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12 изменения" sheetId="1" r:id="rId1"/>
  </sheets>
  <definedNames>
    <definedName name="_xlnm._FilterDatabase" localSheetId="0" hidden="1">'12 изменения'!$B$18:$HQ$929</definedName>
  </definedNames>
  <calcPr calcId="145621"/>
</workbook>
</file>

<file path=xl/calcChain.xml><?xml version="1.0" encoding="utf-8"?>
<calcChain xmlns="http://schemas.openxmlformats.org/spreadsheetml/2006/main">
  <c r="Q928" i="1" l="1"/>
  <c r="P928" i="1"/>
  <c r="O928" i="1"/>
  <c r="S927" i="1"/>
  <c r="T927" i="1" s="1"/>
  <c r="U927" i="1" s="1"/>
  <c r="V927" i="1" s="1"/>
  <c r="X926" i="1"/>
  <c r="Y926" i="1" s="1"/>
  <c r="X925" i="1"/>
  <c r="Y925" i="1" s="1"/>
  <c r="X924" i="1"/>
  <c r="Y924" i="1" s="1"/>
  <c r="X923" i="1"/>
  <c r="Y923" i="1" s="1"/>
  <c r="X922" i="1"/>
  <c r="Y922" i="1" s="1"/>
  <c r="X921" i="1"/>
  <c r="Y921" i="1" s="1"/>
  <c r="X920" i="1"/>
  <c r="Y920" i="1" s="1"/>
  <c r="X919" i="1"/>
  <c r="Y919" i="1" s="1"/>
  <c r="X918" i="1"/>
  <c r="Y918" i="1" s="1"/>
  <c r="Y917" i="1"/>
  <c r="X916" i="1"/>
  <c r="Y916" i="1" s="1"/>
  <c r="Y915" i="1"/>
  <c r="X915" i="1"/>
  <c r="X914" i="1"/>
  <c r="Y914" i="1" s="1"/>
  <c r="Y913" i="1"/>
  <c r="X912" i="1"/>
  <c r="Y912" i="1" s="1"/>
  <c r="Y911" i="1"/>
  <c r="X910" i="1"/>
  <c r="Y910" i="1" s="1"/>
  <c r="Y909" i="1"/>
  <c r="X908" i="1"/>
  <c r="Y908" i="1" s="1"/>
  <c r="Y907" i="1"/>
  <c r="X906" i="1"/>
  <c r="Y906" i="1" s="1"/>
  <c r="Y905" i="1"/>
  <c r="X904" i="1"/>
  <c r="Y904" i="1" s="1"/>
  <c r="X903" i="1"/>
  <c r="Y903" i="1" s="1"/>
  <c r="X902" i="1"/>
  <c r="Y902" i="1" s="1"/>
  <c r="Y901" i="1"/>
  <c r="Y900" i="1"/>
  <c r="Y899" i="1"/>
  <c r="Y898" i="1"/>
  <c r="X897" i="1"/>
  <c r="Y897" i="1" s="1"/>
  <c r="X896" i="1"/>
  <c r="Y896" i="1" s="1"/>
  <c r="X895" i="1"/>
  <c r="Y895" i="1" s="1"/>
  <c r="X894" i="1"/>
  <c r="Y894" i="1" s="1"/>
  <c r="X893" i="1"/>
  <c r="Y893" i="1" s="1"/>
  <c r="T891" i="1"/>
  <c r="U891" i="1" s="1"/>
  <c r="V891" i="1" s="1"/>
  <c r="S891" i="1"/>
  <c r="Y890" i="1"/>
  <c r="S889" i="1"/>
  <c r="T889" i="1" s="1"/>
  <c r="U889" i="1" s="1"/>
  <c r="Y888" i="1"/>
  <c r="S887" i="1"/>
  <c r="T887" i="1" s="1"/>
  <c r="U887" i="1" s="1"/>
  <c r="V887" i="1" s="1"/>
  <c r="Y886" i="1"/>
  <c r="S885" i="1"/>
  <c r="Y884" i="1"/>
  <c r="S883" i="1"/>
  <c r="T883" i="1" s="1"/>
  <c r="Y882" i="1"/>
  <c r="X881" i="1"/>
  <c r="Y881" i="1" s="1"/>
  <c r="X880" i="1"/>
  <c r="Y880" i="1" s="1"/>
  <c r="X879" i="1"/>
  <c r="Y879" i="1" s="1"/>
  <c r="X878" i="1"/>
  <c r="Y878" i="1" s="1"/>
  <c r="Y877" i="1"/>
  <c r="X877" i="1"/>
  <c r="Y876" i="1"/>
  <c r="X875" i="1"/>
  <c r="Y875" i="1" s="1"/>
  <c r="Y874" i="1"/>
  <c r="Y873" i="1"/>
  <c r="X872" i="1"/>
  <c r="Y872" i="1" s="1"/>
  <c r="X871" i="1"/>
  <c r="Y871" i="1" s="1"/>
  <c r="X870" i="1"/>
  <c r="Y870" i="1" s="1"/>
  <c r="X869" i="1"/>
  <c r="Y869" i="1" s="1"/>
  <c r="X868" i="1"/>
  <c r="Y868" i="1" s="1"/>
  <c r="X867" i="1"/>
  <c r="Y867" i="1" s="1"/>
  <c r="X866" i="1"/>
  <c r="Y866" i="1" s="1"/>
  <c r="X865" i="1"/>
  <c r="Y865" i="1" s="1"/>
  <c r="X864" i="1"/>
  <c r="Y864" i="1" s="1"/>
  <c r="Y863" i="1"/>
  <c r="X863" i="1"/>
  <c r="X862" i="1"/>
  <c r="Y862" i="1" s="1"/>
  <c r="X861" i="1"/>
  <c r="Y861" i="1" s="1"/>
  <c r="S860" i="1"/>
  <c r="T860" i="1" s="1"/>
  <c r="X860" i="1" s="1"/>
  <c r="Y860" i="1" s="1"/>
  <c r="R860" i="1"/>
  <c r="R928" i="1" s="1"/>
  <c r="X859" i="1"/>
  <c r="Y859" i="1" s="1"/>
  <c r="X858" i="1"/>
  <c r="Y858" i="1" s="1"/>
  <c r="Y857" i="1"/>
  <c r="Y856" i="1"/>
  <c r="Y855" i="1"/>
  <c r="Y854" i="1"/>
  <c r="Y853" i="1"/>
  <c r="X852" i="1"/>
  <c r="Y852" i="1" s="1"/>
  <c r="Y851" i="1"/>
  <c r="X849" i="1"/>
  <c r="Y849" i="1" s="1"/>
  <c r="X848" i="1"/>
  <c r="Y848" i="1" s="1"/>
  <c r="Y847" i="1"/>
  <c r="X846" i="1"/>
  <c r="Y846" i="1" s="1"/>
  <c r="X845" i="1"/>
  <c r="R843" i="1"/>
  <c r="O843" i="1"/>
  <c r="X842" i="1"/>
  <c r="Y842" i="1" s="1"/>
  <c r="T841" i="1"/>
  <c r="U841" i="1" s="1"/>
  <c r="V841" i="1" s="1"/>
  <c r="Y840" i="1"/>
  <c r="T840" i="1"/>
  <c r="U840" i="1" s="1"/>
  <c r="V840" i="1" s="1"/>
  <c r="S840" i="1"/>
  <c r="Y839" i="1"/>
  <c r="S838" i="1"/>
  <c r="Y837" i="1"/>
  <c r="S836" i="1"/>
  <c r="T836" i="1" s="1"/>
  <c r="U836" i="1" s="1"/>
  <c r="V836" i="1" s="1"/>
  <c r="Y835" i="1"/>
  <c r="S834" i="1"/>
  <c r="Y833" i="1"/>
  <c r="S832" i="1"/>
  <c r="T832" i="1" s="1"/>
  <c r="U832" i="1" s="1"/>
  <c r="V832" i="1" s="1"/>
  <c r="Y831" i="1"/>
  <c r="T830" i="1"/>
  <c r="Y829" i="1"/>
  <c r="X828" i="1"/>
  <c r="Y828" i="1" s="1"/>
  <c r="X827" i="1"/>
  <c r="Y827" i="1" s="1"/>
  <c r="X826" i="1"/>
  <c r="Y826" i="1" s="1"/>
  <c r="X825" i="1"/>
  <c r="Y825" i="1" s="1"/>
  <c r="Y824" i="1"/>
  <c r="X824" i="1"/>
  <c r="Y823" i="1"/>
  <c r="X823" i="1"/>
  <c r="X822" i="1"/>
  <c r="Y822" i="1" s="1"/>
  <c r="Y821" i="1"/>
  <c r="X820" i="1"/>
  <c r="Y820" i="1" s="1"/>
  <c r="X819" i="1"/>
  <c r="Y819" i="1" s="1"/>
  <c r="Y817" i="1"/>
  <c r="X816" i="1"/>
  <c r="Y816" i="1" s="1"/>
  <c r="Q816" i="1"/>
  <c r="Q843" i="1" s="1"/>
  <c r="Q929" i="1" s="1"/>
  <c r="P816" i="1"/>
  <c r="P843" i="1" s="1"/>
  <c r="Q814" i="1"/>
  <c r="X814" i="1" s="1"/>
  <c r="Y813" i="1"/>
  <c r="X810" i="1"/>
  <c r="Y810" i="1" s="1"/>
  <c r="Y809" i="1"/>
  <c r="X809" i="1"/>
  <c r="X808" i="1"/>
  <c r="Y808" i="1" s="1"/>
  <c r="X807" i="1"/>
  <c r="Y807" i="1" s="1"/>
  <c r="X806" i="1"/>
  <c r="Y806" i="1" s="1"/>
  <c r="X805" i="1"/>
  <c r="Y805" i="1" s="1"/>
  <c r="X804" i="1"/>
  <c r="Y804" i="1" s="1"/>
  <c r="X803" i="1"/>
  <c r="Y803" i="1" s="1"/>
  <c r="X802" i="1"/>
  <c r="Y802" i="1" s="1"/>
  <c r="X801" i="1"/>
  <c r="Y801" i="1" s="1"/>
  <c r="X800" i="1"/>
  <c r="Y800" i="1" s="1"/>
  <c r="X799" i="1"/>
  <c r="Y799" i="1" s="1"/>
  <c r="X798" i="1"/>
  <c r="Y798" i="1" s="1"/>
  <c r="X797" i="1"/>
  <c r="Y797" i="1" s="1"/>
  <c r="X796" i="1"/>
  <c r="Y796" i="1" s="1"/>
  <c r="X795" i="1"/>
  <c r="Y795" i="1" s="1"/>
  <c r="X794" i="1"/>
  <c r="Y794" i="1" s="1"/>
  <c r="X793" i="1"/>
  <c r="Y793" i="1" s="1"/>
  <c r="Y792" i="1"/>
  <c r="X792" i="1"/>
  <c r="X791" i="1"/>
  <c r="Y791" i="1" s="1"/>
  <c r="X790" i="1"/>
  <c r="Y790" i="1" s="1"/>
  <c r="X789" i="1"/>
  <c r="Y789" i="1" s="1"/>
  <c r="Y788" i="1"/>
  <c r="X788" i="1"/>
  <c r="X787" i="1"/>
  <c r="Y787" i="1" s="1"/>
  <c r="X786" i="1"/>
  <c r="Y786" i="1" s="1"/>
  <c r="X785" i="1"/>
  <c r="Y785" i="1" s="1"/>
  <c r="X784" i="1"/>
  <c r="Y784" i="1" s="1"/>
  <c r="X783" i="1"/>
  <c r="Y783" i="1" s="1"/>
  <c r="Y782" i="1"/>
  <c r="X782" i="1"/>
  <c r="X781" i="1"/>
  <c r="Y781" i="1" s="1"/>
  <c r="X780" i="1"/>
  <c r="Y780" i="1" s="1"/>
  <c r="X779" i="1"/>
  <c r="Y779" i="1" s="1"/>
  <c r="X778" i="1"/>
  <c r="Y778" i="1" s="1"/>
  <c r="X777" i="1"/>
  <c r="Y777" i="1" s="1"/>
  <c r="X776" i="1"/>
  <c r="Y776" i="1" s="1"/>
  <c r="X775" i="1"/>
  <c r="Y775" i="1" s="1"/>
  <c r="X774" i="1"/>
  <c r="Y774" i="1" s="1"/>
  <c r="X773" i="1"/>
  <c r="Y773" i="1" s="1"/>
  <c r="X772" i="1"/>
  <c r="Y772" i="1" s="1"/>
  <c r="X771" i="1"/>
  <c r="Y771" i="1" s="1"/>
  <c r="X770" i="1"/>
  <c r="Y770" i="1" s="1"/>
  <c r="X769" i="1"/>
  <c r="Y769" i="1" s="1"/>
  <c r="X768" i="1"/>
  <c r="Y768" i="1" s="1"/>
  <c r="X767" i="1"/>
  <c r="Y767" i="1" s="1"/>
  <c r="X766" i="1"/>
  <c r="Y766" i="1" s="1"/>
  <c r="X765" i="1"/>
  <c r="Y765" i="1" s="1"/>
  <c r="X764" i="1"/>
  <c r="Y764" i="1" s="1"/>
  <c r="X763" i="1"/>
  <c r="Y763" i="1" s="1"/>
  <c r="X762" i="1"/>
  <c r="Y762" i="1" s="1"/>
  <c r="X761" i="1"/>
  <c r="Y761" i="1" s="1"/>
  <c r="X760" i="1"/>
  <c r="Y760" i="1" s="1"/>
  <c r="X759" i="1"/>
  <c r="Y759" i="1" s="1"/>
  <c r="X758" i="1"/>
  <c r="Y758" i="1" s="1"/>
  <c r="X757" i="1"/>
  <c r="Y757" i="1" s="1"/>
  <c r="X756" i="1"/>
  <c r="Y756" i="1" s="1"/>
  <c r="Y755" i="1"/>
  <c r="X754" i="1"/>
  <c r="Y754" i="1" s="1"/>
  <c r="Y753" i="1"/>
  <c r="X753" i="1"/>
  <c r="X752" i="1"/>
  <c r="Y752" i="1" s="1"/>
  <c r="X751" i="1"/>
  <c r="Y751" i="1" s="1"/>
  <c r="X750" i="1"/>
  <c r="Y750" i="1" s="1"/>
  <c r="X749" i="1"/>
  <c r="Y749" i="1" s="1"/>
  <c r="X748" i="1"/>
  <c r="Y748" i="1" s="1"/>
  <c r="Y747" i="1"/>
  <c r="X747" i="1"/>
  <c r="X746" i="1"/>
  <c r="Y746" i="1" s="1"/>
  <c r="X745" i="1"/>
  <c r="Y745" i="1" s="1"/>
  <c r="X744" i="1"/>
  <c r="Y744" i="1" s="1"/>
  <c r="X743" i="1"/>
  <c r="Y743" i="1" s="1"/>
  <c r="X742" i="1"/>
  <c r="Y742" i="1" s="1"/>
  <c r="X741" i="1"/>
  <c r="Y741" i="1" s="1"/>
  <c r="X740" i="1"/>
  <c r="Y740" i="1" s="1"/>
  <c r="X739" i="1"/>
  <c r="Y739" i="1" s="1"/>
  <c r="X738" i="1"/>
  <c r="Y738" i="1" s="1"/>
  <c r="X737" i="1"/>
  <c r="Y737" i="1" s="1"/>
  <c r="X736" i="1"/>
  <c r="Y736" i="1" s="1"/>
  <c r="X735" i="1"/>
  <c r="Y735" i="1" s="1"/>
  <c r="Y734" i="1"/>
  <c r="X733" i="1"/>
  <c r="Y733" i="1" s="1"/>
  <c r="X732" i="1"/>
  <c r="Y732" i="1" s="1"/>
  <c r="X731" i="1"/>
  <c r="Y731" i="1" s="1"/>
  <c r="X730" i="1"/>
  <c r="Y730" i="1" s="1"/>
  <c r="X729" i="1"/>
  <c r="Y729" i="1" s="1"/>
  <c r="X728" i="1"/>
  <c r="Y728" i="1" s="1"/>
  <c r="X727" i="1"/>
  <c r="Y727" i="1" s="1"/>
  <c r="X726" i="1"/>
  <c r="Y726" i="1" s="1"/>
  <c r="X725" i="1"/>
  <c r="Y725" i="1" s="1"/>
  <c r="X724" i="1"/>
  <c r="Y724" i="1" s="1"/>
  <c r="X723" i="1"/>
  <c r="Y723" i="1" s="1"/>
  <c r="X722" i="1"/>
  <c r="Y722" i="1" s="1"/>
  <c r="X721" i="1"/>
  <c r="Y721" i="1" s="1"/>
  <c r="X720" i="1"/>
  <c r="Y720" i="1" s="1"/>
  <c r="X719" i="1"/>
  <c r="Y719" i="1" s="1"/>
  <c r="X718" i="1"/>
  <c r="Y718" i="1" s="1"/>
  <c r="X717" i="1"/>
  <c r="Y717" i="1" s="1"/>
  <c r="X716" i="1"/>
  <c r="Y716" i="1" s="1"/>
  <c r="X715" i="1"/>
  <c r="Y715" i="1" s="1"/>
  <c r="X714" i="1"/>
  <c r="Y714" i="1" s="1"/>
  <c r="X713" i="1"/>
  <c r="Y713" i="1" s="1"/>
  <c r="X712" i="1"/>
  <c r="Y712" i="1" s="1"/>
  <c r="X711" i="1"/>
  <c r="Y711" i="1" s="1"/>
  <c r="X710" i="1"/>
  <c r="Y710" i="1" s="1"/>
  <c r="X709" i="1"/>
  <c r="Y709" i="1" s="1"/>
  <c r="X708" i="1"/>
  <c r="Y708" i="1" s="1"/>
  <c r="X707" i="1"/>
  <c r="Y707" i="1" s="1"/>
  <c r="X706" i="1"/>
  <c r="Y706" i="1" s="1"/>
  <c r="Y705" i="1"/>
  <c r="X705" i="1"/>
  <c r="X704" i="1"/>
  <c r="Y704" i="1" s="1"/>
  <c r="X703" i="1"/>
  <c r="Y703" i="1" s="1"/>
  <c r="X702" i="1"/>
  <c r="Y702" i="1" s="1"/>
  <c r="X701" i="1"/>
  <c r="Y701" i="1" s="1"/>
  <c r="X700" i="1"/>
  <c r="Y700" i="1" s="1"/>
  <c r="Y699" i="1"/>
  <c r="X699" i="1"/>
  <c r="X698" i="1"/>
  <c r="Y698" i="1" s="1"/>
  <c r="X697" i="1"/>
  <c r="Y697" i="1" s="1"/>
  <c r="X696" i="1"/>
  <c r="Y696" i="1" s="1"/>
  <c r="X695" i="1"/>
  <c r="Y695" i="1" s="1"/>
  <c r="X694" i="1"/>
  <c r="Y694" i="1" s="1"/>
  <c r="X693" i="1"/>
  <c r="Y693" i="1" s="1"/>
  <c r="X692" i="1"/>
  <c r="Y692" i="1" s="1"/>
  <c r="X691" i="1"/>
  <c r="Y691" i="1" s="1"/>
  <c r="X690" i="1"/>
  <c r="Y690" i="1" s="1"/>
  <c r="X689" i="1"/>
  <c r="Y689" i="1" s="1"/>
  <c r="X688" i="1"/>
  <c r="Y688" i="1" s="1"/>
  <c r="X687" i="1"/>
  <c r="Y687" i="1" s="1"/>
  <c r="X686" i="1"/>
  <c r="Y686" i="1" s="1"/>
  <c r="X685" i="1"/>
  <c r="Y685" i="1" s="1"/>
  <c r="X684" i="1"/>
  <c r="Y684" i="1" s="1"/>
  <c r="X683" i="1"/>
  <c r="Y683" i="1" s="1"/>
  <c r="X682" i="1"/>
  <c r="Y682" i="1" s="1"/>
  <c r="X681" i="1"/>
  <c r="Y681" i="1" s="1"/>
  <c r="X680" i="1"/>
  <c r="Y680" i="1" s="1"/>
  <c r="X679" i="1"/>
  <c r="Y679" i="1" s="1"/>
  <c r="X678" i="1"/>
  <c r="Y678" i="1" s="1"/>
  <c r="X677" i="1"/>
  <c r="Y677" i="1" s="1"/>
  <c r="X676" i="1"/>
  <c r="Y676" i="1" s="1"/>
  <c r="X675" i="1"/>
  <c r="Y675" i="1" s="1"/>
  <c r="X674" i="1"/>
  <c r="Y674" i="1" s="1"/>
  <c r="X673" i="1"/>
  <c r="Y673" i="1" s="1"/>
  <c r="X672" i="1"/>
  <c r="Y672" i="1" s="1"/>
  <c r="X671" i="1"/>
  <c r="Y671" i="1" s="1"/>
  <c r="X670" i="1"/>
  <c r="Y670" i="1" s="1"/>
  <c r="X669" i="1"/>
  <c r="Y669" i="1" s="1"/>
  <c r="X668" i="1"/>
  <c r="Y668" i="1" s="1"/>
  <c r="X667" i="1"/>
  <c r="Y667" i="1" s="1"/>
  <c r="X666" i="1"/>
  <c r="Y666" i="1" s="1"/>
  <c r="X665" i="1"/>
  <c r="Y665" i="1" s="1"/>
  <c r="X664" i="1"/>
  <c r="Y664" i="1" s="1"/>
  <c r="X663" i="1"/>
  <c r="Y663" i="1" s="1"/>
  <c r="X662" i="1"/>
  <c r="Y662" i="1" s="1"/>
  <c r="X661" i="1"/>
  <c r="Y661" i="1" s="1"/>
  <c r="X660" i="1"/>
  <c r="Y660" i="1" s="1"/>
  <c r="X659" i="1"/>
  <c r="Y659" i="1" s="1"/>
  <c r="X658" i="1"/>
  <c r="Y658" i="1" s="1"/>
  <c r="Y657" i="1"/>
  <c r="X657" i="1"/>
  <c r="X656" i="1"/>
  <c r="Y656" i="1" s="1"/>
  <c r="X655" i="1"/>
  <c r="Y655" i="1" s="1"/>
  <c r="X654" i="1"/>
  <c r="Y654" i="1" s="1"/>
  <c r="X653" i="1"/>
  <c r="Y653" i="1" s="1"/>
  <c r="X652" i="1"/>
  <c r="Y652" i="1" s="1"/>
  <c r="X651" i="1"/>
  <c r="Y651" i="1" s="1"/>
  <c r="X650" i="1"/>
  <c r="Y650" i="1" s="1"/>
  <c r="X649" i="1"/>
  <c r="Y649" i="1" s="1"/>
  <c r="X648" i="1"/>
  <c r="Y648" i="1" s="1"/>
  <c r="X647" i="1"/>
  <c r="Y647" i="1" s="1"/>
  <c r="X646" i="1"/>
  <c r="Y646" i="1" s="1"/>
  <c r="X645" i="1"/>
  <c r="Y645" i="1" s="1"/>
  <c r="X644" i="1"/>
  <c r="Y644" i="1" s="1"/>
  <c r="X643" i="1"/>
  <c r="Y643" i="1" s="1"/>
  <c r="X642" i="1"/>
  <c r="Y642" i="1" s="1"/>
  <c r="X641" i="1"/>
  <c r="Y641" i="1" s="1"/>
  <c r="X640" i="1"/>
  <c r="Y640" i="1" s="1"/>
  <c r="X639" i="1"/>
  <c r="Y639" i="1" s="1"/>
  <c r="X638" i="1"/>
  <c r="Y638" i="1" s="1"/>
  <c r="X637" i="1"/>
  <c r="Y637" i="1" s="1"/>
  <c r="X636" i="1"/>
  <c r="Y636" i="1" s="1"/>
  <c r="X635" i="1"/>
  <c r="Y635" i="1" s="1"/>
  <c r="X634" i="1"/>
  <c r="Y634" i="1" s="1"/>
  <c r="X633" i="1"/>
  <c r="Y633" i="1" s="1"/>
  <c r="X632" i="1"/>
  <c r="Y632" i="1" s="1"/>
  <c r="X631" i="1"/>
  <c r="Y631" i="1" s="1"/>
  <c r="X630" i="1"/>
  <c r="Y630" i="1" s="1"/>
  <c r="X629" i="1"/>
  <c r="Y629" i="1" s="1"/>
  <c r="X628" i="1"/>
  <c r="Y628" i="1" s="1"/>
  <c r="X627" i="1"/>
  <c r="Y627" i="1" s="1"/>
  <c r="X626" i="1"/>
  <c r="Y626" i="1" s="1"/>
  <c r="X625" i="1"/>
  <c r="Y625" i="1" s="1"/>
  <c r="X624" i="1"/>
  <c r="Y624" i="1" s="1"/>
  <c r="X623" i="1"/>
  <c r="Y623" i="1" s="1"/>
  <c r="X622" i="1"/>
  <c r="Y622" i="1" s="1"/>
  <c r="X621" i="1"/>
  <c r="Y621" i="1" s="1"/>
  <c r="X620" i="1"/>
  <c r="Y620" i="1" s="1"/>
  <c r="X619" i="1"/>
  <c r="Y619" i="1" s="1"/>
  <c r="X618" i="1"/>
  <c r="Y618" i="1" s="1"/>
  <c r="X617" i="1"/>
  <c r="Y617" i="1" s="1"/>
  <c r="X616" i="1"/>
  <c r="Y616" i="1" s="1"/>
  <c r="X615" i="1"/>
  <c r="Y615" i="1" s="1"/>
  <c r="X614" i="1"/>
  <c r="Y614" i="1" s="1"/>
  <c r="X613" i="1"/>
  <c r="Y613" i="1" s="1"/>
  <c r="X612" i="1"/>
  <c r="Y612" i="1" s="1"/>
  <c r="X611" i="1"/>
  <c r="Y611" i="1" s="1"/>
  <c r="X610" i="1"/>
  <c r="Y610" i="1" s="1"/>
  <c r="X609" i="1"/>
  <c r="Y609" i="1" s="1"/>
  <c r="X608" i="1"/>
  <c r="Y608" i="1" s="1"/>
  <c r="X607" i="1"/>
  <c r="Y607" i="1" s="1"/>
  <c r="X606" i="1"/>
  <c r="Y606" i="1" s="1"/>
  <c r="X605" i="1"/>
  <c r="Y605" i="1" s="1"/>
  <c r="X604" i="1"/>
  <c r="Y604" i="1" s="1"/>
  <c r="X603" i="1"/>
  <c r="Y603" i="1" s="1"/>
  <c r="X602" i="1"/>
  <c r="Y602" i="1" s="1"/>
  <c r="X601" i="1"/>
  <c r="Y601" i="1" s="1"/>
  <c r="X600" i="1"/>
  <c r="Y600" i="1" s="1"/>
  <c r="X599" i="1"/>
  <c r="Y599" i="1" s="1"/>
  <c r="X598" i="1"/>
  <c r="Y598" i="1" s="1"/>
  <c r="X597" i="1"/>
  <c r="Y597" i="1" s="1"/>
  <c r="X596" i="1"/>
  <c r="Y596" i="1" s="1"/>
  <c r="Y595" i="1"/>
  <c r="X595" i="1"/>
  <c r="X594" i="1"/>
  <c r="Y594" i="1" s="1"/>
  <c r="X593" i="1"/>
  <c r="Y593" i="1" s="1"/>
  <c r="X592" i="1"/>
  <c r="Y592" i="1" s="1"/>
  <c r="X591" i="1"/>
  <c r="Y591" i="1" s="1"/>
  <c r="X590" i="1"/>
  <c r="Y590" i="1" s="1"/>
  <c r="X589" i="1"/>
  <c r="Y589" i="1" s="1"/>
  <c r="X588" i="1"/>
  <c r="Y588" i="1" s="1"/>
  <c r="X587" i="1"/>
  <c r="Y587" i="1" s="1"/>
  <c r="X586" i="1"/>
  <c r="Y586" i="1" s="1"/>
  <c r="X585" i="1"/>
  <c r="Y585" i="1" s="1"/>
  <c r="X584" i="1"/>
  <c r="Y584" i="1" s="1"/>
  <c r="X583" i="1"/>
  <c r="Y583" i="1" s="1"/>
  <c r="X582" i="1"/>
  <c r="Y582" i="1" s="1"/>
  <c r="X581" i="1"/>
  <c r="Y581" i="1" s="1"/>
  <c r="X580" i="1"/>
  <c r="Y580" i="1" s="1"/>
  <c r="X579" i="1"/>
  <c r="Y579" i="1" s="1"/>
  <c r="X578" i="1"/>
  <c r="Y578" i="1" s="1"/>
  <c r="X577" i="1"/>
  <c r="Y577" i="1" s="1"/>
  <c r="X576" i="1"/>
  <c r="Y576" i="1" s="1"/>
  <c r="X575" i="1"/>
  <c r="Y575" i="1" s="1"/>
  <c r="X574" i="1"/>
  <c r="Y574" i="1" s="1"/>
  <c r="X573" i="1"/>
  <c r="Y573" i="1" s="1"/>
  <c r="X572" i="1"/>
  <c r="Y572" i="1" s="1"/>
  <c r="X571" i="1"/>
  <c r="Y571" i="1" s="1"/>
  <c r="X570" i="1"/>
  <c r="Y570" i="1" s="1"/>
  <c r="Y569" i="1"/>
  <c r="X569" i="1"/>
  <c r="X568" i="1"/>
  <c r="Y568" i="1" s="1"/>
  <c r="X567" i="1"/>
  <c r="Y567" i="1" s="1"/>
  <c r="X566" i="1"/>
  <c r="Y566" i="1" s="1"/>
  <c r="X565" i="1"/>
  <c r="Y565" i="1" s="1"/>
  <c r="X564" i="1"/>
  <c r="Y564" i="1" s="1"/>
  <c r="X563" i="1"/>
  <c r="Y563" i="1" s="1"/>
  <c r="X562" i="1"/>
  <c r="Y562" i="1" s="1"/>
  <c r="X561" i="1"/>
  <c r="Y561" i="1" s="1"/>
  <c r="X560" i="1"/>
  <c r="Y560" i="1" s="1"/>
  <c r="X559" i="1"/>
  <c r="Y559" i="1" s="1"/>
  <c r="X558" i="1"/>
  <c r="Y558" i="1" s="1"/>
  <c r="X557" i="1"/>
  <c r="Y557" i="1" s="1"/>
  <c r="X556" i="1"/>
  <c r="Y556" i="1" s="1"/>
  <c r="X555" i="1"/>
  <c r="Y555" i="1" s="1"/>
  <c r="X554" i="1"/>
  <c r="Y554" i="1" s="1"/>
  <c r="X553" i="1"/>
  <c r="Y553" i="1" s="1"/>
  <c r="X552" i="1"/>
  <c r="Y552" i="1" s="1"/>
  <c r="Y551" i="1"/>
  <c r="X551" i="1"/>
  <c r="X550" i="1"/>
  <c r="Y550" i="1" s="1"/>
  <c r="X549" i="1"/>
  <c r="Y549" i="1" s="1"/>
  <c r="X548" i="1"/>
  <c r="Y548" i="1" s="1"/>
  <c r="Y547" i="1"/>
  <c r="X547" i="1"/>
  <c r="X546" i="1"/>
  <c r="Y546" i="1" s="1"/>
  <c r="Y545" i="1"/>
  <c r="X545" i="1"/>
  <c r="X544" i="1"/>
  <c r="Y544" i="1" s="1"/>
  <c r="X543" i="1"/>
  <c r="Y543" i="1" s="1"/>
  <c r="X542" i="1"/>
  <c r="Y542" i="1" s="1"/>
  <c r="X541" i="1"/>
  <c r="Y541" i="1" s="1"/>
  <c r="X540" i="1"/>
  <c r="Y540" i="1" s="1"/>
  <c r="X539" i="1"/>
  <c r="Y539" i="1" s="1"/>
  <c r="X538" i="1"/>
  <c r="Y538" i="1" s="1"/>
  <c r="X537" i="1"/>
  <c r="Y537" i="1" s="1"/>
  <c r="X536" i="1"/>
  <c r="Y536" i="1" s="1"/>
  <c r="X535" i="1"/>
  <c r="Y535" i="1" s="1"/>
  <c r="X534" i="1"/>
  <c r="Y534" i="1" s="1"/>
  <c r="X533" i="1"/>
  <c r="Y533" i="1" s="1"/>
  <c r="X532" i="1"/>
  <c r="Y532" i="1" s="1"/>
  <c r="Y531" i="1"/>
  <c r="X531" i="1"/>
  <c r="X530" i="1"/>
  <c r="Y530" i="1" s="1"/>
  <c r="X529" i="1"/>
  <c r="Y529" i="1" s="1"/>
  <c r="X528" i="1"/>
  <c r="Y528" i="1" s="1"/>
  <c r="X527" i="1"/>
  <c r="Y527" i="1" s="1"/>
  <c r="X526" i="1"/>
  <c r="Y526" i="1" s="1"/>
  <c r="X525" i="1"/>
  <c r="Y525" i="1" s="1"/>
  <c r="X524" i="1"/>
  <c r="Y524" i="1" s="1"/>
  <c r="X523" i="1"/>
  <c r="Y523" i="1" s="1"/>
  <c r="X522" i="1"/>
  <c r="Y522" i="1" s="1"/>
  <c r="X521" i="1"/>
  <c r="Y521" i="1" s="1"/>
  <c r="X520" i="1"/>
  <c r="Y520" i="1" s="1"/>
  <c r="X519" i="1"/>
  <c r="Y519" i="1" s="1"/>
  <c r="X518" i="1"/>
  <c r="Y518" i="1" s="1"/>
  <c r="X517" i="1"/>
  <c r="Y517" i="1" s="1"/>
  <c r="X516" i="1"/>
  <c r="Y516" i="1" s="1"/>
  <c r="X515" i="1"/>
  <c r="Y515" i="1" s="1"/>
  <c r="X514" i="1"/>
  <c r="Y514" i="1" s="1"/>
  <c r="X513" i="1"/>
  <c r="Y513" i="1" s="1"/>
  <c r="X512" i="1"/>
  <c r="Y512" i="1" s="1"/>
  <c r="X511" i="1"/>
  <c r="Y511" i="1" s="1"/>
  <c r="X510" i="1"/>
  <c r="Y510" i="1" s="1"/>
  <c r="X509" i="1"/>
  <c r="Y509" i="1" s="1"/>
  <c r="X508" i="1"/>
  <c r="Y508" i="1" s="1"/>
  <c r="X507" i="1"/>
  <c r="Y507" i="1" s="1"/>
  <c r="X506" i="1"/>
  <c r="Y506" i="1" s="1"/>
  <c r="X505" i="1"/>
  <c r="Y505" i="1" s="1"/>
  <c r="X504" i="1"/>
  <c r="Y504" i="1" s="1"/>
  <c r="X503" i="1"/>
  <c r="Y503" i="1" s="1"/>
  <c r="X502" i="1"/>
  <c r="Y502" i="1" s="1"/>
  <c r="Y501" i="1"/>
  <c r="X501" i="1"/>
  <c r="X500" i="1"/>
  <c r="Y500" i="1" s="1"/>
  <c r="X499" i="1"/>
  <c r="Y499" i="1" s="1"/>
  <c r="X498" i="1"/>
  <c r="Y498" i="1" s="1"/>
  <c r="X497" i="1"/>
  <c r="Y497" i="1" s="1"/>
  <c r="Y496" i="1"/>
  <c r="X496" i="1"/>
  <c r="X495" i="1"/>
  <c r="Y495" i="1" s="1"/>
  <c r="X494" i="1"/>
  <c r="Y494" i="1" s="1"/>
  <c r="X493" i="1"/>
  <c r="Y493" i="1" s="1"/>
  <c r="X492" i="1"/>
  <c r="Y492" i="1" s="1"/>
  <c r="Y491" i="1"/>
  <c r="X491" i="1"/>
  <c r="X490" i="1"/>
  <c r="Y490" i="1" s="1"/>
  <c r="Y489" i="1"/>
  <c r="X489" i="1"/>
  <c r="X488" i="1"/>
  <c r="Y488" i="1" s="1"/>
  <c r="X487" i="1"/>
  <c r="Y487" i="1" s="1"/>
  <c r="X486" i="1"/>
  <c r="Y486" i="1" s="1"/>
  <c r="X485" i="1"/>
  <c r="Y485" i="1" s="1"/>
  <c r="X484" i="1"/>
  <c r="Y484" i="1" s="1"/>
  <c r="X483" i="1"/>
  <c r="Y483" i="1" s="1"/>
  <c r="X482" i="1"/>
  <c r="Y482" i="1" s="1"/>
  <c r="X481" i="1"/>
  <c r="Y481" i="1" s="1"/>
  <c r="X480" i="1"/>
  <c r="Y480" i="1" s="1"/>
  <c r="X479" i="1"/>
  <c r="Y479" i="1" s="1"/>
  <c r="X478" i="1"/>
  <c r="Y478" i="1" s="1"/>
  <c r="X477" i="1"/>
  <c r="Y477" i="1" s="1"/>
  <c r="X476" i="1"/>
  <c r="Y476" i="1" s="1"/>
  <c r="X475" i="1"/>
  <c r="Y475" i="1" s="1"/>
  <c r="X474" i="1"/>
  <c r="Y474" i="1" s="1"/>
  <c r="X473" i="1"/>
  <c r="Y473" i="1" s="1"/>
  <c r="X472" i="1"/>
  <c r="Y472" i="1" s="1"/>
  <c r="X471" i="1"/>
  <c r="Y471" i="1" s="1"/>
  <c r="X470" i="1"/>
  <c r="Y470" i="1" s="1"/>
  <c r="X469" i="1"/>
  <c r="Y469" i="1" s="1"/>
  <c r="X468" i="1"/>
  <c r="Y468" i="1" s="1"/>
  <c r="X467" i="1"/>
  <c r="Y467" i="1" s="1"/>
  <c r="X466" i="1"/>
  <c r="Y466" i="1" s="1"/>
  <c r="X465" i="1"/>
  <c r="Y465" i="1" s="1"/>
  <c r="X464" i="1"/>
  <c r="Y464" i="1" s="1"/>
  <c r="X463" i="1"/>
  <c r="Y463" i="1" s="1"/>
  <c r="X462" i="1"/>
  <c r="Y462" i="1" s="1"/>
  <c r="X461" i="1"/>
  <c r="Y461" i="1" s="1"/>
  <c r="X460" i="1"/>
  <c r="Y460" i="1" s="1"/>
  <c r="X459" i="1"/>
  <c r="Y459" i="1" s="1"/>
  <c r="X458" i="1"/>
  <c r="Y458" i="1" s="1"/>
  <c r="X457" i="1"/>
  <c r="Y457" i="1" s="1"/>
  <c r="X456" i="1"/>
  <c r="Y456" i="1" s="1"/>
  <c r="X455" i="1"/>
  <c r="Y455" i="1" s="1"/>
  <c r="X454" i="1"/>
  <c r="Y454" i="1" s="1"/>
  <c r="Y453" i="1"/>
  <c r="X453" i="1"/>
  <c r="X452" i="1"/>
  <c r="Y452" i="1" s="1"/>
  <c r="X451" i="1"/>
  <c r="Y451" i="1" s="1"/>
  <c r="X450" i="1"/>
  <c r="Y450" i="1" s="1"/>
  <c r="X449" i="1"/>
  <c r="Y449" i="1" s="1"/>
  <c r="X448" i="1"/>
  <c r="Y448" i="1" s="1"/>
  <c r="X447" i="1"/>
  <c r="Y447" i="1" s="1"/>
  <c r="X446" i="1"/>
  <c r="Y446" i="1" s="1"/>
  <c r="X445" i="1"/>
  <c r="Y445" i="1" s="1"/>
  <c r="X444" i="1"/>
  <c r="Y444" i="1" s="1"/>
  <c r="X443" i="1"/>
  <c r="Y443" i="1" s="1"/>
  <c r="X442" i="1"/>
  <c r="Y442" i="1" s="1"/>
  <c r="X441" i="1"/>
  <c r="Y441" i="1" s="1"/>
  <c r="X440" i="1"/>
  <c r="Y440" i="1" s="1"/>
  <c r="X439" i="1"/>
  <c r="Y439" i="1" s="1"/>
  <c r="X438" i="1"/>
  <c r="Y438" i="1" s="1"/>
  <c r="X437" i="1"/>
  <c r="Y437" i="1" s="1"/>
  <c r="X436" i="1"/>
  <c r="Y436" i="1" s="1"/>
  <c r="X435" i="1"/>
  <c r="Y435" i="1" s="1"/>
  <c r="X434" i="1"/>
  <c r="Y434" i="1" s="1"/>
  <c r="X433" i="1"/>
  <c r="Y433" i="1" s="1"/>
  <c r="X432" i="1"/>
  <c r="Y432" i="1" s="1"/>
  <c r="X431" i="1"/>
  <c r="Y431" i="1" s="1"/>
  <c r="X430" i="1"/>
  <c r="Y430" i="1" s="1"/>
  <c r="X429" i="1"/>
  <c r="Y429" i="1" s="1"/>
  <c r="X428" i="1"/>
  <c r="Y428" i="1" s="1"/>
  <c r="X427" i="1"/>
  <c r="Y427" i="1" s="1"/>
  <c r="X426" i="1"/>
  <c r="Y426" i="1" s="1"/>
  <c r="X425" i="1"/>
  <c r="Y425" i="1" s="1"/>
  <c r="X424" i="1"/>
  <c r="Y424" i="1" s="1"/>
  <c r="X423" i="1"/>
  <c r="Y423" i="1" s="1"/>
  <c r="X422" i="1"/>
  <c r="Y422" i="1" s="1"/>
  <c r="X421" i="1"/>
  <c r="Y421" i="1" s="1"/>
  <c r="X420" i="1"/>
  <c r="Y420" i="1" s="1"/>
  <c r="X419" i="1"/>
  <c r="Y419" i="1" s="1"/>
  <c r="X418" i="1"/>
  <c r="Y418" i="1" s="1"/>
  <c r="X417" i="1"/>
  <c r="Y417" i="1" s="1"/>
  <c r="X416" i="1"/>
  <c r="Y416" i="1" s="1"/>
  <c r="X415" i="1"/>
  <c r="Y415" i="1" s="1"/>
  <c r="X414" i="1"/>
  <c r="Y414" i="1" s="1"/>
  <c r="X413" i="1"/>
  <c r="Y413" i="1" s="1"/>
  <c r="X412" i="1"/>
  <c r="Y412" i="1" s="1"/>
  <c r="X411" i="1"/>
  <c r="Y411" i="1" s="1"/>
  <c r="X410" i="1"/>
  <c r="Y410" i="1" s="1"/>
  <c r="Y409" i="1"/>
  <c r="X409" i="1"/>
  <c r="X408" i="1"/>
  <c r="Y408" i="1" s="1"/>
  <c r="X407" i="1"/>
  <c r="Y407" i="1" s="1"/>
  <c r="X406" i="1"/>
  <c r="Y406" i="1" s="1"/>
  <c r="X405" i="1"/>
  <c r="Y405" i="1" s="1"/>
  <c r="X404" i="1"/>
  <c r="Y404" i="1" s="1"/>
  <c r="X403" i="1"/>
  <c r="Y403" i="1" s="1"/>
  <c r="X402" i="1"/>
  <c r="Y402" i="1" s="1"/>
  <c r="X401" i="1"/>
  <c r="Y401" i="1" s="1"/>
  <c r="X400" i="1"/>
  <c r="Y400" i="1" s="1"/>
  <c r="X399" i="1"/>
  <c r="Y399" i="1" s="1"/>
  <c r="X398" i="1"/>
  <c r="Y398" i="1" s="1"/>
  <c r="X397" i="1"/>
  <c r="Y397" i="1" s="1"/>
  <c r="X396" i="1"/>
  <c r="Y396" i="1" s="1"/>
  <c r="X395" i="1"/>
  <c r="Y395" i="1" s="1"/>
  <c r="X394" i="1"/>
  <c r="Y394" i="1" s="1"/>
  <c r="X393" i="1"/>
  <c r="Y393" i="1" s="1"/>
  <c r="X392" i="1"/>
  <c r="Y392" i="1" s="1"/>
  <c r="X391" i="1"/>
  <c r="Y391" i="1" s="1"/>
  <c r="X390" i="1"/>
  <c r="Y390" i="1" s="1"/>
  <c r="Y389" i="1"/>
  <c r="X389" i="1"/>
  <c r="X388" i="1"/>
  <c r="Y388" i="1" s="1"/>
  <c r="X387" i="1"/>
  <c r="Y387" i="1" s="1"/>
  <c r="X386" i="1"/>
  <c r="Y386" i="1" s="1"/>
  <c r="X385" i="1"/>
  <c r="Y385" i="1" s="1"/>
  <c r="X384" i="1"/>
  <c r="Y384" i="1" s="1"/>
  <c r="X383" i="1"/>
  <c r="Y383" i="1" s="1"/>
  <c r="X382" i="1"/>
  <c r="Y382" i="1" s="1"/>
  <c r="Y381" i="1"/>
  <c r="X381" i="1"/>
  <c r="X380" i="1"/>
  <c r="Y380" i="1" s="1"/>
  <c r="X379" i="1"/>
  <c r="Y379" i="1" s="1"/>
  <c r="X378" i="1"/>
  <c r="Y378" i="1" s="1"/>
  <c r="Y377" i="1"/>
  <c r="X377" i="1"/>
  <c r="X376" i="1"/>
  <c r="Y376" i="1" s="1"/>
  <c r="X375" i="1"/>
  <c r="Y375" i="1" s="1"/>
  <c r="X374" i="1"/>
  <c r="Y374" i="1" s="1"/>
  <c r="X373" i="1"/>
  <c r="Y373" i="1" s="1"/>
  <c r="X372" i="1"/>
  <c r="Y372" i="1" s="1"/>
  <c r="X371" i="1"/>
  <c r="Y371" i="1" s="1"/>
  <c r="X370" i="1"/>
  <c r="Y370" i="1" s="1"/>
  <c r="Y369" i="1"/>
  <c r="X369" i="1"/>
  <c r="X368" i="1"/>
  <c r="Y368" i="1" s="1"/>
  <c r="X367" i="1"/>
  <c r="Y367" i="1" s="1"/>
  <c r="X366" i="1"/>
  <c r="Y366" i="1" s="1"/>
  <c r="X365" i="1"/>
  <c r="Y365" i="1" s="1"/>
  <c r="X364" i="1"/>
  <c r="Y364" i="1" s="1"/>
  <c r="X363" i="1"/>
  <c r="Y363" i="1" s="1"/>
  <c r="X362" i="1"/>
  <c r="Y362" i="1" s="1"/>
  <c r="X361" i="1"/>
  <c r="Y361" i="1" s="1"/>
  <c r="X360" i="1"/>
  <c r="Y360" i="1" s="1"/>
  <c r="X359" i="1"/>
  <c r="Y359" i="1" s="1"/>
  <c r="X358" i="1"/>
  <c r="Y358" i="1" s="1"/>
  <c r="X357" i="1"/>
  <c r="Y357" i="1" s="1"/>
  <c r="X356" i="1"/>
  <c r="Y356" i="1" s="1"/>
  <c r="X355" i="1"/>
  <c r="Y355" i="1" s="1"/>
  <c r="X354" i="1"/>
  <c r="Y354" i="1" s="1"/>
  <c r="X353" i="1"/>
  <c r="Y353" i="1" s="1"/>
  <c r="X352" i="1"/>
  <c r="Y352" i="1" s="1"/>
  <c r="X351" i="1"/>
  <c r="Y351" i="1" s="1"/>
  <c r="X350" i="1"/>
  <c r="Y350" i="1" s="1"/>
  <c r="X349" i="1"/>
  <c r="Y349" i="1" s="1"/>
  <c r="X348" i="1"/>
  <c r="Y348" i="1" s="1"/>
  <c r="X347" i="1"/>
  <c r="Y347" i="1" s="1"/>
  <c r="X346" i="1"/>
  <c r="Y346" i="1" s="1"/>
  <c r="X345" i="1"/>
  <c r="Y345" i="1" s="1"/>
  <c r="X344" i="1"/>
  <c r="Y344" i="1" s="1"/>
  <c r="X343" i="1"/>
  <c r="Y343" i="1" s="1"/>
  <c r="X342" i="1"/>
  <c r="Y342" i="1" s="1"/>
  <c r="X341" i="1"/>
  <c r="Y341" i="1" s="1"/>
  <c r="X340" i="1"/>
  <c r="Y340" i="1" s="1"/>
  <c r="X339" i="1"/>
  <c r="Y339" i="1" s="1"/>
  <c r="X338" i="1"/>
  <c r="Y338" i="1" s="1"/>
  <c r="X337" i="1"/>
  <c r="Y337" i="1" s="1"/>
  <c r="X336" i="1"/>
  <c r="Y336" i="1" s="1"/>
  <c r="X335" i="1"/>
  <c r="Y335" i="1" s="1"/>
  <c r="X334" i="1"/>
  <c r="Y334" i="1" s="1"/>
  <c r="X333" i="1"/>
  <c r="Y333" i="1" s="1"/>
  <c r="X332" i="1"/>
  <c r="Y332" i="1" s="1"/>
  <c r="X331" i="1"/>
  <c r="Y331" i="1" s="1"/>
  <c r="X330" i="1"/>
  <c r="Y330" i="1" s="1"/>
  <c r="X329" i="1"/>
  <c r="Y329" i="1" s="1"/>
  <c r="X328" i="1"/>
  <c r="Y328" i="1" s="1"/>
  <c r="X327" i="1"/>
  <c r="Y327" i="1" s="1"/>
  <c r="X326" i="1"/>
  <c r="Y326" i="1" s="1"/>
  <c r="X325" i="1"/>
  <c r="Y325" i="1" s="1"/>
  <c r="X324" i="1"/>
  <c r="Y324" i="1" s="1"/>
  <c r="X323" i="1"/>
  <c r="Y323" i="1" s="1"/>
  <c r="X322" i="1"/>
  <c r="Y322" i="1" s="1"/>
  <c r="X321" i="1"/>
  <c r="Y321" i="1" s="1"/>
  <c r="X320" i="1"/>
  <c r="Y320" i="1" s="1"/>
  <c r="X319" i="1"/>
  <c r="Y319" i="1" s="1"/>
  <c r="X318" i="1"/>
  <c r="Y318" i="1" s="1"/>
  <c r="X317" i="1"/>
  <c r="Y317" i="1" s="1"/>
  <c r="X316" i="1"/>
  <c r="Y316" i="1" s="1"/>
  <c r="X315" i="1"/>
  <c r="Y315" i="1" s="1"/>
  <c r="X314" i="1"/>
  <c r="Y314" i="1" s="1"/>
  <c r="X313" i="1"/>
  <c r="Y313" i="1" s="1"/>
  <c r="X312" i="1"/>
  <c r="Y312" i="1" s="1"/>
  <c r="X311" i="1"/>
  <c r="Y311" i="1" s="1"/>
  <c r="Y310" i="1"/>
  <c r="Y309" i="1"/>
  <c r="Y308" i="1"/>
  <c r="X307" i="1"/>
  <c r="Y307" i="1" s="1"/>
  <c r="X306" i="1"/>
  <c r="Y306" i="1" s="1"/>
  <c r="Y305" i="1"/>
  <c r="Y304" i="1"/>
  <c r="X303" i="1"/>
  <c r="Y303" i="1" s="1"/>
  <c r="Y302" i="1"/>
  <c r="X301" i="1"/>
  <c r="Y301" i="1" s="1"/>
  <c r="Y300" i="1"/>
  <c r="X299" i="1"/>
  <c r="Y299" i="1" s="1"/>
  <c r="Y298" i="1"/>
  <c r="Y297" i="1"/>
  <c r="X296" i="1"/>
  <c r="Y296" i="1" s="1"/>
  <c r="Y295" i="1"/>
  <c r="X294" i="1"/>
  <c r="Y294" i="1" s="1"/>
  <c r="Y293" i="1"/>
  <c r="X292" i="1"/>
  <c r="Y292" i="1" s="1"/>
  <c r="Y291" i="1"/>
  <c r="Y290" i="1"/>
  <c r="X289" i="1"/>
  <c r="Y289" i="1" s="1"/>
  <c r="Y288" i="1"/>
  <c r="X287" i="1"/>
  <c r="Y287" i="1" s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X269" i="1"/>
  <c r="Y269" i="1" s="1"/>
  <c r="Y268" i="1"/>
  <c r="Y267" i="1"/>
  <c r="Y266" i="1"/>
  <c r="Y265" i="1"/>
  <c r="X264" i="1"/>
  <c r="Y264" i="1" s="1"/>
  <c r="X263" i="1"/>
  <c r="Y263" i="1" s="1"/>
  <c r="Y262" i="1"/>
  <c r="Y261" i="1"/>
  <c r="X260" i="1"/>
  <c r="Y260" i="1" s="1"/>
  <c r="Y259" i="1"/>
  <c r="Y258" i="1"/>
  <c r="X257" i="1"/>
  <c r="Y257" i="1" s="1"/>
  <c r="Y256" i="1"/>
  <c r="Y255" i="1"/>
  <c r="X254" i="1"/>
  <c r="Y254" i="1" s="1"/>
  <c r="Y253" i="1"/>
  <c r="Y252" i="1"/>
  <c r="X251" i="1"/>
  <c r="Y251" i="1" s="1"/>
  <c r="Y250" i="1"/>
  <c r="X249" i="1"/>
  <c r="Y249" i="1" s="1"/>
  <c r="Y248" i="1"/>
  <c r="X247" i="1"/>
  <c r="Y247" i="1" s="1"/>
  <c r="Y246" i="1"/>
  <c r="Y245" i="1"/>
  <c r="X244" i="1"/>
  <c r="Y244" i="1" s="1"/>
  <c r="Y243" i="1"/>
  <c r="Y242" i="1"/>
  <c r="X241" i="1"/>
  <c r="Y241" i="1" s="1"/>
  <c r="Y240" i="1"/>
  <c r="X239" i="1"/>
  <c r="Y239" i="1" s="1"/>
  <c r="Y238" i="1"/>
  <c r="Y237" i="1"/>
  <c r="X237" i="1"/>
  <c r="Y236" i="1"/>
  <c r="X235" i="1"/>
  <c r="Y235" i="1" s="1"/>
  <c r="Y234" i="1"/>
  <c r="X233" i="1"/>
  <c r="Y233" i="1" s="1"/>
  <c r="Y232" i="1"/>
  <c r="X231" i="1"/>
  <c r="Y231" i="1" s="1"/>
  <c r="Y230" i="1"/>
  <c r="X229" i="1"/>
  <c r="Y229" i="1" s="1"/>
  <c r="Y228" i="1"/>
  <c r="X227" i="1"/>
  <c r="Y227" i="1" s="1"/>
  <c r="Y226" i="1"/>
  <c r="X225" i="1"/>
  <c r="Y225" i="1" s="1"/>
  <c r="Y224" i="1"/>
  <c r="X223" i="1"/>
  <c r="Y223" i="1" s="1"/>
  <c r="Y222" i="1"/>
  <c r="X221" i="1"/>
  <c r="Y221" i="1" s="1"/>
  <c r="Y220" i="1"/>
  <c r="X219" i="1"/>
  <c r="Y219" i="1" s="1"/>
  <c r="Y218" i="1"/>
  <c r="X217" i="1"/>
  <c r="Y217" i="1" s="1"/>
  <c r="Y216" i="1"/>
  <c r="X215" i="1"/>
  <c r="Y215" i="1" s="1"/>
  <c r="Y214" i="1"/>
  <c r="X213" i="1"/>
  <c r="Y213" i="1" s="1"/>
  <c r="Y212" i="1"/>
  <c r="X211" i="1"/>
  <c r="Y211" i="1" s="1"/>
  <c r="Y210" i="1"/>
  <c r="X209" i="1"/>
  <c r="Y209" i="1" s="1"/>
  <c r="Y208" i="1"/>
  <c r="X207" i="1"/>
  <c r="Y207" i="1" s="1"/>
  <c r="Y206" i="1"/>
  <c r="X205" i="1"/>
  <c r="Y205" i="1" s="1"/>
  <c r="Y204" i="1"/>
  <c r="X203" i="1"/>
  <c r="Y203" i="1" s="1"/>
  <c r="Y202" i="1"/>
  <c r="X201" i="1"/>
  <c r="Y201" i="1" s="1"/>
  <c r="Y200" i="1"/>
  <c r="X199" i="1"/>
  <c r="Y199" i="1" s="1"/>
  <c r="Y198" i="1"/>
  <c r="X197" i="1"/>
  <c r="Y197" i="1" s="1"/>
  <c r="Y196" i="1"/>
  <c r="X195" i="1"/>
  <c r="Y195" i="1" s="1"/>
  <c r="Y194" i="1"/>
  <c r="X193" i="1"/>
  <c r="Y193" i="1" s="1"/>
  <c r="Y192" i="1"/>
  <c r="X191" i="1"/>
  <c r="Y191" i="1" s="1"/>
  <c r="Y190" i="1"/>
  <c r="X189" i="1"/>
  <c r="Y189" i="1" s="1"/>
  <c r="Y188" i="1"/>
  <c r="X187" i="1"/>
  <c r="Y187" i="1" s="1"/>
  <c r="Y186" i="1"/>
  <c r="Y185" i="1"/>
  <c r="X185" i="1"/>
  <c r="Y184" i="1"/>
  <c r="X183" i="1"/>
  <c r="Y183" i="1" s="1"/>
  <c r="Y182" i="1"/>
  <c r="X181" i="1"/>
  <c r="Y181" i="1" s="1"/>
  <c r="Y180" i="1"/>
  <c r="X179" i="1"/>
  <c r="Y179" i="1" s="1"/>
  <c r="Y178" i="1"/>
  <c r="Y177" i="1"/>
  <c r="X176" i="1"/>
  <c r="Y176" i="1" s="1"/>
  <c r="Y175" i="1"/>
  <c r="Y174" i="1"/>
  <c r="X173" i="1"/>
  <c r="Y173" i="1" s="1"/>
  <c r="Y172" i="1"/>
  <c r="Y171" i="1"/>
  <c r="X170" i="1"/>
  <c r="Y170" i="1" s="1"/>
  <c r="Y169" i="1"/>
  <c r="Y168" i="1"/>
  <c r="X167" i="1"/>
  <c r="Y167" i="1" s="1"/>
  <c r="Y166" i="1"/>
  <c r="Y165" i="1"/>
  <c r="X164" i="1"/>
  <c r="Y164" i="1" s="1"/>
  <c r="Y163" i="1"/>
  <c r="Y162" i="1"/>
  <c r="X161" i="1"/>
  <c r="Y161" i="1" s="1"/>
  <c r="Y160" i="1"/>
  <c r="Y159" i="1"/>
  <c r="Y158" i="1"/>
  <c r="Y157" i="1"/>
  <c r="Y156" i="1"/>
  <c r="X155" i="1"/>
  <c r="Y155" i="1" s="1"/>
  <c r="Y154" i="1"/>
  <c r="Y153" i="1"/>
  <c r="X152" i="1"/>
  <c r="Y152" i="1" s="1"/>
  <c r="Y151" i="1"/>
  <c r="Y150" i="1"/>
  <c r="X149" i="1"/>
  <c r="Y149" i="1" s="1"/>
  <c r="Y148" i="1"/>
  <c r="Y147" i="1"/>
  <c r="X146" i="1"/>
  <c r="Y146" i="1" s="1"/>
  <c r="Y145" i="1"/>
  <c r="Y144" i="1"/>
  <c r="X143" i="1"/>
  <c r="Y143" i="1" s="1"/>
  <c r="Y142" i="1"/>
  <c r="Y141" i="1"/>
  <c r="X140" i="1"/>
  <c r="Y140" i="1" s="1"/>
  <c r="Y139" i="1"/>
  <c r="Y138" i="1"/>
  <c r="Y137" i="1"/>
  <c r="Y136" i="1"/>
  <c r="X135" i="1"/>
  <c r="Y135" i="1" s="1"/>
  <c r="Y134" i="1"/>
  <c r="X133" i="1"/>
  <c r="Y133" i="1" s="1"/>
  <c r="Y132" i="1"/>
  <c r="Y131" i="1"/>
  <c r="X130" i="1"/>
  <c r="Y130" i="1" s="1"/>
  <c r="Y129" i="1"/>
  <c r="X128" i="1"/>
  <c r="Y128" i="1" s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X109" i="1"/>
  <c r="Y109" i="1" s="1"/>
  <c r="Y108" i="1"/>
  <c r="Y107" i="1"/>
  <c r="Y106" i="1"/>
  <c r="Y105" i="1"/>
  <c r="Y104" i="1"/>
  <c r="Y103" i="1"/>
  <c r="Y102" i="1"/>
  <c r="Y101" i="1"/>
  <c r="Y100" i="1"/>
  <c r="X99" i="1"/>
  <c r="Y99" i="1" s="1"/>
  <c r="Y98" i="1"/>
  <c r="Y97" i="1"/>
  <c r="X96" i="1"/>
  <c r="Y96" i="1" s="1"/>
  <c r="Y95" i="1"/>
  <c r="Y94" i="1"/>
  <c r="X93" i="1"/>
  <c r="Y93" i="1" s="1"/>
  <c r="Y92" i="1"/>
  <c r="Y91" i="1"/>
  <c r="Y90" i="1"/>
  <c r="Y89" i="1"/>
  <c r="Y88" i="1"/>
  <c r="Y87" i="1"/>
  <c r="X86" i="1"/>
  <c r="Y86" i="1" s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X71" i="1"/>
  <c r="Y71" i="1" s="1"/>
  <c r="Y70" i="1"/>
  <c r="X69" i="1"/>
  <c r="Y69" i="1" s="1"/>
  <c r="Y68" i="1"/>
  <c r="X67" i="1"/>
  <c r="Y67" i="1" s="1"/>
  <c r="Y66" i="1"/>
  <c r="Y65" i="1"/>
  <c r="X64" i="1"/>
  <c r="Y64" i="1" s="1"/>
  <c r="Y63" i="1"/>
  <c r="X62" i="1"/>
  <c r="Y62" i="1" s="1"/>
  <c r="Y61" i="1"/>
  <c r="Y60" i="1"/>
  <c r="X59" i="1"/>
  <c r="Y59" i="1" s="1"/>
  <c r="Y58" i="1"/>
  <c r="Y57" i="1"/>
  <c r="Y56" i="1"/>
  <c r="X55" i="1"/>
  <c r="Y55" i="1" s="1"/>
  <c r="Y54" i="1"/>
  <c r="X53" i="1"/>
  <c r="Y53" i="1" s="1"/>
  <c r="Y52" i="1"/>
  <c r="X51" i="1"/>
  <c r="Y51" i="1" s="1"/>
  <c r="Y50" i="1"/>
  <c r="X49" i="1"/>
  <c r="Y49" i="1" s="1"/>
  <c r="X48" i="1"/>
  <c r="Y48" i="1" s="1"/>
  <c r="Y47" i="1"/>
  <c r="X46" i="1"/>
  <c r="Y46" i="1" s="1"/>
  <c r="Y45" i="1"/>
  <c r="X44" i="1"/>
  <c r="Y44" i="1" s="1"/>
  <c r="Y43" i="1"/>
  <c r="Y42" i="1"/>
  <c r="X41" i="1"/>
  <c r="Y41" i="1" s="1"/>
  <c r="X40" i="1"/>
  <c r="Y40" i="1" s="1"/>
  <c r="Y39" i="1"/>
  <c r="Y38" i="1"/>
  <c r="X37" i="1"/>
  <c r="Y37" i="1" s="1"/>
  <c r="Y36" i="1"/>
  <c r="X35" i="1"/>
  <c r="Y35" i="1" s="1"/>
  <c r="Y34" i="1"/>
  <c r="Y33" i="1"/>
  <c r="X32" i="1"/>
  <c r="Y32" i="1" s="1"/>
  <c r="Y31" i="1"/>
  <c r="X30" i="1"/>
  <c r="Y30" i="1" s="1"/>
  <c r="X29" i="1"/>
  <c r="Y29" i="1" s="1"/>
  <c r="X28" i="1"/>
  <c r="Y28" i="1" s="1"/>
  <c r="X27" i="1"/>
  <c r="Y27" i="1" s="1"/>
  <c r="X26" i="1"/>
  <c r="Y26" i="1" s="1"/>
  <c r="X25" i="1"/>
  <c r="Y25" i="1" s="1"/>
  <c r="X24" i="1"/>
  <c r="Y24" i="1" s="1"/>
  <c r="X23" i="1"/>
  <c r="Y23" i="1" s="1"/>
  <c r="X22" i="1"/>
  <c r="Y22" i="1" s="1"/>
  <c r="X21" i="1"/>
  <c r="Y21" i="1" s="1"/>
  <c r="X20" i="1"/>
  <c r="Y20" i="1" s="1"/>
  <c r="P929" i="1" l="1"/>
  <c r="R929" i="1"/>
  <c r="X834" i="1"/>
  <c r="Y834" i="1" s="1"/>
  <c r="T834" i="1"/>
  <c r="U834" i="1" s="1"/>
  <c r="V834" i="1" s="1"/>
  <c r="O929" i="1"/>
  <c r="X841" i="1"/>
  <c r="Y841" i="1" s="1"/>
  <c r="S928" i="1"/>
  <c r="Y811" i="1"/>
  <c r="X811" i="1"/>
  <c r="S843" i="1"/>
  <c r="U883" i="1"/>
  <c r="X927" i="1"/>
  <c r="Y927" i="1" s="1"/>
  <c r="U830" i="1"/>
  <c r="T838" i="1"/>
  <c r="U838" i="1" s="1"/>
  <c r="V838" i="1" s="1"/>
  <c r="Y845" i="1"/>
  <c r="X887" i="1"/>
  <c r="Y887" i="1" s="1"/>
  <c r="T885" i="1"/>
  <c r="U885" i="1" s="1"/>
  <c r="V885" i="1" s="1"/>
  <c r="V889" i="1"/>
  <c r="X889" i="1" s="1"/>
  <c r="Y889" i="1" s="1"/>
  <c r="X891" i="1"/>
  <c r="Y891" i="1" s="1"/>
  <c r="Y814" i="1"/>
  <c r="X836" i="1"/>
  <c r="Y836" i="1" s="1"/>
  <c r="X832" i="1"/>
  <c r="Y832" i="1" s="1"/>
  <c r="S929" i="1" l="1"/>
  <c r="T928" i="1"/>
  <c r="X838" i="1"/>
  <c r="Y838" i="1" s="1"/>
  <c r="T843" i="1"/>
  <c r="V830" i="1"/>
  <c r="V843" i="1" s="1"/>
  <c r="U843" i="1"/>
  <c r="X885" i="1"/>
  <c r="Y885" i="1" s="1"/>
  <c r="V883" i="1"/>
  <c r="V928" i="1" s="1"/>
  <c r="U928" i="1"/>
  <c r="T929" i="1" l="1"/>
  <c r="X830" i="1"/>
  <c r="Y830" i="1" s="1"/>
  <c r="Y843" i="1" s="1"/>
  <c r="U929" i="1"/>
  <c r="V929" i="1"/>
  <c r="X883" i="1"/>
  <c r="X843" i="1" l="1"/>
  <c r="X929" i="1" s="1"/>
  <c r="Y883" i="1"/>
  <c r="Y928" i="1" s="1"/>
  <c r="Y929" i="1" s="1"/>
  <c r="X928" i="1"/>
</calcChain>
</file>

<file path=xl/sharedStrings.xml><?xml version="1.0" encoding="utf-8"?>
<sst xmlns="http://schemas.openxmlformats.org/spreadsheetml/2006/main" count="12458" uniqueCount="2481">
  <si>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"Самрук-Казына" (протокол от 5 июля 2012 года № 29/12)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</si>
  <si>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</si>
  <si>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</si>
  <si>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</si>
  <si>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</si>
  <si>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</si>
  <si>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</si>
  <si>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</si>
  <si>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</si>
  <si>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План долгосрочных закупок товаров, работ и услуг АО "Эмбамунайгаз" на 2012-2019 годы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</si>
  <si>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</si>
  <si>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</si>
  <si>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</si>
  <si>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</si>
  <si>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</si>
  <si>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</si>
  <si>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№</t>
  </si>
  <si>
    <t>Наименование организации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</si>
  <si>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</si>
  <si>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</si>
  <si>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</si>
  <si>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</si>
  <si>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</si>
  <si>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</si>
  <si>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произведения)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</si>
  <si>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</si>
  <si>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</si>
  <si>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</si>
  <si>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</si>
  <si>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</si>
  <si>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</si>
  <si>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</si>
  <si>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</si>
  <si>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Приоритет закупки</t>
  </si>
  <si>
    <t>Год закупки/год корректировки</t>
  </si>
  <si>
    <t>Примечание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</si>
  <si>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</si>
  <si>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</si>
  <si>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</si>
  <si>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</si>
  <si>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</si>
  <si>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</si>
  <si>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</si>
  <si>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</si>
  <si>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 xml:space="preserve">1. Товары 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</si>
  <si>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</si>
  <si>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</si>
  <si>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</si>
  <si>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</si>
  <si>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</si>
  <si>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</si>
  <si>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</si>
  <si>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</si>
  <si>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</si>
  <si>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</si>
  <si>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</si>
  <si>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</si>
  <si>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</si>
  <si>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2 Т</t>
  </si>
  <si>
    <t>Глуб.насос(г1)НН2Б-44-30-15с-но описанию</t>
  </si>
  <si>
    <t>3 Т</t>
  </si>
  <si>
    <t>Глуб.насос(г2)НН2Б-44-30-15с-но описанию</t>
  </si>
  <si>
    <t>4 Т</t>
  </si>
  <si>
    <t>Глуб.насос(г1)НН2Б-57-30-12с-но описанию</t>
  </si>
  <si>
    <t>5 Т</t>
  </si>
  <si>
    <t>Глуб.насос(г2)НН2Б-57-30-12с-но описанию</t>
  </si>
  <si>
    <t>6 Т</t>
  </si>
  <si>
    <t>Глуб.насос(г1)НН2Б-70-30-08с-но описанию</t>
  </si>
  <si>
    <t>7 Т</t>
  </si>
  <si>
    <t>Глуб.насос(г2)НН2Б-95-30-08с-но описанию</t>
  </si>
  <si>
    <t>8 Т</t>
  </si>
  <si>
    <t>Глуб.насос НГВ2Б-44-30-15 с замк.опорой</t>
  </si>
  <si>
    <t>9 Т</t>
  </si>
  <si>
    <t>Глуб.насос НГВ2Б-57-30-15 с замк.опорой</t>
  </si>
  <si>
    <t>10 Т</t>
  </si>
  <si>
    <t>Глуб.насос НГВ1Б-32-30-22 с замк.опорой</t>
  </si>
  <si>
    <t>11 Т</t>
  </si>
  <si>
    <t>Глуб.насос НГВ2Б-44-30-30 с замк.опорой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</si>
  <si>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</si>
  <si>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</si>
  <si>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</si>
  <si>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</si>
  <si>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</si>
  <si>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</si>
  <si>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12-1 Т</t>
  </si>
  <si>
    <t>август, сентябрь</t>
  </si>
  <si>
    <t>2013/2013</t>
  </si>
  <si>
    <t>столбец - 9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</si>
  <si>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</si>
  <si>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</si>
  <si>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</si>
  <si>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</si>
  <si>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</si>
  <si>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14-1 Т</t>
  </si>
  <si>
    <t>стобец - 9</t>
  </si>
  <si>
    <t>15 Т</t>
  </si>
  <si>
    <t>Штанга Насосная Д22.Кл.Пр."Д" L8м(ОС)</t>
  </si>
  <si>
    <t>15-1 Т</t>
  </si>
  <si>
    <t>столбец - 9,15</t>
  </si>
  <si>
    <t>16 Т</t>
  </si>
  <si>
    <t>Штанга Насосная Д25.Кл.Пр."С" L8м(ОС)</t>
  </si>
  <si>
    <t>16-1 Т</t>
  </si>
  <si>
    <t xml:space="preserve">март, апрель </t>
  </si>
  <si>
    <t>2014/2014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</si>
  <si>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</si>
  <si>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</si>
  <si>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</si>
  <si>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</si>
  <si>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</si>
  <si>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</si>
  <si>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17 Т</t>
  </si>
  <si>
    <t>Полые штанги ШНП 19</t>
  </si>
  <si>
    <t>январь, февраль</t>
  </si>
  <si>
    <t>17-1 Т</t>
  </si>
  <si>
    <t xml:space="preserve">январь, февраль </t>
  </si>
  <si>
    <t>столбец - 9,14,15,16,17</t>
  </si>
  <si>
    <t>17-2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</si>
  <si>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</si>
  <si>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</si>
  <si>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</si>
  <si>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</si>
  <si>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</si>
  <si>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</si>
  <si>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</si>
  <si>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</si>
  <si>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</si>
  <si>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</si>
  <si>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</si>
  <si>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</si>
  <si>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</si>
  <si>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>19-1 Т</t>
  </si>
  <si>
    <t xml:space="preserve">столбец - 9,15,16,17 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</si>
  <si>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</si>
  <si>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</si>
  <si>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</si>
  <si>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</si>
  <si>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21 Т</t>
  </si>
  <si>
    <t>НКТ 73х5,5 "К" с высадкой (серостойкие10%)</t>
  </si>
  <si>
    <t>21-1 Т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</si>
  <si>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</si>
  <si>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</si>
  <si>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</si>
  <si>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</si>
  <si>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</si>
  <si>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</si>
  <si>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</si>
  <si>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</si>
  <si>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</si>
  <si>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</si>
  <si>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24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</si>
  <si>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</si>
  <si>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</si>
  <si>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</si>
  <si>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24-1 Т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</si>
  <si>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</si>
  <si>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</si>
  <si>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</si>
  <si>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</si>
  <si>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</si>
  <si>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</si>
  <si>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26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</si>
  <si>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</si>
  <si>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</si>
  <si>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</si>
  <si>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-</t>
  </si>
  <si>
    <t>26-1 Т</t>
  </si>
  <si>
    <t>столбец - 7,9</t>
  </si>
  <si>
    <t>26-2 Т</t>
  </si>
  <si>
    <t>27 Т</t>
  </si>
  <si>
    <t>Труба бесшовная ст.20 ф114х6мм</t>
  </si>
  <si>
    <t>27-1 Т</t>
  </si>
  <si>
    <t>28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</si>
  <si>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</si>
  <si>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</si>
  <si>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</si>
  <si>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28-1 Т</t>
  </si>
  <si>
    <t>2014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</si>
  <si>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</si>
  <si>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</si>
  <si>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</si>
  <si>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</si>
  <si>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</si>
  <si>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</si>
  <si>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</si>
  <si>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</si>
  <si>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</si>
  <si>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</si>
  <si>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</si>
  <si>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</si>
  <si>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</si>
  <si>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</si>
  <si>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</si>
  <si>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31-1 Т</t>
  </si>
  <si>
    <t>32 Т</t>
  </si>
  <si>
    <t>20.59.59.00.15.00.00.87.1</t>
  </si>
  <si>
    <t>Химреагент</t>
  </si>
  <si>
    <t>для подготовки нефти</t>
  </si>
  <si>
    <t>Химреагент F-929</t>
  </si>
  <si>
    <t>32-1 Т</t>
  </si>
  <si>
    <t>столбец - 9,14</t>
  </si>
  <si>
    <t>32-2 Т</t>
  </si>
  <si>
    <t>32-3 Т</t>
  </si>
  <si>
    <t>33 Т</t>
  </si>
  <si>
    <t>Химреагент R-11</t>
  </si>
  <si>
    <t>33-1 Т</t>
  </si>
  <si>
    <t>33-2 Т</t>
  </si>
  <si>
    <t>2014/2013</t>
  </si>
  <si>
    <t>34 Т</t>
  </si>
  <si>
    <t>Диссольван В-4397</t>
  </si>
  <si>
    <t>34-1 Т</t>
  </si>
  <si>
    <t>34-2 Т</t>
  </si>
  <si>
    <t>34-3 Т</t>
  </si>
  <si>
    <t>35 Т</t>
  </si>
  <si>
    <t>Диссолван V-4795</t>
  </si>
  <si>
    <t>35-1 Т</t>
  </si>
  <si>
    <t>36 Т</t>
  </si>
  <si>
    <t>Химреагент Дисольван V-4908</t>
  </si>
  <si>
    <t>36-1 Т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</si>
  <si>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</si>
  <si>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</si>
  <si>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</si>
  <si>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</si>
  <si>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</si>
  <si>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</si>
  <si>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</si>
  <si>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37-1 Т</t>
  </si>
  <si>
    <t>столбец - 15</t>
  </si>
  <si>
    <t>37-2 Т</t>
  </si>
  <si>
    <t>28.21.12.00.00.00.19.12.1</t>
  </si>
  <si>
    <t>печь подогрева ПП-0,63А</t>
  </si>
  <si>
    <t>столбец - 7,9,14,16,17</t>
  </si>
  <si>
    <t>37-3 Т</t>
  </si>
  <si>
    <t>0</t>
  </si>
  <si>
    <t>4</t>
  </si>
  <si>
    <t>3</t>
  </si>
  <si>
    <t>2</t>
  </si>
  <si>
    <t>38 Т</t>
  </si>
  <si>
    <t>Печи подогрева ПТБ 10/64</t>
  </si>
  <si>
    <t>38-1 Т</t>
  </si>
  <si>
    <t>28.21.12.00.00.00.22.16.1</t>
  </si>
  <si>
    <t>печь трубчатая</t>
  </si>
  <si>
    <t>печь трубчатая ПТБ 10-64</t>
  </si>
  <si>
    <t>38-2 Т</t>
  </si>
  <si>
    <t>39 Т</t>
  </si>
  <si>
    <t>Штанга Насосная Д19.Кл.Пр."Д супер" L8м, марка стали 15х2ГМФ</t>
  </si>
  <si>
    <t>39-1 Т</t>
  </si>
  <si>
    <t>39-2 Т</t>
  </si>
  <si>
    <t>апрель, май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</si>
  <si>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</si>
  <si>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</si>
  <si>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</si>
  <si>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</si>
  <si>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</si>
  <si>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 xml:space="preserve">февраль, март 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</si>
  <si>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</si>
  <si>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</si>
  <si>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</si>
  <si>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</si>
  <si>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</si>
  <si>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</si>
  <si>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</si>
  <si>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</si>
  <si>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</si>
  <si>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</si>
  <si>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</si>
  <si>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</si>
  <si>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</si>
  <si>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</si>
  <si>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</si>
  <si>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</si>
  <si>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</si>
  <si>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</si>
  <si>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</si>
  <si>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</si>
  <si>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</si>
  <si>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</si>
  <si>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</si>
  <si>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</si>
  <si>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</si>
  <si>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</si>
  <si>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</si>
  <si>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</si>
  <si>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</si>
  <si>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</si>
  <si>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</si>
  <si>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</si>
  <si>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</si>
  <si>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</si>
  <si>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</si>
  <si>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</si>
  <si>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</si>
  <si>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</si>
  <si>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</si>
  <si>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</si>
  <si>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</si>
  <si>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</si>
  <si>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</si>
  <si>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</si>
  <si>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</si>
  <si>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</si>
  <si>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</si>
  <si>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</si>
  <si>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</si>
  <si>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</si>
  <si>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</si>
  <si>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</si>
  <si>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</si>
  <si>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</si>
  <si>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</si>
  <si>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</si>
  <si>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</si>
  <si>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</si>
  <si>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</si>
  <si>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</si>
  <si>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</si>
  <si>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</si>
  <si>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</si>
  <si>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</si>
  <si>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</si>
  <si>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</si>
  <si>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</si>
  <si>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</si>
  <si>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</si>
  <si>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</si>
  <si>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</si>
  <si>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</si>
  <si>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</si>
  <si>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</si>
  <si>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</si>
  <si>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</si>
  <si>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</si>
  <si>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</si>
  <si>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</si>
  <si>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</si>
  <si>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</si>
  <si>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</si>
  <si>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</si>
  <si>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</si>
  <si>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</si>
  <si>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</si>
  <si>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</si>
  <si>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</si>
  <si>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</si>
  <si>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</si>
  <si>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</si>
  <si>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</si>
  <si>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</si>
  <si>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</si>
  <si>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</si>
  <si>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</si>
  <si>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</si>
  <si>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</si>
  <si>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</si>
  <si>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</si>
  <si>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</si>
  <si>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>63 Т</t>
  </si>
  <si>
    <t>Костюм летний охранника ГОСТ 2757-87 р. 46-56</t>
  </si>
  <si>
    <t>63-1 Т</t>
  </si>
  <si>
    <t>63-2 Т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</si>
  <si>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</si>
  <si>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</si>
  <si>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</si>
  <si>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</si>
  <si>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</si>
  <si>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</si>
  <si>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</si>
  <si>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</si>
  <si>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</si>
  <si>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</si>
  <si>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</si>
  <si>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</si>
  <si>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</si>
  <si>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</si>
  <si>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</si>
  <si>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</si>
  <si>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</si>
  <si>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</si>
  <si>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</si>
  <si>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</si>
  <si>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</si>
  <si>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</si>
  <si>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</si>
  <si>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</si>
  <si>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</si>
  <si>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</si>
  <si>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</si>
  <si>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</si>
  <si>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</si>
  <si>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</si>
  <si>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</si>
  <si>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</si>
  <si>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</si>
  <si>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>69 Т</t>
  </si>
  <si>
    <t>головной убор летний</t>
  </si>
  <si>
    <t>69-1 Т</t>
  </si>
  <si>
    <t>69-2 Т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</si>
  <si>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</si>
  <si>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</si>
  <si>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</si>
  <si>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</si>
  <si>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</si>
  <si>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</si>
  <si>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</si>
  <si>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</si>
  <si>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</si>
  <si>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</si>
  <si>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</si>
  <si>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</si>
  <si>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</si>
  <si>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</si>
  <si>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</si>
  <si>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</si>
  <si>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</si>
  <si>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</si>
  <si>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</si>
  <si>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</si>
  <si>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</si>
  <si>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</si>
  <si>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</si>
  <si>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</si>
  <si>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</si>
  <si>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</si>
  <si>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</si>
  <si>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</si>
  <si>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</si>
  <si>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</si>
  <si>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</si>
  <si>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</si>
  <si>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</si>
  <si>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</si>
  <si>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</si>
  <si>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</si>
  <si>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</si>
  <si>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</si>
  <si>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</si>
  <si>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</si>
  <si>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</si>
  <si>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76 Т</t>
  </si>
  <si>
    <t>ЗадвижкаЗКЛ2,ст.с о/фДУ100РУ24ст30с41нж</t>
  </si>
  <si>
    <t>76-1 Т</t>
  </si>
  <si>
    <t>77 Т</t>
  </si>
  <si>
    <t>ЗадвижкаЗКЛ2,ст.с о/фДУ150РУ16ст30с41нж</t>
  </si>
  <si>
    <t>столбец - 9,14,16,17</t>
  </si>
  <si>
    <t>77-1 Т</t>
  </si>
  <si>
    <t>78 Т</t>
  </si>
  <si>
    <t>ЗадвижкаЗКЛ2,ст.с о/фДУ150РУ24ст30с41нж</t>
  </si>
  <si>
    <t>78-1 Т</t>
  </si>
  <si>
    <t>79 Т</t>
  </si>
  <si>
    <t>ЗадвижкаЗКЛ2,ст.с о/фДУ100РУ16ст30с41нж</t>
  </si>
  <si>
    <t>79-1 Т</t>
  </si>
  <si>
    <t>80 Т</t>
  </si>
  <si>
    <t>ЗадвижкаЗКЛ2,ст.с о/фДУ150РУ40ст30с15нж</t>
  </si>
  <si>
    <t>80-1 Т</t>
  </si>
  <si>
    <t>81 Т</t>
  </si>
  <si>
    <t>ЗадвижкаЗКЛ2,ст.с о/фДУ200Х16ст30с41нж</t>
  </si>
  <si>
    <t>81-1 Т</t>
  </si>
  <si>
    <t>82 Т</t>
  </si>
  <si>
    <t>ЗадвижкаЗКЛ2,ст.с о/фДУ50РУ40ст30с15нж</t>
  </si>
  <si>
    <t>82-1 Т</t>
  </si>
  <si>
    <t>83 Т</t>
  </si>
  <si>
    <t>ЗадвижкаЗКЛ2,ст.с о/фДУ80РУ40ст30с15нж</t>
  </si>
  <si>
    <t>83-1 Т</t>
  </si>
  <si>
    <t>84 Т</t>
  </si>
  <si>
    <t>ЗадвижкаЗКЛ2,ст.с о/фДУ50 РУ16ст30с41нж</t>
  </si>
  <si>
    <t>84-1 Т</t>
  </si>
  <si>
    <t>85 Т</t>
  </si>
  <si>
    <t>Задвижка ст.фл.с выдвиж.шпин.ЗПм65х350</t>
  </si>
  <si>
    <t>85-1 Т</t>
  </si>
  <si>
    <t>86 Т</t>
  </si>
  <si>
    <t>ЗадвижкаЗКЛ2,ст.с о/фДУ50РУ24ст30с41нж</t>
  </si>
  <si>
    <t>86-1 Т</t>
  </si>
  <si>
    <t>87 Т</t>
  </si>
  <si>
    <t>ЗадвижкаЗКЛ2,ст.с о/фДУ80РУ24ст30с41нж</t>
  </si>
  <si>
    <t>87-1 Т</t>
  </si>
  <si>
    <t>88 Т</t>
  </si>
  <si>
    <t>ЗадвижкаЗКЛ2,ст.с о/фДУ100РУ40ст30с15нж</t>
  </si>
  <si>
    <t>88-1 Т</t>
  </si>
  <si>
    <t>89 Т</t>
  </si>
  <si>
    <t>ЗадвижкаЗКЛ2,ст.с о/фДУ80РУ64ст30с76нж</t>
  </si>
  <si>
    <t>89-1 Т</t>
  </si>
  <si>
    <t>90 Т</t>
  </si>
  <si>
    <t>ЗадвижкаЗКЛ2,ст.с о/фДУ100РУ64ст30с76нж</t>
  </si>
  <si>
    <t>90-1 Т</t>
  </si>
  <si>
    <t>91 Т</t>
  </si>
  <si>
    <t>Задвижка ЗКЛ2,ст.с о/фДУ200Х64ст30с41нж</t>
  </si>
  <si>
    <t>столбец - 6,9,14,15,16,17</t>
  </si>
  <si>
    <t>91-1 Т</t>
  </si>
  <si>
    <t>92 Т</t>
  </si>
  <si>
    <t>Задвижка ЗКЛ2,ст.с о/фДУ250Х64ст30с41нж</t>
  </si>
  <si>
    <t>92-1 Т</t>
  </si>
  <si>
    <t>93 Т</t>
  </si>
  <si>
    <t>ЗадвижкаЗКЛ2,ст.с о/фДУ80РУ16ст30с41нж</t>
  </si>
  <si>
    <t>93-1 Т</t>
  </si>
  <si>
    <t>94 Т</t>
  </si>
  <si>
    <t>Задвижка ст.флян.с выдвиж.шпин.ЗПм65х210</t>
  </si>
  <si>
    <t>94-1 Т</t>
  </si>
  <si>
    <t>95 Т</t>
  </si>
  <si>
    <t>ЗадвижкаЗКЛ2,ст.с о/фДУ150РУ64ст30с76нж</t>
  </si>
  <si>
    <t>95-1 Т</t>
  </si>
  <si>
    <t>96 Т</t>
  </si>
  <si>
    <t>Задвижка   ЗПМ 65 х 140</t>
  </si>
  <si>
    <t>96-1 Т</t>
  </si>
  <si>
    <t>97 Т</t>
  </si>
  <si>
    <t>Задвижка ЗКЛ2 50х64 ГОСТ 10926-75</t>
  </si>
  <si>
    <t>97-1 Т</t>
  </si>
  <si>
    <t>98 Т</t>
  </si>
  <si>
    <t>Перфорационная задвижка ЗФПЛ-125Х14</t>
  </si>
  <si>
    <t>98-1 Т</t>
  </si>
  <si>
    <t>99 Т</t>
  </si>
  <si>
    <t>Задвижка   ЗМ 65 х 14 с отв.   фл.</t>
  </si>
  <si>
    <t>99-1 Т</t>
  </si>
  <si>
    <t>100 Т</t>
  </si>
  <si>
    <t>Задвижка шиберная  ЗДШ 65х140 с отв. фл.</t>
  </si>
  <si>
    <t>100-1 Т</t>
  </si>
  <si>
    <t>101 Т</t>
  </si>
  <si>
    <t>Задвижка дисковая ЗД65-140М</t>
  </si>
  <si>
    <t>101-1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</si>
  <si>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</si>
  <si>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</si>
  <si>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</si>
  <si>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</si>
  <si>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</si>
  <si>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</si>
  <si>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</si>
  <si>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</si>
  <si>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</si>
  <si>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</si>
  <si>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</si>
  <si>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</si>
  <si>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</si>
  <si>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</si>
  <si>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</si>
  <si>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14695-80, с масленным трансформатором, мощностью 250 кВ А</t>
  </si>
  <si>
    <t>КТПН-6/0,4кВ с тр-ом  250кВА</t>
  </si>
  <si>
    <t>104-1 Т</t>
  </si>
  <si>
    <t>105 Т</t>
  </si>
  <si>
    <t>27.11.41.05.00.01.01.04.1</t>
  </si>
  <si>
    <t>Комплектная трансформаторная подстанция (КТП), ГОСТ 14695-80, с масленным трансформатором, мощностью 100 кВ А</t>
  </si>
  <si>
    <t>КТПН-6/0,4 кВ с силовым тр-ром 100 кВа</t>
  </si>
  <si>
    <t>105-1 Т</t>
  </si>
  <si>
    <t>106 Т</t>
  </si>
  <si>
    <t>27.11.41.05.00.01.01.03.1</t>
  </si>
  <si>
    <t>Комплектная трансформаторная подстанция (КТП), ГОСТ 14695-80, с масленным трансформатором, мощностью 63 кВ А</t>
  </si>
  <si>
    <t>КТПН-6/0,4 кВ с силовым тр-ром 63 кВа</t>
  </si>
  <si>
    <t>106-1 Т</t>
  </si>
  <si>
    <t>106-2 Т</t>
  </si>
  <si>
    <t xml:space="preserve">сентябрь </t>
  </si>
  <si>
    <t>107 Т</t>
  </si>
  <si>
    <t>27.11.41.05.00.01.01.02.1</t>
  </si>
  <si>
    <t>Комплектная трансформаторная подстанция (КТП), ГОСТ 14695-80, с масленным трансформатором, мощностью 40 кВ А</t>
  </si>
  <si>
    <t>КТПН-6/0,4 кВ с силовым тр-ром 40 кВа</t>
  </si>
  <si>
    <t>107-1 Т</t>
  </si>
  <si>
    <t>107-2 Т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</si>
  <si>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</si>
  <si>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</si>
  <si>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</si>
  <si>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</si>
  <si>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</si>
  <si>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</si>
  <si>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</si>
  <si>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</si>
  <si>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</si>
  <si>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</si>
  <si>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</si>
  <si>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110 Т</t>
  </si>
  <si>
    <t>Подс-я трансформ-яКТП-6/0,4Кв 40кВа</t>
  </si>
  <si>
    <t>110-1 Т</t>
  </si>
  <si>
    <t>110-2 Т</t>
  </si>
  <si>
    <t>111 Т</t>
  </si>
  <si>
    <t>Подс-я трансформ-я КТП-6/0,4Кв 63кВа</t>
  </si>
  <si>
    <t>111-1 Т</t>
  </si>
  <si>
    <t>111-2 Т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</si>
  <si>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</si>
  <si>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</si>
  <si>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</si>
  <si>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</si>
  <si>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</si>
  <si>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</si>
  <si>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</si>
  <si>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</si>
  <si>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</si>
  <si>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</si>
  <si>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</si>
  <si>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</si>
  <si>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113-1 Т</t>
  </si>
  <si>
    <t>столбец - 14,15,16,17</t>
  </si>
  <si>
    <t>113-2 Т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</si>
  <si>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</si>
  <si>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</si>
  <si>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</si>
  <si>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</si>
  <si>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</si>
  <si>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</si>
  <si>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</si>
  <si>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</si>
  <si>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</si>
  <si>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</si>
  <si>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</si>
  <si>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</si>
  <si>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</si>
  <si>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</si>
  <si>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</si>
  <si>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</si>
  <si>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</si>
  <si>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</si>
  <si>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</si>
  <si>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</si>
  <si>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</si>
  <si>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</si>
  <si>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</si>
  <si>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</si>
  <si>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</si>
  <si>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</si>
  <si>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</si>
  <si>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</si>
  <si>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</si>
  <si>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</si>
  <si>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</si>
  <si>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</si>
  <si>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</si>
  <si>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</si>
  <si>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</si>
  <si>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</si>
  <si>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</si>
  <si>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</si>
  <si>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</si>
  <si>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</si>
  <si>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</si>
  <si>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</si>
  <si>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</si>
  <si>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</si>
  <si>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</si>
  <si>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</si>
  <si>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</si>
  <si>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</si>
  <si>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</si>
  <si>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</si>
  <si>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</si>
  <si>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</si>
  <si>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</si>
  <si>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126 Т</t>
  </si>
  <si>
    <t>Масло гидравлическое 46 (летний)</t>
  </si>
  <si>
    <t>126-1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</si>
  <si>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</si>
  <si>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</si>
  <si>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</si>
  <si>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</si>
  <si>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</si>
  <si>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</si>
  <si>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</si>
  <si>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 Ремень клиновый приводный  с сечением  Д(Г)-5600. ГОСТ 1284-89.</t>
  </si>
  <si>
    <t>РЕМЕНЬ КЛИН. Д(Г)-5600 ГОСТ 1284.1-89</t>
  </si>
  <si>
    <t>столбец - 7,14</t>
  </si>
  <si>
    <t>128-1 Т</t>
  </si>
  <si>
    <t>129 Т</t>
  </si>
  <si>
    <t>Ремни приводные клиновые, С-4000</t>
  </si>
  <si>
    <t>129-1 Т</t>
  </si>
  <si>
    <t>130 Т</t>
  </si>
  <si>
    <t>22.19.42.00.00.10.40.16.1</t>
  </si>
  <si>
    <t> Ремень клиновый приводный с сечением  С(В)-3150. ГОСТ 1284-89.</t>
  </si>
  <si>
    <t>Ремень С(В)-3150</t>
  </si>
  <si>
    <t>130-1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</si>
  <si>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</si>
  <si>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</si>
  <si>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</si>
  <si>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</si>
  <si>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</si>
  <si>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133 Т</t>
  </si>
  <si>
    <t>Ремни приводные клиновые, А-2240</t>
  </si>
  <si>
    <t>133-1 Т</t>
  </si>
  <si>
    <t>134 Т</t>
  </si>
  <si>
    <t>Ремни приводные клиновые, А-3550</t>
  </si>
  <si>
    <t>134-1 Т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</si>
  <si>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</si>
  <si>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</si>
  <si>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</si>
  <si>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</si>
  <si>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</si>
  <si>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</si>
  <si>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</si>
  <si>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</si>
  <si>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</si>
  <si>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</si>
  <si>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</si>
  <si>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</si>
  <si>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</si>
  <si>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</si>
  <si>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</si>
  <si>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/>
  </si>
  <si>
    <t>141 Т</t>
  </si>
  <si>
    <t>Ремни приводные клиновые, С(В)-3350</t>
  </si>
  <si>
    <t>142 Т</t>
  </si>
  <si>
    <t>Ремни приводные клиновые, А-1800</t>
  </si>
  <si>
    <t>143 Т</t>
  </si>
  <si>
    <t>Ремень 937 компрессор 1307172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</si>
  <si>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</si>
  <si>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</si>
  <si>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</si>
  <si>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</si>
  <si>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</si>
  <si>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</si>
  <si>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146 Т</t>
  </si>
  <si>
    <t>25.73.30.00.00.14.29.10.1</t>
  </si>
  <si>
    <t>трубный горизонтальный усиленный (КТГУ)</t>
  </si>
  <si>
    <t>Ключи трубные КТГУ - 60</t>
  </si>
  <si>
    <t>147 Т</t>
  </si>
  <si>
    <t>Ключи трубные КТГУ - 73</t>
  </si>
  <si>
    <t>148 Т</t>
  </si>
  <si>
    <t xml:space="preserve"> трубный горизонтальный усиленный (КТГУ)</t>
  </si>
  <si>
    <t>Ключи трубные КТГУ - 89</t>
  </si>
  <si>
    <t>149 Т</t>
  </si>
  <si>
    <t>25.73.30.00.00.14.25.10.1</t>
  </si>
  <si>
    <t>трубный</t>
  </si>
  <si>
    <t>Ключ трубный Халилова 48-89мм</t>
  </si>
  <si>
    <t>150 Т</t>
  </si>
  <si>
    <t>Ключ Халилова 2 1/2</t>
  </si>
  <si>
    <t>151 Т</t>
  </si>
  <si>
    <t>Ключ КТНД 48-89</t>
  </si>
  <si>
    <t>152 Т</t>
  </si>
  <si>
    <t>Ключ КТНД 89-132</t>
  </si>
  <si>
    <t>153 Т</t>
  </si>
  <si>
    <t>Ключ штанговый КШР 25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</si>
  <si>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</si>
  <si>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</si>
  <si>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</si>
  <si>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</si>
  <si>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</si>
  <si>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155 Т</t>
  </si>
  <si>
    <t>Ключ трубный цепной типа КЦН-1</t>
  </si>
  <si>
    <t>156 Т</t>
  </si>
  <si>
    <t>Ключ круговой штанговый КШК 16-19-22-25</t>
  </si>
  <si>
    <t>157 Т</t>
  </si>
  <si>
    <t>Ключ штанговый КШН-19</t>
  </si>
  <si>
    <t>158 Т</t>
  </si>
  <si>
    <t>Ключ трубный халилова 89-132мм</t>
  </si>
  <si>
    <t>159 Т</t>
  </si>
  <si>
    <t>Ключи штанговый КШН-22</t>
  </si>
  <si>
    <t>160 Т</t>
  </si>
  <si>
    <t>25.99.29.00.50.00.05.15.1</t>
  </si>
  <si>
    <t>Крюк</t>
  </si>
  <si>
    <t>штанговый подвесной</t>
  </si>
  <si>
    <t>Крюк штанговый    КШ-15</t>
  </si>
  <si>
    <t>161 Т</t>
  </si>
  <si>
    <t>28.24.22.00.00.00.11.64.1</t>
  </si>
  <si>
    <t>Плашка ключа задержки</t>
  </si>
  <si>
    <t>Плашка на ключ Халилова 2 1/2</t>
  </si>
  <si>
    <t>162 Т</t>
  </si>
  <si>
    <t>Плашка на ключ Халилова 3</t>
  </si>
  <si>
    <t>163 Т</t>
  </si>
  <si>
    <t>25.73.40.10.10.10.10.10.1</t>
  </si>
  <si>
    <t>Сухарь</t>
  </si>
  <si>
    <t>трубного ключа</t>
  </si>
  <si>
    <t>Сухари для КОТ 48-89</t>
  </si>
  <si>
    <t>164 Т</t>
  </si>
  <si>
    <t>Сухари для КТГУ-60</t>
  </si>
  <si>
    <t>165 Т</t>
  </si>
  <si>
    <t>Сухарь на ключ Халилова 2 1/2</t>
  </si>
  <si>
    <t>166 Т</t>
  </si>
  <si>
    <t>Сухарь на ключ Халилова 3</t>
  </si>
  <si>
    <t>167 Т</t>
  </si>
  <si>
    <t>Сухарь для КГТУ- М 73</t>
  </si>
  <si>
    <t>168 Т</t>
  </si>
  <si>
    <t>Сухарь для КТГУ-М 89</t>
  </si>
  <si>
    <t>169 Т</t>
  </si>
  <si>
    <t>28.92.12.20.10.54.10.10.1</t>
  </si>
  <si>
    <t>Комплекс герметизирующего оборудования</t>
  </si>
  <si>
    <t xml:space="preserve">для герметизации устья скважин </t>
  </si>
  <si>
    <t>Устьевой герметизатор ГУ-200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</si>
  <si>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</si>
  <si>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</si>
  <si>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</si>
  <si>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</si>
  <si>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</si>
  <si>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171 Т</t>
  </si>
  <si>
    <t>Шток полированный ШСУ-32-7500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</si>
  <si>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</si>
  <si>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</si>
  <si>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</si>
  <si>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</si>
  <si>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</si>
  <si>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173 Т</t>
  </si>
  <si>
    <t>Клапан всасывающий в сб. НН2Б-56-30-15</t>
  </si>
  <si>
    <t>174 Т</t>
  </si>
  <si>
    <t>Клапан нагнетательный в сб.НН2Б-44-30-15</t>
  </si>
  <si>
    <t>175 Т</t>
  </si>
  <si>
    <t>Клапан нагнетательный в сб.НН2Б-56-30-15</t>
  </si>
  <si>
    <t>176 Т</t>
  </si>
  <si>
    <t>177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</si>
  <si>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</si>
  <si>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</si>
  <si>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</si>
  <si>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</si>
  <si>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</si>
  <si>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179 Т</t>
  </si>
  <si>
    <t>АГЗУ  «ОЗНА ИМПУЛЬС 40-14-400»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</si>
  <si>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</si>
  <si>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</si>
  <si>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</si>
  <si>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</si>
  <si>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отстойник ОПФ-3000, не более 0,6 МПа</t>
  </si>
  <si>
    <t>182 Т</t>
  </si>
  <si>
    <t>28.29.12.00.00.00.36.03.1</t>
  </si>
  <si>
    <t xml:space="preserve">Фильтр скважинный </t>
  </si>
  <si>
    <t>щелевой, условный диаметр трубы 114 мм, размер щели фильтроэлемента, 0,15 мм</t>
  </si>
  <si>
    <t>Внерение щелевых фильтров</t>
  </si>
  <si>
    <t>183 Т</t>
  </si>
  <si>
    <t>28.29.12.00.00.00.17.10.1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</si>
  <si>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</si>
  <si>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</si>
  <si>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</si>
  <si>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</si>
  <si>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</si>
  <si>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</si>
  <si>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</si>
  <si>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</si>
  <si>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185 Т</t>
  </si>
  <si>
    <t>ПШН6-2,5-2800станок-кач.г/п6тн с дор.пл</t>
  </si>
  <si>
    <t>186 Т</t>
  </si>
  <si>
    <t>СКДР6-3-3,1-90 ШЗИ-22-1000У1</t>
  </si>
  <si>
    <t>187 Т</t>
  </si>
  <si>
    <t>28.13.14.00.00.00.10.13.1</t>
  </si>
  <si>
    <t>артезианский и погружной центробежный насос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</si>
  <si>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</si>
  <si>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Эл. нас  ЭЦВ 6-16-140 с каб ВПП6-420 мт</t>
  </si>
  <si>
    <t>188 Т</t>
  </si>
  <si>
    <t>Эл нас  ЭЦВ 6-6,5-140  с каб ВПП6-420</t>
  </si>
  <si>
    <t>189 Т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</si>
  <si>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</si>
  <si>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ЭЦВ5-4-125 с каб ВПП6-420 мт</t>
  </si>
  <si>
    <t>190 Т</t>
  </si>
  <si>
    <t>Эл. нас  ЭЦВ 6-10-140 с каб ВПП6-420 мт</t>
  </si>
  <si>
    <t>191 Т</t>
  </si>
  <si>
    <t>Насосы электровинт.(с частотн.преобраз.)</t>
  </si>
  <si>
    <t>192 Т</t>
  </si>
  <si>
    <t>Штанга насосная со скребком центратором и со штанговращателем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</si>
  <si>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</si>
  <si>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</si>
  <si>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</si>
  <si>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</si>
  <si>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</si>
  <si>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</si>
  <si>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</si>
  <si>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</si>
  <si>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</si>
  <si>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</si>
  <si>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195 Т</t>
  </si>
  <si>
    <t>196 Т</t>
  </si>
  <si>
    <t>Штанга Короткая Д19.Кл.Пр."Д" L 1м (ОС)</t>
  </si>
  <si>
    <t>197 Т</t>
  </si>
  <si>
    <t>Штанга Короткая Д22.Кл.Пр."С" L 1м(ОС)</t>
  </si>
  <si>
    <t>198 Т</t>
  </si>
  <si>
    <t>Штанга Короткая Д19.Кл.Пр."Д" L 1.5м(ОС)</t>
  </si>
  <si>
    <t>199 Т</t>
  </si>
  <si>
    <t>Штанга Короткая Д22.Кл.Пр."Д" L 1.5м(ОС)</t>
  </si>
  <si>
    <t>200 Т</t>
  </si>
  <si>
    <t>24.20.11.01.11.10.17.19.1</t>
  </si>
  <si>
    <t>труба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</si>
  <si>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</si>
  <si>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</si>
  <si>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</si>
  <si>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</si>
  <si>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</si>
  <si>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</si>
  <si>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</si>
  <si>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</si>
  <si>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</si>
  <si>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</si>
  <si>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</si>
  <si>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203 Т</t>
  </si>
  <si>
    <t>Опора траверса СК-ПШН</t>
  </si>
  <si>
    <t>204 Т</t>
  </si>
  <si>
    <t>Опора балансира СК-ПШН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</si>
  <si>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</si>
  <si>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</si>
  <si>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</si>
  <si>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</si>
  <si>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</si>
  <si>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</si>
  <si>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</si>
  <si>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</si>
  <si>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</si>
  <si>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</si>
  <si>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</si>
  <si>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</si>
  <si>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</si>
  <si>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</si>
  <si>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</si>
  <si>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</si>
  <si>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</si>
  <si>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</si>
  <si>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</si>
  <si>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</si>
  <si>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209 Т</t>
  </si>
  <si>
    <t>крейцкопф в сборе с накладками 1НП.01.01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</si>
  <si>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</si>
  <si>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</si>
  <si>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</si>
  <si>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</si>
  <si>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</si>
  <si>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211 Т</t>
  </si>
  <si>
    <t>28.13.31.00.00.01.01.01.1</t>
  </si>
  <si>
    <t>Шток с 2-мя гайкой и контргайг.9Т.2.160</t>
  </si>
  <si>
    <t>212 Т</t>
  </si>
  <si>
    <t>Втулка шатуна НБ125.01.201П НБ125</t>
  </si>
  <si>
    <t>213 Т</t>
  </si>
  <si>
    <t>Втулка ф 115 мм  9МГР.02.320П-01</t>
  </si>
  <si>
    <t>214 Т</t>
  </si>
  <si>
    <t>Крейцкопф в сборе с напр-ми НБ50.01.103П</t>
  </si>
  <si>
    <t>215 Т</t>
  </si>
  <si>
    <t>Поршень 115мм 9МГР</t>
  </si>
  <si>
    <t>216 Т</t>
  </si>
  <si>
    <t>Поршень диаметром 115мм</t>
  </si>
  <si>
    <t>217 Т</t>
  </si>
  <si>
    <t>Поршень ф 127 9Т.02.210П</t>
  </si>
  <si>
    <t>218 Т</t>
  </si>
  <si>
    <t>Поршень Ф 127мм 9МГР 02.210</t>
  </si>
  <si>
    <t>219 Т</t>
  </si>
  <si>
    <t>Пружина клапана ПР-52 на НБ-125</t>
  </si>
  <si>
    <t>220 Т</t>
  </si>
  <si>
    <t>Поршень  ф 115 9Т.02.210П-01</t>
  </si>
  <si>
    <t>221 Т</t>
  </si>
  <si>
    <t>Втулка  ф 120 НБ 50.02.301П</t>
  </si>
  <si>
    <t>222 Т</t>
  </si>
  <si>
    <t>Поршень  ф100 9Т.02.210П-02</t>
  </si>
  <si>
    <t>223 Т</t>
  </si>
  <si>
    <t>Поршень 120мм НБ 50.02.210</t>
  </si>
  <si>
    <t>224 Т</t>
  </si>
  <si>
    <t>Поршень Ф110 НБ50.02.21.01</t>
  </si>
  <si>
    <t>225 Т</t>
  </si>
  <si>
    <t xml:space="preserve"> 
промежуточная, к насосу</t>
  </si>
  <si>
    <t>Втулка ф110 НБ50.02.301П.01</t>
  </si>
  <si>
    <t>226 Т</t>
  </si>
  <si>
    <t>Элемент резин.компенсатора насоса 9Т</t>
  </si>
  <si>
    <t>227 Т</t>
  </si>
  <si>
    <t>Шток поршня в сб. 2г и 1к/г.НБ50.02.770П</t>
  </si>
  <si>
    <t>228 Т</t>
  </si>
  <si>
    <t>Шток поршня+2гайки кр+1контрогайка 880мм</t>
  </si>
  <si>
    <t>229 Т</t>
  </si>
  <si>
    <t>Шток поршня+2гайки+1к.гайк 9МГР 02.202х1</t>
  </si>
  <si>
    <t>230 Т</t>
  </si>
  <si>
    <t>Элемент рез.компенсатора нас.НБ-32,НБ-50</t>
  </si>
  <si>
    <t>231 Т</t>
  </si>
  <si>
    <t>Элемент резин.компенсатора насоса НБ-125</t>
  </si>
  <si>
    <t>232 Т</t>
  </si>
  <si>
    <t>Поршень ф 100 мм 9МГР.02.21-02 НБ-125</t>
  </si>
  <si>
    <t>233 Т</t>
  </si>
  <si>
    <t>Поршень Ф 115мм 9МГР 02.210-01</t>
  </si>
  <si>
    <t>234 Т</t>
  </si>
  <si>
    <t>28.49.21.00.00.00.10.11.1</t>
  </si>
  <si>
    <t>втулка</t>
  </si>
  <si>
    <t>Втулка упругая У0012/5</t>
  </si>
  <si>
    <t>235 Т</t>
  </si>
  <si>
    <t>Крейцкопф в сборе к НБ-32, НБ-50</t>
  </si>
  <si>
    <t>236 Т</t>
  </si>
  <si>
    <t>Клапан в сб. НБ125.02.830+9МГР02.106</t>
  </si>
  <si>
    <t>237 Т</t>
  </si>
  <si>
    <t>Манжета для уплотн.крышки клап.НБ32,НБ50</t>
  </si>
  <si>
    <t>238 Т</t>
  </si>
  <si>
    <t>Пружина клапана 9МГР.02106</t>
  </si>
  <si>
    <t>239 Т</t>
  </si>
  <si>
    <t>Пружина клапана НБ50.01.103</t>
  </si>
  <si>
    <t>240 Т</t>
  </si>
  <si>
    <t>Уплотнение штока 1НП 02.00.001НБ-125 И9Т</t>
  </si>
  <si>
    <t>241 Т</t>
  </si>
  <si>
    <t>Шток крейцкопфа 9МГР</t>
  </si>
  <si>
    <t>242 Т</t>
  </si>
  <si>
    <t>Шток полз.в сб.с гай.крейц.НБ125.02.730П</t>
  </si>
  <si>
    <t>243 Т</t>
  </si>
  <si>
    <t>Шток поршня 02.501НБ32,НБ50</t>
  </si>
  <si>
    <t>244 Т</t>
  </si>
  <si>
    <t>Втулка ф 100 мм  9МГР.02.320П-02</t>
  </si>
  <si>
    <t>245 Т</t>
  </si>
  <si>
    <t>ДИАФРАГМА Д 16 НБ-50</t>
  </si>
  <si>
    <t>246 Т</t>
  </si>
  <si>
    <t>поршень ф90 НБ-125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</si>
  <si>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</si>
  <si>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</si>
  <si>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</si>
  <si>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</si>
  <si>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</si>
  <si>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</si>
  <si>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250 Т</t>
  </si>
  <si>
    <t>Клапан в сборе 9Т.02.220</t>
  </si>
  <si>
    <t>251 Т</t>
  </si>
  <si>
    <t>Клапан в сборе 9Т.02.69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</si>
  <si>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</si>
  <si>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</si>
  <si>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</si>
  <si>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</si>
  <si>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</si>
  <si>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</si>
  <si>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</si>
  <si>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</si>
  <si>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</si>
  <si>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</si>
  <si>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</si>
  <si>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</si>
  <si>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</si>
  <si>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</si>
  <si>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256 Т</t>
  </si>
  <si>
    <t>Манжета штока  1НП.02.00.001 НБ125и9Т</t>
  </si>
  <si>
    <t>257 Т</t>
  </si>
  <si>
    <t>Уплотнение клапана насоса НБ50.02.102П</t>
  </si>
  <si>
    <t>258 Т</t>
  </si>
  <si>
    <t>Уплотнение крышки УК-164 1НП.02.00.004</t>
  </si>
  <si>
    <t>259 Т</t>
  </si>
  <si>
    <t>Уплотнение крышки клапана НБ-125: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</si>
  <si>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</si>
  <si>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</si>
  <si>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</si>
  <si>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</si>
  <si>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</si>
  <si>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</si>
  <si>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261 Т</t>
  </si>
  <si>
    <t>Комплект полный РТИ 9Т</t>
  </si>
  <si>
    <t>262 Т</t>
  </si>
  <si>
    <t>Комплект полный РТИ НБ-125</t>
  </si>
  <si>
    <t>263 Т</t>
  </si>
  <si>
    <t>Манжета штока поршня НБ32,НБ50</t>
  </si>
  <si>
    <t>264 Т</t>
  </si>
  <si>
    <t>Манжета для клапана  НБ50.02.102П</t>
  </si>
  <si>
    <t>265 Т</t>
  </si>
  <si>
    <t>Уплотнение штока поршня НБ50.02.504П</t>
  </si>
  <si>
    <t>266 Т</t>
  </si>
  <si>
    <t>Уплотнение цилиндр. втулок НБ 50.02.302П</t>
  </si>
  <si>
    <t>267 Т</t>
  </si>
  <si>
    <t>Шнур резиновый У0085</t>
  </si>
  <si>
    <t>268 Т</t>
  </si>
  <si>
    <t>Уплотнение клапана НБ 125.02.833</t>
  </si>
  <si>
    <t>269 Т</t>
  </si>
  <si>
    <t>Уплотнение цилиндр.втулки1НП. 02.00.011П</t>
  </si>
  <si>
    <t>270 Т</t>
  </si>
  <si>
    <t>Шнур резиновый У 0089-04</t>
  </si>
  <si>
    <t>271 Т</t>
  </si>
  <si>
    <t>Шнур резиновый У0094</t>
  </si>
  <si>
    <t>272 Т</t>
  </si>
  <si>
    <t>Уплотнение крышки клапана НБ50.02.107П</t>
  </si>
  <si>
    <t>273 Т</t>
  </si>
  <si>
    <t>Комплект РТИ к насосу 1,3 ПТ-50Д1/90дет/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</si>
  <si>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</si>
  <si>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</si>
  <si>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</si>
  <si>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</si>
  <si>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</si>
  <si>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275 Т</t>
  </si>
  <si>
    <t>Приспособление для выемки седел НБ-125</t>
  </si>
  <si>
    <t>276 Т</t>
  </si>
  <si>
    <t>Приспос для выемки цилиндри втулокНБ-125</t>
  </si>
  <si>
    <t>277 Т</t>
  </si>
  <si>
    <t>Приспос для выемки цилиндрич втулокНБ-50</t>
  </si>
  <si>
    <t>278 Т</t>
  </si>
  <si>
    <t>диск разгрузочный ЦНС 180-85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</si>
  <si>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</si>
  <si>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</si>
  <si>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</si>
  <si>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</si>
  <si>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</si>
  <si>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280 Т</t>
  </si>
  <si>
    <t>Кольцо разгр.6МС-6-0111 ЦНС 180-85#425</t>
  </si>
  <si>
    <t>281 Т</t>
  </si>
  <si>
    <t>Кольцо разгр.6МС-6-0112 ЦНС 180-85#425</t>
  </si>
  <si>
    <t>282 Т</t>
  </si>
  <si>
    <t>Кольцо разгр.8МС-7-0111 ЦНС 300-120#600</t>
  </si>
  <si>
    <t>283 Т</t>
  </si>
  <si>
    <t>Кольцо разгр.8МС-7-0112 ЦНС 300-120#600</t>
  </si>
  <si>
    <t>284 Т</t>
  </si>
  <si>
    <t>Аппарат нааправляющий ЦНС 180-21201019-1</t>
  </si>
  <si>
    <t>285 Т</t>
  </si>
  <si>
    <t>Колесо рабоч.6МС-6-0118-1 ЦНС 180-85#425</t>
  </si>
  <si>
    <t>286 Т</t>
  </si>
  <si>
    <t>Кольцо раз.4МС-30-0109-111 ЦНС 60-66#330</t>
  </si>
  <si>
    <t>287 Т</t>
  </si>
  <si>
    <t>Кольцо раз.4МС-30-0109-112 ЦНС 60-66#330</t>
  </si>
  <si>
    <t>288 Т</t>
  </si>
  <si>
    <t>Кольцо гидравл. пяты ЦНС60-165.01.000.06</t>
  </si>
  <si>
    <t>289 Т</t>
  </si>
  <si>
    <t>Кольцо разгр.5МС-1001-111 ЦНС 105-98#490</t>
  </si>
  <si>
    <t>290 Т</t>
  </si>
  <si>
    <t>Колесо рабочее 4МС-10201-1142</t>
  </si>
  <si>
    <t>291 Т</t>
  </si>
  <si>
    <t>Колесо рабочее ЦНС38-44-22001000114</t>
  </si>
  <si>
    <t>292 Т</t>
  </si>
  <si>
    <t>Втулка разгрузки 8МС-7-0114</t>
  </si>
  <si>
    <t>293 Т</t>
  </si>
  <si>
    <t>Втулка  разгрузки  6МС-6-0114</t>
  </si>
  <si>
    <t>294 Т</t>
  </si>
  <si>
    <t>Диск разгрузочный ЦНС-38/110</t>
  </si>
  <si>
    <t>295 Т</t>
  </si>
  <si>
    <t xml:space="preserve"> 
к насосу</t>
  </si>
  <si>
    <t>Рабочее колесо насоса ЦНС-38/110</t>
  </si>
  <si>
    <t>296 Т</t>
  </si>
  <si>
    <t>Колесо раб. 8МС-7-0118 ЦНС 300-120#600</t>
  </si>
  <si>
    <t>297 Т</t>
  </si>
  <si>
    <t>Аппарат направляющий ЦНС - 300</t>
  </si>
  <si>
    <t>298 Т</t>
  </si>
  <si>
    <t>Втулка дистанционная 6МСх6х0113</t>
  </si>
  <si>
    <t>299 Т</t>
  </si>
  <si>
    <t>Втулка дистанционная 8МСх7х0113</t>
  </si>
  <si>
    <t>300 Т</t>
  </si>
  <si>
    <t>Шнур резиновый ЦНС 300 (У0081)</t>
  </si>
  <si>
    <t>301 Т</t>
  </si>
  <si>
    <t>Шнур резиновый ЦНС 300 (У0087)</t>
  </si>
  <si>
    <t>302 Т</t>
  </si>
  <si>
    <t>Шнур резиновый ЦНС 300 (У0090)</t>
  </si>
  <si>
    <t>303 Т</t>
  </si>
  <si>
    <t>304 Т</t>
  </si>
  <si>
    <t>305 Т</t>
  </si>
  <si>
    <t>306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</si>
  <si>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</si>
  <si>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</si>
  <si>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</si>
  <si>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</si>
  <si>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</si>
  <si>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308 Т</t>
  </si>
  <si>
    <t>309 Т</t>
  </si>
  <si>
    <t>310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</si>
  <si>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</si>
  <si>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</si>
  <si>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</si>
  <si>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</si>
  <si>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</si>
  <si>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</si>
  <si>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</si>
  <si>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</si>
  <si>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312 Т</t>
  </si>
  <si>
    <t>27.20.21.00.00.00.02.20.2</t>
  </si>
  <si>
    <t xml:space="preserve">ГОСТ 959-2002 марка 6СТ -75А стартерный,  напряжением 12 В, емкостью 75 А*час,  с общей крышкой. </t>
  </si>
  <si>
    <t>Аккумулятор 6СТ-75</t>
  </si>
  <si>
    <t>313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</si>
  <si>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</si>
  <si>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</si>
  <si>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</si>
  <si>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314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</si>
  <si>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</si>
  <si>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</si>
  <si>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</si>
  <si>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315 Т</t>
  </si>
  <si>
    <t>Аккумулятор 6СТ-60А</t>
  </si>
  <si>
    <t>316 Т</t>
  </si>
  <si>
    <t>Смазка Литол-24</t>
  </si>
  <si>
    <t>317 Т</t>
  </si>
  <si>
    <t>Масло моторноеSAE10W-40SL/CF"(Зима,лето)</t>
  </si>
  <si>
    <t>тонна</t>
  </si>
  <si>
    <t>318 Т</t>
  </si>
  <si>
    <t>Масло моторное Diesel SAE 15W-40 CI-4"</t>
  </si>
  <si>
    <t>319 Т</t>
  </si>
  <si>
    <t>Масло моторное Diesel SAE 20W-40 CI-4"</t>
  </si>
  <si>
    <t>320 Т</t>
  </si>
  <si>
    <t>Масло моторное Diesel PlusSAE20W-40CI-4"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</si>
  <si>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</si>
  <si>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</si>
  <si>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</si>
  <si>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</si>
  <si>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</si>
  <si>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</si>
  <si>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322 Т</t>
  </si>
  <si>
    <t>Масло гидравлическое SAE 30" (летний)</t>
  </si>
  <si>
    <t>323 Т</t>
  </si>
  <si>
    <t>Масло гидравлическое 32" (зимний)</t>
  </si>
  <si>
    <t>324 Т</t>
  </si>
  <si>
    <t>28.13.14.00.00.00.20.11.1</t>
  </si>
  <si>
    <t>центробежный насос нефтяной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</si>
  <si>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</si>
  <si>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</si>
  <si>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325 Т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</si>
  <si>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</si>
  <si>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ЦНС180-85 с эл.дв ВАО 4-75квт, 1500 об/м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</si>
  <si>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</si>
  <si>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</si>
  <si>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</si>
  <si>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</si>
  <si>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</si>
  <si>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327 Т</t>
  </si>
  <si>
    <t>Насос К80-65-160 с эл/дв 7,5квт,3000об/м</t>
  </si>
  <si>
    <t>328 Т</t>
  </si>
  <si>
    <t>ЦНС 60-198 э/д В225М2  55 квт, 3000об/м.</t>
  </si>
  <si>
    <t>329 Т</t>
  </si>
  <si>
    <t>ЦНС 60/66 э/д В180S2   22 квт, 3000 об/м</t>
  </si>
  <si>
    <t>330 Т</t>
  </si>
  <si>
    <t>ЦНС 180/128 э/д В280S4 110 квт, 1500об/м</t>
  </si>
  <si>
    <t>331 Т</t>
  </si>
  <si>
    <t>ЦНС 60-330 э/д ВР280S2 110 квт, 3000об/м</t>
  </si>
  <si>
    <t>332 Т</t>
  </si>
  <si>
    <t>Насос К150-125-315 с эл/дв45кВт 1500об/м</t>
  </si>
  <si>
    <t>333 Т</t>
  </si>
  <si>
    <t>ЦНС60-264 эл.двА250С2,75 квт,3000 об/м.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</si>
  <si>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</si>
  <si>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</si>
  <si>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</si>
  <si>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</si>
  <si>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</si>
  <si>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</si>
  <si>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</si>
  <si>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</si>
  <si>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</si>
  <si>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337 Т</t>
  </si>
  <si>
    <t>Печь ПТБ-10/64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</si>
  <si>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</si>
  <si>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</si>
  <si>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</si>
  <si>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</si>
  <si>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</si>
  <si>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</si>
  <si>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340 Т</t>
  </si>
  <si>
    <t>Водораспределительнй пункт ВРП-6</t>
  </si>
  <si>
    <t>341 Т</t>
  </si>
  <si>
    <t>Горизонтальный насосный комплекс ГНК 7А-320-1600</t>
  </si>
  <si>
    <t>342 Т</t>
  </si>
  <si>
    <t>Насос НБ 125 без эл/двиг</t>
  </si>
  <si>
    <t>343 Т</t>
  </si>
  <si>
    <t>28.13.31.40.10.10.16.10.1</t>
  </si>
  <si>
    <t>Редуктор</t>
  </si>
  <si>
    <t>Редуктор Ц2НШ-750 ГОСТ151-50-69</t>
  </si>
  <si>
    <t>344 Т</t>
  </si>
  <si>
    <t>Редуктор Ц2НШ-450 ГОСТ151-50-69</t>
  </si>
  <si>
    <t>345 Т</t>
  </si>
  <si>
    <t>ЗадвижкаЗКЛ2,ст.с о/фДУ300РУ16ст30с41нж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</si>
  <si>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</si>
  <si>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</si>
  <si>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</si>
  <si>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</si>
  <si>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</si>
  <si>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347 Т</t>
  </si>
  <si>
    <t>Огнетушитель ОП-2</t>
  </si>
  <si>
    <t>348 Т</t>
  </si>
  <si>
    <t>Огнетушитель ОП-3</t>
  </si>
  <si>
    <t>349 Т</t>
  </si>
  <si>
    <t>Огнетушитель ОП-5</t>
  </si>
  <si>
    <t>350 Т</t>
  </si>
  <si>
    <t>Огнетушитель ОП-8</t>
  </si>
  <si>
    <t>351 Т</t>
  </si>
  <si>
    <t>Огнетушитель ОУ-5</t>
  </si>
  <si>
    <t>352 Т</t>
  </si>
  <si>
    <t>Огнетушитель ОУ-20</t>
  </si>
  <si>
    <t>353 Т</t>
  </si>
  <si>
    <t>Огнетушитель ОП-50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</si>
  <si>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</si>
  <si>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</si>
  <si>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</si>
  <si>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</si>
  <si>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</si>
  <si>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355 Т</t>
  </si>
  <si>
    <t>Огнетушитель ОУ-10</t>
  </si>
  <si>
    <t>356 Т</t>
  </si>
  <si>
    <t>Огнетушитель ОП-35</t>
  </si>
  <si>
    <t>357 Т</t>
  </si>
  <si>
    <t>ОГНЕТУШИТЕЛЬ ОУ-40-ВСЕ</t>
  </si>
  <si>
    <t>358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</si>
  <si>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</si>
  <si>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</si>
  <si>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</si>
  <si>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</si>
  <si>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</si>
  <si>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комплект</t>
  </si>
  <si>
    <t>360 Т</t>
  </si>
  <si>
    <t>Белье нательное х/б для женщ.в ком.р.46</t>
  </si>
  <si>
    <t>361 Т</t>
  </si>
  <si>
    <t>Белье нательное х/б для женщ.в ком.р.48</t>
  </si>
  <si>
    <t>362 Т</t>
  </si>
  <si>
    <t>Белье нательное х/б для женщ.в ком.р.50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</si>
  <si>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</si>
  <si>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</si>
  <si>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</si>
  <si>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</si>
  <si>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</si>
  <si>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364 Т</t>
  </si>
  <si>
    <t>Белье нательное х/б для мужч.в ком.р.46</t>
  </si>
  <si>
    <t>365 Т</t>
  </si>
  <si>
    <t>Белье нательное х/б для мужч.в ком.р.48</t>
  </si>
  <si>
    <t>366 Т</t>
  </si>
  <si>
    <t>Белье нательное х/б для мужч.в ком.р.50</t>
  </si>
  <si>
    <t>367 Т</t>
  </si>
  <si>
    <t>Белье нательное х/б для мужч.в ком.р.52</t>
  </si>
  <si>
    <t>368 Т</t>
  </si>
  <si>
    <t>Белье нательное х/б для мужч.в ком.р.54</t>
  </si>
  <si>
    <t>369 Т</t>
  </si>
  <si>
    <t>Белье нательное х/б для мужч.в ком.р.56</t>
  </si>
  <si>
    <t>370 Т</t>
  </si>
  <si>
    <t>Белье нательное х/б для мужч.в ком.р.58</t>
  </si>
  <si>
    <t>371 Т</t>
  </si>
  <si>
    <t>Белье нательное х/б для мужч.в ком.р.60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</si>
  <si>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</si>
  <si>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</si>
  <si>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</si>
  <si>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</si>
  <si>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</si>
  <si>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373 Т</t>
  </si>
  <si>
    <t>Комп.нат.шерстяного белья для муж.р.46</t>
  </si>
  <si>
    <t>374 Т</t>
  </si>
  <si>
    <t>Комп.нат.шерстяного белья для муж.р.48</t>
  </si>
  <si>
    <t>375 Т</t>
  </si>
  <si>
    <t>Комп.нат.шерстяного белья для муж.р.50</t>
  </si>
  <si>
    <t>376 Т</t>
  </si>
  <si>
    <t>Комп.нат.шерстяного белья для муж.р.52</t>
  </si>
  <si>
    <t>377 Т</t>
  </si>
  <si>
    <t>Комп.нат.шерстяного белья для муж.р.58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</si>
  <si>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</si>
  <si>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</si>
  <si>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</si>
  <si>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</si>
  <si>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</si>
  <si>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379 Т</t>
  </si>
  <si>
    <t>Костюм зимний для сварщика разм. 50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</si>
  <si>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</si>
  <si>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</si>
  <si>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</si>
  <si>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</si>
  <si>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</si>
  <si>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</si>
  <si>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</si>
  <si>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</si>
  <si>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382 Т</t>
  </si>
  <si>
    <t>14.12.11.00.00.91.10.14.1</t>
  </si>
  <si>
    <t>Костюм сварщика зимний р.56 ТУ 8572-112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</si>
  <si>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</si>
  <si>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</si>
  <si>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</si>
  <si>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</si>
  <si>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384 Т</t>
  </si>
  <si>
    <t>Костюм сварщика зимний р.60 ТУ 8572-112</t>
  </si>
  <si>
    <t>385 Т</t>
  </si>
  <si>
    <t>Костюм сварщика зимний р.62 ТУ 8572-112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</si>
  <si>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</si>
  <si>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</si>
  <si>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</si>
  <si>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</si>
  <si>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387 Т</t>
  </si>
  <si>
    <t>Костюм брезентовый сварщика,  размер 50</t>
  </si>
  <si>
    <t>388 Т</t>
  </si>
  <si>
    <t>Костюм брезентовый сварщика,  размер 54</t>
  </si>
  <si>
    <t>389 Т</t>
  </si>
  <si>
    <t>Костюм для сварщика (огнеупорный)</t>
  </si>
  <si>
    <t>390 Т</t>
  </si>
  <si>
    <t>Костюм зим.охран."СТРАЖ"ГОСТ 2757-87 Р48</t>
  </si>
  <si>
    <t>391 Т</t>
  </si>
  <si>
    <t>Костюм зим.охран."СТРАЖ"ГОСТ 2757-87 Р50</t>
  </si>
  <si>
    <t>392 Т</t>
  </si>
  <si>
    <t>Костюм зим.охран."СТРАЖ"ГОСТ 2757-87 Р52</t>
  </si>
  <si>
    <t>393 Т</t>
  </si>
  <si>
    <t>Костюм зим.охран."СТРАЖ"ГОСТ 2757-87 Р54</t>
  </si>
  <si>
    <t>394 Т</t>
  </si>
  <si>
    <t>Костюм зим.охран."СТРАЖ"ГОСТ 2757-87 Р60</t>
  </si>
  <si>
    <t>395 Т</t>
  </si>
  <si>
    <t>14.12.30.00.00.11.05.45.1</t>
  </si>
  <si>
    <t>Костюм (куртка и брюки)</t>
  </si>
  <si>
    <t>Костюм из куртки и брюк, влагозащитный, для военнослужащих</t>
  </si>
  <si>
    <t>Костюм от защиты влаги размер 52</t>
  </si>
  <si>
    <t>396 Т</t>
  </si>
  <si>
    <t>Костюм от защиты влаги размер 54</t>
  </si>
  <si>
    <t>397 Т</t>
  </si>
  <si>
    <t>Костюм от защиты влаги размер 56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</si>
  <si>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</si>
  <si>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</si>
  <si>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</si>
  <si>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</si>
  <si>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</si>
  <si>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399 Т</t>
  </si>
  <si>
    <t>Фартук прорезиненный</t>
  </si>
  <si>
    <t>400 Т</t>
  </si>
  <si>
    <t>Костюм брезентовый размер 48</t>
  </si>
  <si>
    <t>401 Т</t>
  </si>
  <si>
    <t>Костюм брезентовый размер 50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</si>
  <si>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</si>
  <si>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</si>
  <si>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</si>
  <si>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</si>
  <si>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403 Т</t>
  </si>
  <si>
    <t>Костюм нефтяника летний, разм.44</t>
  </si>
  <si>
    <t>404 Т</t>
  </si>
  <si>
    <t>Костюм нефтяника летний, разм.46</t>
  </si>
  <si>
    <t>405 Т</t>
  </si>
  <si>
    <t>Костюм нефтяника летний, разм.48</t>
  </si>
  <si>
    <t>406 Т</t>
  </si>
  <si>
    <t>Костюм нефтяника летний, разм.50</t>
  </si>
  <si>
    <t>407 Т</t>
  </si>
  <si>
    <t>Костюм нефтяника летний, разм.52</t>
  </si>
  <si>
    <t>408 Т</t>
  </si>
  <si>
    <t>Костюм нефтяника летний, разм.54</t>
  </si>
  <si>
    <t>409 Т</t>
  </si>
  <si>
    <t>КОСТЮМ НЕФТЯНИКА ЛЕТНИЙ,РАЗМ.56</t>
  </si>
  <si>
    <t>410 Т</t>
  </si>
  <si>
    <t>Костюм нефтяника летний, разм.58</t>
  </si>
  <si>
    <t>411 Т</t>
  </si>
  <si>
    <t>КОСТЮМ НЕФТЯНИКА ЛЕТНИЙ, РАЗМ.60</t>
  </si>
  <si>
    <t>412 Т</t>
  </si>
  <si>
    <t>Костюм нефтяника летний , р. 62</t>
  </si>
  <si>
    <t>413 Т</t>
  </si>
  <si>
    <t>Костюм нефтяника летний, разм.64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</si>
  <si>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</si>
  <si>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</si>
  <si>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</si>
  <si>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</si>
  <si>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</si>
  <si>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</si>
  <si>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</si>
  <si>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</si>
  <si>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416 Т</t>
  </si>
  <si>
    <t>Кост.неф.лет.для раб.ПРСс гол.уб.разм.56</t>
  </si>
  <si>
    <t>417 Т</t>
  </si>
  <si>
    <t>Кост.неф.лет.для раб.ПРСс гол.уб.разм.58</t>
  </si>
  <si>
    <t>418 Т</t>
  </si>
  <si>
    <t>Кост.неф.лет.для раб.ПРСс гол.уб.разм.60</t>
  </si>
  <si>
    <t>419 Т</t>
  </si>
  <si>
    <t>Костюм нефтяника летний для ИТР р. 38</t>
  </si>
  <si>
    <t>420 Т</t>
  </si>
  <si>
    <t>Костюм нефтяника летний для ИТР р. 46</t>
  </si>
  <si>
    <t>421 Т</t>
  </si>
  <si>
    <t>Костюм нефтяника летний для ИТР р. 48</t>
  </si>
  <si>
    <t>422 Т</t>
  </si>
  <si>
    <t>Костюм нефтяника летний для ИТР р. 50</t>
  </si>
  <si>
    <t>423 Т</t>
  </si>
  <si>
    <t>Костюм нефтяника летний для ИТР р. 52</t>
  </si>
  <si>
    <t>424 Т</t>
  </si>
  <si>
    <t>Костюм нефтяника летний для ИТР р. 54</t>
  </si>
  <si>
    <t>425 Т</t>
  </si>
  <si>
    <t>Костюм нефтяника летний для ИТР р. 56</t>
  </si>
  <si>
    <t>426 Т</t>
  </si>
  <si>
    <t>Костюм нефтяника летний для ИТР р. 58</t>
  </si>
  <si>
    <t>427 Т</t>
  </si>
  <si>
    <t>Костюм нефтяника летний для ИТР р. 60</t>
  </si>
  <si>
    <t>428 Т</t>
  </si>
  <si>
    <t>Костюм нефтяника летний для ИТР р. 62</t>
  </si>
  <si>
    <t>429 Т</t>
  </si>
  <si>
    <t>Костюм нефтян. летний,с гол.уб. разм.44</t>
  </si>
  <si>
    <t>430 Т</t>
  </si>
  <si>
    <t>Костюм нефтян. летний, с гол.уб.разм.46</t>
  </si>
  <si>
    <t>431 Т</t>
  </si>
  <si>
    <t>Костюм нефтян. летний,с гол.уб. разм.48</t>
  </si>
  <si>
    <t>432 Т</t>
  </si>
  <si>
    <t>Костюм нефтян. летний,с гол.уб. разм.50</t>
  </si>
  <si>
    <t>433 Т</t>
  </si>
  <si>
    <t>Костюм нефтян. летний,с гол.уб.разм.52</t>
  </si>
  <si>
    <t>434 Т</t>
  </si>
  <si>
    <t>Костюм нефтян. летний,с гол.уб. .разм.54</t>
  </si>
  <si>
    <t>435 Т</t>
  </si>
  <si>
    <t>Костюм нефтян. летний,с гол.уб. разм.56</t>
  </si>
  <si>
    <t>436 Т</t>
  </si>
  <si>
    <t>Костюм нефтян. летний, с гол.уб.разм.58</t>
  </si>
  <si>
    <t>437 Т</t>
  </si>
  <si>
    <t>Костюм нефтян. летний, с гол.уб.разм.60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</si>
  <si>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</si>
  <si>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</si>
  <si>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</si>
  <si>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</si>
  <si>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439 Т</t>
  </si>
  <si>
    <t>Костюм нефт.летн.для ИТР с гол.уб. р. 46</t>
  </si>
  <si>
    <t>440 Т</t>
  </si>
  <si>
    <t>Костюм нефт. лет.для ИТР с гол.уб. р. 48</t>
  </si>
  <si>
    <t>441 Т</t>
  </si>
  <si>
    <t>Костюм нефт.летн.для ИТРс гол.уб.  р. 50</t>
  </si>
  <si>
    <t>442 Т</t>
  </si>
  <si>
    <t>Костюм нефт.летн.для ИТР с гол.уб. р. 52</t>
  </si>
  <si>
    <t>443 Т</t>
  </si>
  <si>
    <t>Костюм нефт. летн.для ИТРс гол.уб. р. 54</t>
  </si>
  <si>
    <t>444 Т</t>
  </si>
  <si>
    <t>Кост. нефт. летн.для ИТРс гол.уб.  р. 56</t>
  </si>
  <si>
    <t>445 Т</t>
  </si>
  <si>
    <t>Костюм нефт. лет.для ИТР с гол.уб. р. 58</t>
  </si>
  <si>
    <t>446 Т</t>
  </si>
  <si>
    <t>Костюм нефт. летн.для ИТРс гол.уб. р. 60</t>
  </si>
  <si>
    <t>447 Т</t>
  </si>
  <si>
    <t>Компл. лет спецодежды СИЗ для членов ПДК</t>
  </si>
  <si>
    <t>448 Т</t>
  </si>
  <si>
    <t>Костюм нефтяника летний для ИТР р. 44</t>
  </si>
  <si>
    <t>449 Т</t>
  </si>
  <si>
    <t>Костюм нефт. летн.для ИТР  р. 36</t>
  </si>
  <si>
    <t>450 Т</t>
  </si>
  <si>
    <t>Кост.неф.зим.для раб.ПРС разм 52</t>
  </si>
  <si>
    <t>451 Т</t>
  </si>
  <si>
    <t>Кост.неф.зим.для раб.ПРС разм.54</t>
  </si>
  <si>
    <t>452 Т</t>
  </si>
  <si>
    <t>Кост.неф.зим.для раб.ПРС разм.56</t>
  </si>
  <si>
    <t>453 Т</t>
  </si>
  <si>
    <t>Кост.неф.зим.для раб.ПРС разм.58</t>
  </si>
  <si>
    <t>454 Т</t>
  </si>
  <si>
    <t>Кост.неф.зим.для раб.ПРС разм.60</t>
  </si>
  <si>
    <t>455 Т</t>
  </si>
  <si>
    <t>Костюм нефтяника зимний для ИТР р. 44</t>
  </si>
  <si>
    <t>456 Т</t>
  </si>
  <si>
    <t>Костюм нефтяника зимний для ИТР р. 46</t>
  </si>
  <si>
    <t>457 Т</t>
  </si>
  <si>
    <t>Костюм нефтяника зимний для ИТР р.50</t>
  </si>
  <si>
    <t>458 Т</t>
  </si>
  <si>
    <t>Костюм нефтяника зимний для ИТР р.52</t>
  </si>
  <si>
    <t>459 Т</t>
  </si>
  <si>
    <t>Костюм нефтяника зимний для ИТР р.54</t>
  </si>
  <si>
    <t>460 Т</t>
  </si>
  <si>
    <t>Костюм нефтяника зимний для ИТР р.56</t>
  </si>
  <si>
    <t>461 Т</t>
  </si>
  <si>
    <t>Костюм нефтяника зимний для ИТР р.58</t>
  </si>
  <si>
    <t>462 Т</t>
  </si>
  <si>
    <t>Костюм нефтяника зимний для ИТР р.60</t>
  </si>
  <si>
    <t>463 Т</t>
  </si>
  <si>
    <t>Костюм нефтяника зимний для ИТР р.62</t>
  </si>
  <si>
    <t>464 Т</t>
  </si>
  <si>
    <t>Костюм нефтяника зимний для ИТР р.64</t>
  </si>
  <si>
    <t>465 Т</t>
  </si>
  <si>
    <t>Костюм  нефт. зим. с гол.уб.  размер 46</t>
  </si>
  <si>
    <t>466 Т</t>
  </si>
  <si>
    <t>Костюм  нефт. зим. с гол.уб.  размер 48</t>
  </si>
  <si>
    <t>467 Т</t>
  </si>
  <si>
    <t>Костюм  нефт. зим. с гол.уб.  размер 50</t>
  </si>
  <si>
    <t>468 Т</t>
  </si>
  <si>
    <t>Костюм  нефт. зим.  с гол.уб. размер 52</t>
  </si>
  <si>
    <t>469 Т</t>
  </si>
  <si>
    <t>Костюм  нефт. зим.  с гол.уб. размер 54</t>
  </si>
  <si>
    <t>470 Т</t>
  </si>
  <si>
    <t>Костюм  нефт. зим.с гол.уб.   размер 56</t>
  </si>
  <si>
    <t>471 Т</t>
  </si>
  <si>
    <t>Кост. нефт. зимн.для ИТР с гол.уб. р. 50</t>
  </si>
  <si>
    <t>472 Т</t>
  </si>
  <si>
    <t>Костюм нефт. зимн.для ИТР гол.уб. р. 52</t>
  </si>
  <si>
    <t>473 Т</t>
  </si>
  <si>
    <t>Костюм нефтяника зимний для ИТР р.48</t>
  </si>
  <si>
    <t>474 Т</t>
  </si>
  <si>
    <t>Костюм нефт. зимн.для ИТР . р. 36</t>
  </si>
  <si>
    <t>475 Т</t>
  </si>
  <si>
    <t>Сапоги резиновые маслобензостойк.р-р 36</t>
  </si>
  <si>
    <t>пара</t>
  </si>
  <si>
    <t>476 Т</t>
  </si>
  <si>
    <t>Сапоги резиновые маслобензостойк.р-р 37</t>
  </si>
  <si>
    <t>477 Т</t>
  </si>
  <si>
    <t>Сапоги резиновые маслобензостойк.р-р 38</t>
  </si>
  <si>
    <t>478 Т</t>
  </si>
  <si>
    <t>САПОГИ РЕЗИНОВЫЕ МАСЛОБЕНЗОСТОЙК.Р-Р 39</t>
  </si>
  <si>
    <t>479 Т</t>
  </si>
  <si>
    <t>САПОГИ РЕЗИНОВЫЕ МАСЛОБЕНЗОСТОЙК.Р-Р 40</t>
  </si>
  <si>
    <t>480 Т</t>
  </si>
  <si>
    <t>Сапоги резиновые маслобензостойк.р-р 41</t>
  </si>
  <si>
    <t>481 Т</t>
  </si>
  <si>
    <t>Сапоги резиновые маслобензостойк.р-р 42</t>
  </si>
  <si>
    <t>482 Т</t>
  </si>
  <si>
    <t>Сапоги резиновые маслобензостойк. р-р 43</t>
  </si>
  <si>
    <t>483 Т</t>
  </si>
  <si>
    <t>Сапоги резиновые маслобензостойк. р-р 44</t>
  </si>
  <si>
    <t>484 Т</t>
  </si>
  <si>
    <t>Сапоги резиновые маслобензостойк. р-р 45</t>
  </si>
  <si>
    <t>485 Т</t>
  </si>
  <si>
    <t>Сапоги резиновые маслобензостойк.р-р 46</t>
  </si>
  <si>
    <t>486 Т</t>
  </si>
  <si>
    <t>Сапоги резиновые маслобензостойк.р-р 48</t>
  </si>
  <si>
    <t>487 Т</t>
  </si>
  <si>
    <t>Сапоги болотные рыбацкие раз.41</t>
  </si>
  <si>
    <t>488 Т</t>
  </si>
  <si>
    <t>489 Т</t>
  </si>
  <si>
    <t>Сапоги болотные рыбацкие ГОСТ5375 разм43</t>
  </si>
  <si>
    <t>490 Т</t>
  </si>
  <si>
    <t>Сапоги болотные рыбацкие ГОСТ5375 разм44</t>
  </si>
  <si>
    <t>491 Т</t>
  </si>
  <si>
    <t>Сапоги болотные рыбацкие ГОСТ5375 разм45</t>
  </si>
  <si>
    <t>492 Т</t>
  </si>
  <si>
    <t>Сапоги болотные рыбацкие раз.46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</si>
  <si>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</si>
  <si>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</si>
  <si>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</si>
  <si>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</si>
  <si>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</si>
  <si>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494 Т</t>
  </si>
  <si>
    <t>Сапоги жен кожан утеп на ПУГОСТ137-84р37</t>
  </si>
  <si>
    <t>495 Т</t>
  </si>
  <si>
    <t>Сапоги жен кожан утеп на ПУГОСТ137-84р38</t>
  </si>
  <si>
    <t>496 Т</t>
  </si>
  <si>
    <t>Сапоги жен"Кама-М"ПУ ГОСТ12.4.137-84 р39</t>
  </si>
  <si>
    <t>497 Т</t>
  </si>
  <si>
    <t>Сапоги жен"Кама-М"ПУ ГОСТ12.4.137-84 р40</t>
  </si>
  <si>
    <t>498 Т</t>
  </si>
  <si>
    <t>Сапоги кожаные летние раз. 38</t>
  </si>
  <si>
    <t>499 Т</t>
  </si>
  <si>
    <t>Сапоги кожаные летние раз. 39</t>
  </si>
  <si>
    <t>500 Т</t>
  </si>
  <si>
    <t>Сапоги кожаные летние раз. 40</t>
  </si>
  <si>
    <t>501 Т</t>
  </si>
  <si>
    <t>Сапоги кожаные летние раз. 41</t>
  </si>
  <si>
    <t>502 Т</t>
  </si>
  <si>
    <t>Сапоги кожаные летние раз. 42</t>
  </si>
  <si>
    <t>503 Т</t>
  </si>
  <si>
    <t>Сапоги кожаные летние раз. 43</t>
  </si>
  <si>
    <t>504 Т</t>
  </si>
  <si>
    <t>Сапоги кожаные летние раз. 44</t>
  </si>
  <si>
    <t>505 Т</t>
  </si>
  <si>
    <t>Сапоги кожаные летние раз. 45</t>
  </si>
  <si>
    <t>506 Т</t>
  </si>
  <si>
    <t>15.20.31.00.00.00.10.12.1</t>
  </si>
  <si>
    <t>Сапоги кожаные зимние раз. 40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</si>
  <si>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</si>
  <si>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</si>
  <si>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</si>
  <si>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</si>
  <si>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</si>
  <si>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</si>
  <si>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</si>
  <si>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</si>
  <si>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</si>
  <si>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</si>
  <si>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</si>
  <si>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</si>
  <si>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</si>
  <si>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</si>
  <si>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</si>
  <si>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</si>
  <si>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</si>
  <si>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</si>
  <si>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</si>
  <si>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</si>
  <si>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512 Т</t>
  </si>
  <si>
    <t>Сапоги кожаные летн. р.36</t>
  </si>
  <si>
    <t>513 Т</t>
  </si>
  <si>
    <t>Сапоги кожаные летн. р.37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</si>
  <si>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</si>
  <si>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</si>
  <si>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</si>
  <si>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</si>
  <si>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515 Т</t>
  </si>
  <si>
    <t>Сапоги кожаные зим. р.39</t>
  </si>
  <si>
    <t>516 Т</t>
  </si>
  <si>
    <t>Сапоги жен"Кама-М"ПУ ГОСТ12.4.137-84 р41</t>
  </si>
  <si>
    <t>517 Т</t>
  </si>
  <si>
    <t>Сапоги жен"Кама-М"ПУ ГОСТ12.4.137-84 р42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</si>
  <si>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</si>
  <si>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</si>
  <si>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</si>
  <si>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</si>
  <si>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</si>
  <si>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</si>
  <si>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</si>
  <si>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</si>
  <si>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520 Т</t>
  </si>
  <si>
    <t>Сапоги кожаные зимние раз. 48</t>
  </si>
  <si>
    <t>521 Т</t>
  </si>
  <si>
    <t>Сапоги кожаные летние разм.47</t>
  </si>
  <si>
    <t>522 Т</t>
  </si>
  <si>
    <t>Сапоги жен зимниеГОСТ12.4.137-84 р43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</si>
  <si>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</si>
  <si>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</si>
  <si>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</si>
  <si>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</si>
  <si>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524 Т</t>
  </si>
  <si>
    <t>Сапоги кожаные зимние раз. 47</t>
  </si>
  <si>
    <t>525 Т</t>
  </si>
  <si>
    <t>Сапоги кожаные летние раз. 46</t>
  </si>
  <si>
    <t>526 Т</t>
  </si>
  <si>
    <t>15.20.11.00.00.00.40.14.1</t>
  </si>
  <si>
    <t>Боты</t>
  </si>
  <si>
    <t>диэлектрические</t>
  </si>
  <si>
    <t>Боты  диэлектрические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</si>
  <si>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</si>
  <si>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</si>
  <si>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</si>
  <si>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</si>
  <si>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</si>
  <si>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528 Т</t>
  </si>
  <si>
    <t>Ботинки защ.41</t>
  </si>
  <si>
    <t>529 Т</t>
  </si>
  <si>
    <t>Ботинки защ.42</t>
  </si>
  <si>
    <t>530 Т</t>
  </si>
  <si>
    <t>Ботинки защ.43</t>
  </si>
  <si>
    <t>531 Т</t>
  </si>
  <si>
    <t>Ботинки защ.44</t>
  </si>
  <si>
    <t>532 Т</t>
  </si>
  <si>
    <t>Ботинки защ.45</t>
  </si>
  <si>
    <t>533 Т</t>
  </si>
  <si>
    <t>БОТИНКИ ЗАЩ.37</t>
  </si>
  <si>
    <t>534 Т</t>
  </si>
  <si>
    <t>БОТИНКИ ЗАЩ.38</t>
  </si>
  <si>
    <t>535 Т</t>
  </si>
  <si>
    <t>БОТИНКИ ЗАЩ.39</t>
  </si>
  <si>
    <t>536 Т</t>
  </si>
  <si>
    <t>Ботинки защитные 40 р-р</t>
  </si>
  <si>
    <t>537 Т</t>
  </si>
  <si>
    <t>Ботинки защ.46</t>
  </si>
  <si>
    <t>538 Т</t>
  </si>
  <si>
    <t>Ботинки защ.47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</si>
  <si>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</si>
  <si>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</si>
  <si>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</si>
  <si>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</si>
  <si>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</si>
  <si>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</si>
  <si>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</si>
  <si>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</si>
  <si>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</si>
  <si>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541 Т</t>
  </si>
  <si>
    <t>Перчатки защит. с покр.полим.матер.утеп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</si>
  <si>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</si>
  <si>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</si>
  <si>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</si>
  <si>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</si>
  <si>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543 Т</t>
  </si>
  <si>
    <t>Перчатки нитриловые на хлопчатобу основе</t>
  </si>
  <si>
    <t>544 Т</t>
  </si>
  <si>
    <t>14.12.30.00.00.80.16.24.1</t>
  </si>
  <si>
    <t>комбинированные, спилковые с х/б</t>
  </si>
  <si>
    <t>Перчатки комбинированные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</si>
  <si>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</si>
  <si>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</si>
  <si>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</si>
  <si>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</si>
  <si>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</si>
  <si>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546 Т</t>
  </si>
  <si>
    <t>14.12.30.00.00.80.30.10.1</t>
  </si>
  <si>
    <t>Перчатки</t>
  </si>
  <si>
    <t>рабочие, утепленные</t>
  </si>
  <si>
    <t>Перчатки меховые (зимние)</t>
  </si>
  <si>
    <t>547 Т</t>
  </si>
  <si>
    <t>548 Т</t>
  </si>
  <si>
    <t>549 Т</t>
  </si>
  <si>
    <t>Головной убор зимний</t>
  </si>
  <si>
    <t>550 Т</t>
  </si>
  <si>
    <t>Головной убор летний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</si>
  <si>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</si>
  <si>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</si>
  <si>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</si>
  <si>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</si>
  <si>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</si>
  <si>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552 Т</t>
  </si>
  <si>
    <t>Каска защитная с наушником</t>
  </si>
  <si>
    <t>553 Т</t>
  </si>
  <si>
    <t>17.12.13.40.22.00.00.35.1</t>
  </si>
  <si>
    <t>Бумага</t>
  </si>
  <si>
    <t xml:space="preserve">формат А4, плотность 200 г/м2, 21х29,7 см </t>
  </si>
  <si>
    <t>Бумага A4 80г/м2 96% (500л)</t>
  </si>
  <si>
    <t>554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</si>
  <si>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</si>
  <si>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</si>
  <si>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</si>
  <si>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</si>
  <si>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</si>
  <si>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</si>
  <si>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</si>
  <si>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</si>
  <si>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</si>
  <si>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</si>
  <si>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</si>
  <si>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</si>
  <si>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</si>
  <si>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</si>
  <si>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</si>
  <si>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</si>
  <si>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Кабель</t>
  </si>
  <si>
    <t>АВВГ 3*50+1*25</t>
  </si>
  <si>
    <t>Кабель АВВГ 3х50+1х35</t>
  </si>
  <si>
    <t>км</t>
  </si>
  <si>
    <t>559 Т</t>
  </si>
  <si>
    <t>27.32.13.00.02.01.27.20.2</t>
  </si>
  <si>
    <t>АВВГ 3*6+1*4</t>
  </si>
  <si>
    <t>Кабель 0,4кВ АВВГ-3х6+1х4</t>
  </si>
  <si>
    <t>560 Т</t>
  </si>
  <si>
    <t>27.32.13.00.02.01.42.05.2</t>
  </si>
  <si>
    <t>ВВБГ 3*25+1*10</t>
  </si>
  <si>
    <t>Кабель 0,4кВ ВВБГ-3х25+1х10</t>
  </si>
  <si>
    <t>561 Т</t>
  </si>
  <si>
    <t>27.32.13.00.02.01.42.03.2</t>
  </si>
  <si>
    <t>ВВБГ 3*10+1*6</t>
  </si>
  <si>
    <t>Кабель 0,4кВ ВВБГ-3х10+1х6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</si>
  <si>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</si>
  <si>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</si>
  <si>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</si>
  <si>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</si>
  <si>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</si>
  <si>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</si>
  <si>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</si>
  <si>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</si>
  <si>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</si>
  <si>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</si>
  <si>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</si>
  <si>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</si>
  <si>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столбец- 13</t>
  </si>
  <si>
    <t>564-1 Т</t>
  </si>
  <si>
    <t>метр</t>
  </si>
  <si>
    <t>565 Т</t>
  </si>
  <si>
    <t>27.32.13.00.02.01.27.04.2</t>
  </si>
  <si>
    <t>АВВГ 2*10</t>
  </si>
  <si>
    <t>Кабель АВВГ 2х10</t>
  </si>
  <si>
    <t>566 Т</t>
  </si>
  <si>
    <t>27.32.13.00.02.01.27.01.2</t>
  </si>
  <si>
    <t>АВВГ 2*2.5</t>
  </si>
  <si>
    <t>Кабель АВВГ 2х2.5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</si>
  <si>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</si>
  <si>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</si>
  <si>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</si>
  <si>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</si>
  <si>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</si>
  <si>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</si>
  <si>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</si>
  <si>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</si>
  <si>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</si>
  <si>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</si>
  <si>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</si>
  <si>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</si>
  <si>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</si>
  <si>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</si>
  <si>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</si>
  <si>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</si>
  <si>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</si>
  <si>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</si>
  <si>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572 Т</t>
  </si>
  <si>
    <t>27.32.13.00.02.01.27.23.2</t>
  </si>
  <si>
    <t>АВВГ 3*16+1*10</t>
  </si>
  <si>
    <t>Кабель АВВГ 3х16+1х10</t>
  </si>
  <si>
    <t>573 Т</t>
  </si>
  <si>
    <t>27.32.13.00.02.01.27.65.2</t>
  </si>
  <si>
    <t>АВВГ 3*25+1*10</t>
  </si>
  <si>
    <t>Кабель АВВГ 3х25+1х10</t>
  </si>
  <si>
    <t>574 Т</t>
  </si>
  <si>
    <t>27.32.13.00.02.01.27.24.2</t>
  </si>
  <si>
    <t>АВВГ 3*25+1*16</t>
  </si>
  <si>
    <t>Кабель АВВГ 3х35х1.25</t>
  </si>
  <si>
    <t>575 Т</t>
  </si>
  <si>
    <t>27.32.13.00.02.01.27.19.2</t>
  </si>
  <si>
    <t>АВВГ 3*4+1*2.5</t>
  </si>
  <si>
    <t>Кабель АВВГ 3х4+1х2,5</t>
  </si>
  <si>
    <t>576 Т</t>
  </si>
  <si>
    <t>27.32.13.00.02.01.27.27.2</t>
  </si>
  <si>
    <t>АВВГ 3*70+1*35</t>
  </si>
  <si>
    <t>Кабель АВВГ 3х70+1х35</t>
  </si>
  <si>
    <t>577 Т</t>
  </si>
  <si>
    <t>27.32.13.00.02.01.27.28.2</t>
  </si>
  <si>
    <t>АВВГ 3*95+1*50</t>
  </si>
  <si>
    <t>Кабель АВВГ 3х95+1х35</t>
  </si>
  <si>
    <t>578 Т</t>
  </si>
  <si>
    <t>27.32.13.00.02.01.27.02.2</t>
  </si>
  <si>
    <t>АВВГ 2*4</t>
  </si>
  <si>
    <t>Кабель АВВГ 2х4</t>
  </si>
  <si>
    <t>579 Т</t>
  </si>
  <si>
    <t>27.32.13.00.02.01.37.13.2</t>
  </si>
  <si>
    <t>ВВГ 3*4+1*2,5</t>
  </si>
  <si>
    <t>Кабель ВВГ 3х4+1х2,5</t>
  </si>
  <si>
    <t>580 Т</t>
  </si>
  <si>
    <t>27.32.13.00.02.01.37.10.2</t>
  </si>
  <si>
    <t>ВВГ 3*2.5</t>
  </si>
  <si>
    <t>Кабель ВВГ 3х2,5</t>
  </si>
  <si>
    <t>581 Т</t>
  </si>
  <si>
    <t>27.32.13.00.01.02.40.30.2</t>
  </si>
  <si>
    <t>Провод</t>
  </si>
  <si>
    <t>АППВ 3*2.5+1*1.5</t>
  </si>
  <si>
    <t>Кабель АППВ 3х2,5+1х1,5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</si>
  <si>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</si>
  <si>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</si>
  <si>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</si>
  <si>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</si>
  <si>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</si>
  <si>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</si>
  <si>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</si>
  <si>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</si>
  <si>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584 Т</t>
  </si>
  <si>
    <t>27.32.13.00.02.01.50.01.2</t>
  </si>
  <si>
    <t>ВБбШв 3*50</t>
  </si>
  <si>
    <t>Кабель  ВББшв-3х4</t>
  </si>
  <si>
    <t>столбец- 14, 16, 17</t>
  </si>
  <si>
    <t>584 -1Т</t>
  </si>
  <si>
    <t>585 Т</t>
  </si>
  <si>
    <t>Кабель  ВББшв-3х6+1*4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</si>
  <si>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</si>
  <si>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</si>
  <si>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</si>
  <si>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</si>
  <si>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</si>
  <si>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м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</si>
  <si>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</si>
  <si>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</si>
  <si>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</si>
  <si>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</si>
  <si>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</si>
  <si>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</si>
  <si>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</si>
  <si>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</si>
  <si>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</si>
  <si>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</si>
  <si>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</si>
  <si>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</si>
  <si>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</si>
  <si>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</si>
  <si>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</si>
  <si>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</si>
  <si>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</si>
  <si>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</si>
  <si>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</si>
  <si>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</si>
  <si>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</si>
  <si>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</si>
  <si>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</si>
  <si>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</si>
  <si>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</si>
  <si>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</si>
  <si>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</si>
  <si>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</si>
  <si>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</si>
  <si>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</si>
  <si>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</si>
  <si>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</si>
  <si>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</si>
  <si>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</si>
  <si>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</si>
  <si>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</si>
  <si>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</si>
  <si>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</si>
  <si>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597 Т</t>
  </si>
  <si>
    <t>кабель  КГВВ-4х2,5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</si>
  <si>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</si>
  <si>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</si>
  <si>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</si>
  <si>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</si>
  <si>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</si>
  <si>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</si>
  <si>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</si>
  <si>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</si>
  <si>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</si>
  <si>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</si>
  <si>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</si>
  <si>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</si>
  <si>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</si>
  <si>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</si>
  <si>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</si>
  <si>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</si>
  <si>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602 Т</t>
  </si>
  <si>
    <t>Кабель КВВГ 7х1,5 контр.</t>
  </si>
  <si>
    <t>603 Т</t>
  </si>
  <si>
    <t>27.32.13.00.01.01.10.15.3</t>
  </si>
  <si>
    <t>АС-50</t>
  </si>
  <si>
    <t>Провод АС-50</t>
  </si>
  <si>
    <t>604 Т</t>
  </si>
  <si>
    <t xml:space="preserve">27.32.13.00.01.01.10.10.3 </t>
  </si>
  <si>
    <t>АС-35</t>
  </si>
  <si>
    <t>Провод АС-35</t>
  </si>
  <si>
    <t>605 Т</t>
  </si>
  <si>
    <t>27.32.11.00.00.01.01.83.1</t>
  </si>
  <si>
    <t>ПЭТВ-2 1.4</t>
  </si>
  <si>
    <t>Обмоточный  провод ПЭТВ-2 1,4мм2</t>
  </si>
  <si>
    <t>кг</t>
  </si>
  <si>
    <t>606 Т</t>
  </si>
  <si>
    <t>27.32.11.00.00.01.01.86.1</t>
  </si>
  <si>
    <t>ПЭТВ-2 1.5</t>
  </si>
  <si>
    <t>Обмоточный  провод ПЭТВ-2 1,5мм2</t>
  </si>
  <si>
    <t>607 Т</t>
  </si>
  <si>
    <t>27.32.11.00.00.01.01.25.1</t>
  </si>
  <si>
    <t>ПЭТВ-2 0.35</t>
  </si>
  <si>
    <t>Обмоточный  провод ПЭТВ-2 0,35мм2</t>
  </si>
  <si>
    <t>608 Т</t>
  </si>
  <si>
    <t>27.32.11.00.00.01.01.70.1</t>
  </si>
  <si>
    <t>ПЭТВ-2 1.06</t>
  </si>
  <si>
    <t>Обмоточный  провод ПЭТВ-2 1,06мм2</t>
  </si>
  <si>
    <t>609 Т</t>
  </si>
  <si>
    <t>27.32.11.00.00.01.01.74.1</t>
  </si>
  <si>
    <t>ПЭТВ-2 1.12</t>
  </si>
  <si>
    <t>Обмоточный  провод ПЭТВ-2 1,12мм2</t>
  </si>
  <si>
    <t>610 Т</t>
  </si>
  <si>
    <t>27.32.11.00.00.01.01.76.1</t>
  </si>
  <si>
    <t>ПЭТВ-2 1.18</t>
  </si>
  <si>
    <t>Обмоточный  провод ПЭТВ-2 1,18мм2</t>
  </si>
  <si>
    <t>611 Т</t>
  </si>
  <si>
    <t>27.32.11.00.00.01.01.79.1</t>
  </si>
  <si>
    <t>ПЭТВ-2 1.25</t>
  </si>
  <si>
    <t>Обмоточный  провод ПЭТВ-2 1,25мм2</t>
  </si>
  <si>
    <t>612 Т</t>
  </si>
  <si>
    <t>27.32.11.00.00.01.01.81.1</t>
  </si>
  <si>
    <t>ПЭТВ-2 1.32</t>
  </si>
  <si>
    <t>Обмоточный  провод ПЭТВ-2 1,32мм2</t>
  </si>
  <si>
    <t>613 Т</t>
  </si>
  <si>
    <t>27.32.11.00.00.01.01.93.1</t>
  </si>
  <si>
    <t>ПЭТВ-2 1.8</t>
  </si>
  <si>
    <t>Провод обмоточный 1,8мм2</t>
  </si>
  <si>
    <t>614 Т</t>
  </si>
  <si>
    <t>27.32.11.00.00.01.01.27.1</t>
  </si>
  <si>
    <t>ПЭТВ-2 0.4</t>
  </si>
  <si>
    <t>Провод  обмоточный ПЭТВ-2 0,40 мм2</t>
  </si>
  <si>
    <t>615 Т</t>
  </si>
  <si>
    <t>27.32.11.00.00.01.01.61.1</t>
  </si>
  <si>
    <t>ПЭТВ-2 0.9</t>
  </si>
  <si>
    <t>Провод  обмоточный ПЭТВ-2 0,90 мм2</t>
  </si>
  <si>
    <t>616 Т</t>
  </si>
  <si>
    <t>27.32.11.00.00.01.01.35.1</t>
  </si>
  <si>
    <t>ПЭТВ-2 0.5</t>
  </si>
  <si>
    <t>Провод обмоточный ПЭТВ-2 0,5мм2</t>
  </si>
  <si>
    <t>617 Т</t>
  </si>
  <si>
    <t>27.32.11.00.00.01.01.40.1</t>
  </si>
  <si>
    <t>ПЭТВ-2 0.56</t>
  </si>
  <si>
    <t>Провод обмоточный ПЭТВ-2 0,56мм2</t>
  </si>
  <si>
    <t>618 Т</t>
  </si>
  <si>
    <t>27.32.11.00.00.01.01.44.1</t>
  </si>
  <si>
    <t>ПЭТВ-2 0.63</t>
  </si>
  <si>
    <t>Провод обмоточный ПЭТВ-2 0,63мм2</t>
  </si>
  <si>
    <t>619 Т</t>
  </si>
  <si>
    <t>27.32.11.00.00.01.01.60.1</t>
  </si>
  <si>
    <t>ПЭТВ-2 0.85</t>
  </si>
  <si>
    <t>Провод обмоточный ПЭТВ-2 0,85мм2</t>
  </si>
  <si>
    <t>620 Т</t>
  </si>
  <si>
    <t>27.32.11.00.00.01.01.66.1</t>
  </si>
  <si>
    <t>ПЭТВ-2 1.0</t>
  </si>
  <si>
    <t>Провод обмоточный ПЭТВ-2 1,0мм2</t>
  </si>
  <si>
    <t>621 Т</t>
  </si>
  <si>
    <t>27.32.11.00.00.01.01.88.1</t>
  </si>
  <si>
    <t>ПЭТВ-2 1.6</t>
  </si>
  <si>
    <t>Обмоточный  провод  ПЭТВ-2  ? 1,60</t>
  </si>
  <si>
    <t>622 Т</t>
  </si>
  <si>
    <t>Обмоточный  провод  ПЭТВ-2  ? 0,69</t>
  </si>
  <si>
    <t>623 Т</t>
  </si>
  <si>
    <t xml:space="preserve">27.32.13.00.01.01.10.20.3 </t>
  </si>
  <si>
    <t>АС-70</t>
  </si>
  <si>
    <t>Провод АС-70</t>
  </si>
  <si>
    <t>тн</t>
  </si>
  <si>
    <t>624 Т</t>
  </si>
  <si>
    <t>27.32.13.00.01.02.40.25.2</t>
  </si>
  <si>
    <t>АППВ 3*2.5</t>
  </si>
  <si>
    <t>Провод АППВ 3х2.5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</si>
  <si>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</si>
  <si>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</si>
  <si>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</si>
  <si>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</si>
  <si>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</si>
  <si>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</si>
  <si>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</si>
  <si>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</si>
  <si>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</si>
  <si>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</si>
  <si>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</si>
  <si>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</si>
  <si>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</si>
  <si>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</si>
  <si>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</si>
  <si>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</si>
  <si>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</si>
  <si>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</si>
  <si>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</si>
  <si>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</si>
  <si>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</si>
  <si>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</si>
  <si>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</si>
  <si>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</si>
  <si>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</si>
  <si>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</si>
  <si>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</si>
  <si>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</si>
  <si>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</si>
  <si>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</si>
  <si>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</si>
  <si>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636 Т</t>
  </si>
  <si>
    <t>Щит ВРУ-400 а-2 ввод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</si>
  <si>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</si>
  <si>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</si>
  <si>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</si>
  <si>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</si>
  <si>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</si>
  <si>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638 Т</t>
  </si>
  <si>
    <t>08.12.12.50.10.10.00.00.1</t>
  </si>
  <si>
    <t xml:space="preserve">Грунт </t>
  </si>
  <si>
    <t>Глинистый</t>
  </si>
  <si>
    <t>Грунт (глинистые породы)</t>
  </si>
  <si>
    <t>м3</t>
  </si>
  <si>
    <t>итого по товарам</t>
  </si>
  <si>
    <t>2. Работы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</si>
  <si>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</si>
  <si>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</si>
  <si>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</si>
  <si>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</si>
  <si>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</si>
  <si>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</si>
  <si>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</si>
  <si>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</si>
  <si>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</si>
  <si>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2012</t>
  </si>
  <si>
    <t>столбец- 14, 16, 17, 19</t>
  </si>
  <si>
    <t>1-1 Р</t>
  </si>
  <si>
    <t>2012/ 2014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</si>
  <si>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</si>
  <si>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</si>
  <si>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</si>
  <si>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</si>
  <si>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</si>
  <si>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</si>
  <si>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</si>
  <si>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</si>
  <si>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</si>
  <si>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2013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</si>
  <si>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</si>
  <si>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</si>
  <si>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</si>
  <si>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</si>
  <si>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</si>
  <si>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</si>
  <si>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</si>
  <si>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</si>
  <si>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</si>
  <si>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</si>
  <si>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</si>
  <si>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</si>
  <si>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</si>
  <si>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</si>
  <si>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</si>
  <si>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</si>
  <si>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</si>
  <si>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октябрь, ноябрь, декабрь</t>
  </si>
  <si>
    <t>Атырауская область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</si>
  <si>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</si>
  <si>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</si>
  <si>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</si>
  <si>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</si>
  <si>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</si>
  <si>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</si>
  <si>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</si>
  <si>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</si>
  <si>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</si>
  <si>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</si>
  <si>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</si>
  <si>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</si>
  <si>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</si>
  <si>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</si>
  <si>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</si>
  <si>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</si>
  <si>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</si>
  <si>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</si>
  <si>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</si>
  <si>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</si>
  <si>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</si>
  <si>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</si>
  <si>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</si>
  <si>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</si>
  <si>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</si>
  <si>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</si>
  <si>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</si>
  <si>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</si>
  <si>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</si>
  <si>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</si>
  <si>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столбец - 12</t>
  </si>
  <si>
    <t>10-1 Р</t>
  </si>
  <si>
    <t>11 Р</t>
  </si>
  <si>
    <t>Анализ разработки участка Восточный Молдабек месторождения Кенбай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</si>
  <si>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</si>
  <si>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</si>
  <si>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</si>
  <si>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</si>
  <si>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</si>
  <si>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</si>
  <si>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</si>
  <si>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</si>
  <si>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</si>
  <si>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</si>
  <si>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</si>
  <si>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</si>
  <si>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</si>
  <si>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</si>
  <si>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</si>
  <si>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</si>
  <si>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</si>
  <si>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</si>
  <si>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</si>
  <si>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15 Р</t>
  </si>
  <si>
    <t>Капремонт поршневых насосов  НБ</t>
  </si>
  <si>
    <t>15-1 Р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</si>
  <si>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</si>
  <si>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</si>
  <si>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</si>
  <si>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</si>
  <si>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</si>
  <si>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</si>
  <si>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</si>
  <si>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</si>
  <si>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</si>
  <si>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</si>
  <si>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</si>
  <si>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</si>
  <si>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</si>
  <si>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</si>
  <si>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</si>
  <si>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</si>
  <si>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столбец- 9, 14, 16, 17, 19</t>
  </si>
  <si>
    <t>18-2 Р</t>
  </si>
  <si>
    <t>19 Р</t>
  </si>
  <si>
    <t>33.20.60.14.00.00.00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</si>
  <si>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</si>
  <si>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</si>
  <si>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</si>
  <si>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</si>
  <si>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</si>
  <si>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итого по работам</t>
  </si>
  <si>
    <t xml:space="preserve">3. Услуги </t>
  </si>
  <si>
    <t>1 У</t>
  </si>
  <si>
    <t>71.20.19.15.00.00.00</t>
  </si>
  <si>
    <t>Услуги по техническому надзору</t>
  </si>
  <si>
    <t>Услуги по технологическому сопровождению объекта "Административно-бытовой корпус  АО ЭМГ"</t>
  </si>
  <si>
    <t>январь</t>
  </si>
  <si>
    <t>2 У</t>
  </si>
  <si>
    <t>71.20.19.12.00.00.00</t>
  </si>
  <si>
    <t>Услуги по авторскому надзору</t>
  </si>
  <si>
    <t>Услуги по авторскому надзору  объекта "Административно-бытовой корпус  ПФ ЭМГ"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</si>
  <si>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</si>
  <si>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</si>
  <si>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</si>
  <si>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</si>
  <si>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столбец - 14,16,17</t>
  </si>
  <si>
    <t>3-1 У</t>
  </si>
  <si>
    <t>июль, август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</si>
  <si>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</si>
  <si>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</si>
  <si>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</si>
  <si>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</si>
  <si>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</si>
  <si>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</si>
  <si>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</si>
  <si>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</si>
  <si>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</si>
  <si>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4-2 У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</si>
  <si>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</si>
  <si>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</si>
  <si>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</si>
  <si>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</si>
  <si>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</si>
  <si>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5-1 У</t>
  </si>
  <si>
    <t>декабрь -январь</t>
  </si>
  <si>
    <t>6 У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</si>
  <si>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</si>
  <si>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</si>
  <si>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7 У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</si>
  <si>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</si>
  <si>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r>
      <t>столбец - 7,</t>
    </r>
    <r>
      <rPr>
        <sz val="10"/>
        <color indexed="13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9, 12, 14,19</t>
    </r>
  </si>
  <si>
    <t>7-1 У</t>
  </si>
  <si>
    <t>май, июнь, июль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</si>
  <si>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</si>
  <si>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</si>
  <si>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</si>
  <si>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</si>
  <si>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</si>
  <si>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</si>
  <si>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 xml:space="preserve">АО "Эмбамунайгаз" </t>
  </si>
  <si>
    <t>36.00.20.13.00.00.00</t>
  </si>
  <si>
    <t>Услуги по водоснабжению и водоотведению</t>
  </si>
  <si>
    <t>Холодная вода и канализация для НГДУ "Жылоймунайгаз", для Кульсаринская база УПТОиКО</t>
  </si>
  <si>
    <t>авансовый платеж "0%", оставшаяся часть в течение 30 р.д. с момента подписания акта приема-передачи</t>
  </si>
  <si>
    <t>10 У</t>
  </si>
  <si>
    <t>Холодная вода и канализация для НГДУ "Жайыкмунайгаз"</t>
  </si>
  <si>
    <t>10-1 У</t>
  </si>
  <si>
    <t>11 У</t>
  </si>
  <si>
    <t>12 У</t>
  </si>
  <si>
    <t xml:space="preserve">Холодная вода для НГДУ "Доссормунайгаз" </t>
  </si>
  <si>
    <t>13 У</t>
  </si>
  <si>
    <t>столбец - 7</t>
  </si>
  <si>
    <t>13-1 У</t>
  </si>
  <si>
    <t>14 У</t>
  </si>
  <si>
    <t xml:space="preserve">Холодная вода для НГДУ "Кайнармунайгаз" 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</si>
  <si>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</si>
  <si>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</si>
  <si>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</si>
  <si>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</si>
  <si>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</si>
  <si>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</si>
  <si>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</si>
  <si>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</si>
  <si>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18 У</t>
  </si>
  <si>
    <t>Услуги по вывозу твердых бытовых отходов  с объектов НГДУ "Доссормунайгаз"  и с участок "Эмбамунайэнерго"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</si>
  <si>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</si>
  <si>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</si>
  <si>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20 У</t>
  </si>
  <si>
    <t>Услуги по вывозу твердых бытовых отходов  с объектов НГДУ "Кайнармунайгаз"  и с участок "Эмбамунайэнерго"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</si>
  <si>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</si>
  <si>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</si>
  <si>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</si>
  <si>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</si>
  <si>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</si>
  <si>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</si>
  <si>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</si>
  <si>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</si>
  <si>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</si>
  <si>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</si>
  <si>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</si>
  <si>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</si>
  <si>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</si>
  <si>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</si>
  <si>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</si>
  <si>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</si>
  <si>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</si>
  <si>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</si>
  <si>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</si>
  <si>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</si>
  <si>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</si>
  <si>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</si>
  <si>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</si>
  <si>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</si>
  <si>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</si>
  <si>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</si>
  <si>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</si>
  <si>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27 У</t>
  </si>
  <si>
    <t>61.30.20.10.00.00.00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</si>
  <si>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</si>
  <si>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</si>
  <si>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</si>
  <si>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</si>
  <si>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</si>
  <si>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</si>
  <si>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</si>
  <si>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</si>
  <si>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</si>
  <si>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</si>
  <si>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</si>
  <si>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 xml:space="preserve">ноябрь, декабрь 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</si>
  <si>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</si>
  <si>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</si>
  <si>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</si>
  <si>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</si>
  <si>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</si>
  <si>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</si>
  <si>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</si>
  <si>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</si>
  <si>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</si>
  <si>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31 У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</si>
  <si>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</si>
  <si>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</si>
  <si>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31-1 У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</si>
  <si>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</si>
  <si>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</si>
  <si>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</si>
  <si>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</si>
  <si>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</si>
  <si>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</si>
  <si>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</si>
  <si>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</si>
  <si>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</si>
  <si>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</si>
  <si>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</si>
  <si>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</si>
  <si>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</si>
  <si>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</si>
  <si>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</si>
  <si>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</si>
  <si>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</si>
  <si>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</si>
  <si>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</si>
  <si>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</si>
  <si>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37 У</t>
  </si>
  <si>
    <t>74.90.14.10.15.00.00</t>
  </si>
  <si>
    <t>Услуги по прочим прогнозам погоды общего пользования</t>
  </si>
  <si>
    <t>Прочие прогнозы погоды общего пользования содержат краткую информацию об облачности, атмосферных осадках, атмосферных явлениях, ветре, температуре, влажности воздуха и атмосферном давлении, не включенные в другие группировки</t>
  </si>
  <si>
    <t>Предоставление ежедневной метеоинформации</t>
  </si>
  <si>
    <t>38 У</t>
  </si>
  <si>
    <t>84.25.11.10.00.00.00</t>
  </si>
  <si>
    <t>Услуги по тушению пожаров и предупреждению пожаров</t>
  </si>
  <si>
    <t>Тушение пожаров и предупреждение пожаров</t>
  </si>
  <si>
    <t>Обеспечение охраны от пожаров промышленных объектов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</si>
  <si>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</si>
  <si>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</si>
  <si>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</si>
  <si>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</si>
  <si>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</si>
  <si>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</si>
  <si>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</si>
  <si>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</si>
  <si>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</si>
  <si>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</si>
  <si>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</si>
  <si>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</si>
  <si>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</si>
  <si>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</si>
  <si>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</si>
  <si>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</si>
  <si>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</si>
  <si>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</si>
  <si>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</si>
  <si>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</si>
  <si>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45 У</t>
  </si>
  <si>
    <t xml:space="preserve">Услуги по техническому обслуживанию коммерческих узлов учета нефти (КУУН) 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</si>
  <si>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</si>
  <si>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</si>
  <si>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</si>
  <si>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</si>
  <si>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</si>
  <si>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</si>
  <si>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 xml:space="preserve">Услуги по метрологическому обеспечению 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</si>
  <si>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</si>
  <si>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</si>
  <si>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</si>
  <si>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</si>
  <si>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</si>
  <si>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</si>
  <si>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</si>
  <si>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</si>
  <si>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</si>
  <si>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</si>
  <si>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</si>
  <si>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</si>
  <si>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</si>
  <si>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</si>
  <si>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</si>
  <si>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</si>
  <si>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</si>
  <si>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</si>
  <si>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</si>
  <si>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</si>
  <si>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</si>
  <si>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 xml:space="preserve">Услуги по сопровождению и технической поддержке SAP R/3 </t>
  </si>
  <si>
    <t>51-1 У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</si>
  <si>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</si>
  <si>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</si>
  <si>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</si>
  <si>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</si>
  <si>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>Услуги по техническому обслуживанию телекоммуникационной  инфраструктуры АО "Эмбамунайгаз"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</si>
  <si>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</si>
  <si>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</si>
  <si>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</si>
  <si>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</si>
  <si>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</si>
  <si>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</si>
  <si>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</si>
  <si>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61.20.11.10.00.00.00</t>
  </si>
  <si>
    <t xml:space="preserve">Услуги мобильной связи </t>
  </si>
  <si>
    <t>Услуги мобильной связи - доступ и пользование</t>
  </si>
  <si>
    <t>Услуги организации оперативной производственной связи Кселл</t>
  </si>
  <si>
    <t>55 У</t>
  </si>
  <si>
    <t>Услуги организации оперативной производственной связи Билайн</t>
  </si>
  <si>
    <t>55-1 У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</si>
  <si>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</si>
  <si>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</si>
  <si>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</si>
  <si>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</si>
  <si>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</si>
  <si>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</si>
  <si>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</si>
  <si>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</si>
  <si>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</si>
  <si>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</si>
  <si>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</si>
  <si>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</si>
  <si>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</si>
  <si>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</si>
  <si>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</si>
  <si>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</si>
  <si>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</si>
  <si>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</si>
  <si>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</si>
  <si>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</si>
  <si>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</si>
  <si>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</si>
  <si>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</si>
  <si>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</si>
  <si>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</si>
  <si>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</si>
  <si>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</si>
  <si>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</si>
  <si>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</si>
  <si>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</si>
  <si>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итого по услугам</t>
  </si>
  <si>
    <t>Всего</t>
  </si>
  <si>
    <t>Ф.И.О. и должность ответственного лица, заполнившего данную форму и контактный телефон. _________________</t>
  </si>
  <si>
    <t>Оразаев Р.А. старший инженер отдела планирования закупок и местного содержания департамента закупок и МС , тел: 8 /7122/ 32-40-22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</si>
  <si>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</si>
  <si>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</si>
  <si>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</si>
  <si>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</si>
  <si>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</si>
  <si>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</si>
  <si>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 xml:space="preserve"> 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</si>
  <si>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</si>
  <si>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</si>
  <si>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</si>
  <si>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</si>
  <si>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</si>
  <si>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</si>
  <si>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20, 21указывается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</si>
  <si>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</si>
  <si>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</si>
  <si>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r>
      <t xml:space="preserve">и буквенным обозначением и добавлением дополнительной нумерации. </t>
    </r>
    <r>
      <rPr>
        <b/>
        <sz val="10"/>
        <rFont val="Times New Roman"/>
        <family val="1"/>
        <charset val="204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</si>
  <si>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</si>
  <si>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</si>
  <si>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</si>
  <si>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r>
      <t xml:space="preserve">Код ТРУ . Указывается код товара, работы или услуги  на уровне не менее 6 символов из кодов КПВЭД / ЕНС ТРУ. </t>
    </r>
    <r>
      <rPr>
        <b/>
        <sz val="10"/>
        <rFont val="Times New Roman"/>
        <family val="1"/>
        <charset val="204"/>
      </rPr>
      <t>Пример: 01.11.12</t>
    </r>
  </si>
  <si>
    <t>Наименование ТРУ. Не допускается в наименовании ТРУ указывать его характеристику (ГОСТ, СТ, ТУ, марка, модель, размер, цвет и т.д.).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</si>
  <si>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</si>
  <si>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</si>
  <si>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казахстанского содержания. Указывается прогноз казахстанского содержания в закупках товаров, работ или услуг. Не допускается указание прогноза в виде 0-100%.</t>
  </si>
  <si>
    <t>Код КАТО места осуществления закупки.</t>
  </si>
  <si>
    <r>
      <t xml:space="preserve">Место (адрес) осуществления закупок. Указывается место проведения закупок. </t>
    </r>
    <r>
      <rPr>
        <b/>
        <sz val="10"/>
        <rFont val="Times New Roman"/>
        <family val="1"/>
        <charset val="204"/>
      </rPr>
      <t xml:space="preserve">Пример: г. Астана, ул. Абая, 23 офис 142; Карагандинская обл. г. Караганда, ул. Бухар Жырау 17, офис 14. </t>
    </r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</si>
  <si>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</si>
  <si>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0"/>
        <rFont val="Times New Roman"/>
        <family val="1"/>
        <charset val="204"/>
      </rPr>
      <t>Пример: для товаров - Акмолинская область, г. Степногорск,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склад ГМЗ или Акмолинская область,  ст. К-Боровое, для работ или услуг - г. Астана </t>
    </r>
  </si>
  <si>
    <r>
      <t xml:space="preserve">Условия поставки по ИНКОТЕРМС 2010. </t>
    </r>
    <r>
      <rPr>
        <b/>
        <sz val="10"/>
        <rFont val="Times New Roman"/>
        <family val="1"/>
        <charset val="204"/>
      </rPr>
      <t>Пример: DDP</t>
    </r>
    <r>
      <rPr>
        <sz val="10"/>
        <rFont val="Times New Roman"/>
        <family val="1"/>
        <charset val="204"/>
      </rPr>
      <t xml:space="preserve">    </t>
    </r>
    <r>
      <rPr>
        <b/>
        <sz val="11"/>
        <rFont val="Times New Roman"/>
        <family val="1"/>
        <charset val="204"/>
      </rPr>
      <t/>
    </r>
  </si>
  <si>
    <r>
      <t xml:space="preserve">Сроки или график поставки товаров, выполнения работ, оказания услуг. Указываются сроки выполнения работ, оказания услуг, срок поставки (месяцы начала и завершения поставки) и/или график поставки товаров. При этом для работ и услуг указывается дата начала и окончания оказания услуг, выполнения работ. При планировании сроков поставки товаров, Заказчик должен учитывать технологический срок производства, планируемого к закупу товара. Срок поставки товаров может корректироваться Заказчиком не чаще одного раза в полугодие. </t>
    </r>
    <r>
      <rPr>
        <b/>
        <sz val="10"/>
        <rFont val="Times New Roman"/>
        <family val="1"/>
        <charset val="204"/>
      </rPr>
      <t xml:space="preserve">Пример: поставка ежемесячно партиями не менее 30 тонн с апреля по декабрь месяц. </t>
    </r>
    <r>
      <rPr>
        <sz val="10"/>
        <rFont val="Times New Roman"/>
        <family val="1"/>
        <charset val="204"/>
      </rPr>
      <t xml:space="preserve"> </t>
    </r>
  </si>
  <si>
    <r>
      <t xml:space="preserve">Условия оплаты. </t>
    </r>
    <r>
      <rPr>
        <b/>
        <sz val="10"/>
        <rFont val="Times New Roman"/>
        <family val="1"/>
        <charset val="204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</si>
  <si>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r>
      <t xml:space="preserve">Код единицы измерения по МКЕИ. </t>
    </r>
    <r>
      <rPr>
        <u/>
        <sz val="10"/>
        <rFont val="Times New Roman"/>
        <family val="1"/>
        <charset val="204"/>
      </rPr>
      <t>Не заполняется по работам, услугам</t>
    </r>
  </si>
  <si>
    <r>
      <t xml:space="preserve">Единица измерения. Наименование единиц измерения товаров указывается согласно МКЕИ. </t>
    </r>
    <r>
      <rPr>
        <u/>
        <sz val="10"/>
        <rFont val="Times New Roman"/>
        <family val="1"/>
        <charset val="204"/>
      </rPr>
      <t>По работам и услугам не заполняется</t>
    </r>
  </si>
  <si>
    <r>
      <t xml:space="preserve">Количество, объем. Указывается количество, объем закупаемых товаров, в соответствии с единицей измерения, указанной в графе 18. </t>
    </r>
    <r>
      <rPr>
        <u/>
        <sz val="10"/>
        <rFont val="Times New Roman"/>
        <family val="1"/>
        <charset val="204"/>
      </rPr>
      <t xml:space="preserve">По работам и услугам не заполняется </t>
    </r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</si>
  <si>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</si>
  <si>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По долгосрочным закупкам в данных графах отражается вся сумма закупки без НДС и с НДС, соответственно.</t>
  </si>
  <si>
    <r>
      <t xml:space="preserve">Приоритет закупки. Указывается один из приоритетов, отдаваемый при проведении закупки категориям поставщиков, указанных в статьях 18, 39 Правил закупок. Для закупок среди отечественных товаропроизводителей указыватется аббревиатура </t>
    </r>
    <r>
      <rPr>
        <b/>
        <sz val="10"/>
        <rFont val="Times New Roman"/>
        <family val="1"/>
        <charset val="204"/>
      </rPr>
      <t>ОТП</t>
    </r>
    <r>
      <rPr>
        <sz val="10"/>
        <rFont val="Times New Roman"/>
        <family val="1"/>
        <charset val="204"/>
      </rPr>
      <t xml:space="preserve">, для организаций инвалидов - </t>
    </r>
    <r>
      <rPr>
        <b/>
        <sz val="10"/>
        <rFont val="Times New Roman"/>
        <family val="1"/>
        <charset val="204"/>
      </rPr>
      <t>ОИН</t>
    </r>
    <r>
      <rPr>
        <sz val="10"/>
        <rFont val="Times New Roman"/>
        <family val="1"/>
        <charset val="204"/>
      </rPr>
      <t xml:space="preserve">, для отечественных предпринимателей - </t>
    </r>
    <r>
      <rPr>
        <b/>
        <sz val="10"/>
        <rFont val="Times New Roman"/>
        <family val="1"/>
        <charset val="204"/>
      </rPr>
      <t>ОП</t>
    </r>
  </si>
  <si>
    <r>
      <t xml:space="preserve">Год закупки. Указывается фактический год проведения закупки (за исключением среднесрочного планирования). В случае, если осуществляется долгосрочная или "переходящая" (закуп ТРУ, поставка по которому переходит с одного календарного года на другой по продолжительности не превышающая 12 месяцев и отраженный в бюджетах и/или производственной программе и/или плане развития соответствующих годов)  закупка - указывается один из вариантов планируемого вида договора - долгосрочный или "переходящий", с указанием соответствующих годов. </t>
    </r>
    <r>
      <rPr>
        <b/>
        <sz val="10"/>
        <rFont val="Times New Roman"/>
        <family val="1"/>
        <charset val="204"/>
      </rPr>
      <t>Пример: для долгосрочной закупки - долгосрочный, 2010 (год осуществления закупки) - 2012 (год окончания срока действия долгосрочного договора), для "переходящей" закупки - "переходящий", 05.2010 (месяц и год заключения договора) - 03.2011 (месяц и год окончания действия договора).</t>
    </r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</si>
  <si>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0"/>
        <rFont val="Times New Roman"/>
        <family val="1"/>
        <charset val="204"/>
      </rPr>
      <t>Пример - 18.</t>
    </r>
    <r>
      <rPr>
        <sz val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</si>
</sst>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"/>
    <numFmt numFmtId="165" formatCode="#,##0.0"/>
    <numFmt numFmtId="166" formatCode="_(* #,##0.00_);_(* \(#,##0.00\);_(* &quot;-&quot;??_);_(@_)"/>
    <numFmt numFmtId="167" formatCode="&quot;€&quot;#,##0;[Red]\-&quot;€&quot;#,##0"/>
  </numFmts>
  <fonts count="26" x14ac:knownFonts="1">
    <font>
      <sz val="10"/>
      <name val="Arial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13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Arial"/>
      <family val="2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64">
    <xf numFmtId="0" fontId="0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0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0" fontId="13" fillId="0" borderId="0"/>
    <xf numFmtId="0" fontId="7" fillId="0" borderId="0"/>
    <xf numFmtId="0" fontId="14" fillId="0" borderId="0"/>
    <xf numFmtId="0" fontId="1" fillId="0" borderId="0"/>
    <xf numFmtId="0" fontId="17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" fillId="0" borderId="0"/>
    <xf numFmtId="40" fontId="7" fillId="3" borderId="1"/>
    <xf numFmtId="40" fontId="7" fillId="3" borderId="1"/>
    <xf numFmtId="49" fontId="21" fillId="4" borderId="5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5" fillId="5" borderId="0" applyNumberFormat="0" applyBorder="0" applyAlignment="0" applyProtection="0"/>
  </cellStyleXfs>
  <cellXfs count="127">
    <xf numFmtId="0" fontId="0" fillId="0" borderId="0" xfId="0"/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left" vertical="center"/>
    </xf>
    <xf numFmtId="0" fontId="3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1" fontId="4" fillId="0" borderId="1" xfId="3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right" vertical="center" wrapText="1"/>
    </xf>
    <xf numFmtId="3" fontId="4" fillId="0" borderId="1" xfId="2" applyNumberFormat="1" applyFont="1" applyFill="1" applyBorder="1" applyAlignment="1">
      <alignment horizontal="right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" fontId="4" fillId="0" borderId="1" xfId="4" applyNumberFormat="1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4" fillId="0" borderId="1" xfId="7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center" vertical="center" wrapText="1"/>
    </xf>
    <xf numFmtId="4" fontId="4" fillId="0" borderId="1" xfId="9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2" fontId="12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2" fontId="4" fillId="0" borderId="1" xfId="1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1" fontId="4" fillId="2" borderId="1" xfId="3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right" vertical="center"/>
    </xf>
    <xf numFmtId="4" fontId="4" fillId="0" borderId="1" xfId="2" applyNumberFormat="1" applyFont="1" applyFill="1" applyBorder="1" applyAlignment="1">
      <alignment horizontal="right" vertical="center"/>
    </xf>
    <xf numFmtId="4" fontId="4" fillId="0" borderId="1" xfId="2" applyNumberFormat="1" applyFont="1" applyFill="1" applyBorder="1" applyAlignment="1">
      <alignment horizontal="center" vertical="center"/>
    </xf>
    <xf numFmtId="2" fontId="4" fillId="2" borderId="1" xfId="2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3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4" fontId="4" fillId="0" borderId="1" xfId="11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 applyProtection="1">
      <alignment horizontal="center" vertical="center" wrapText="1"/>
    </xf>
    <xf numFmtId="0" fontId="4" fillId="0" borderId="1" xfId="8" applyFont="1" applyFill="1" applyBorder="1" applyAlignment="1">
      <alignment horizontal="center" vertical="center"/>
    </xf>
    <xf numFmtId="4" fontId="5" fillId="0" borderId="1" xfId="8" applyNumberFormat="1" applyFont="1" applyFill="1" applyBorder="1" applyAlignment="1">
      <alignment horizontal="center" vertical="center" wrapText="1"/>
    </xf>
    <xf numFmtId="4" fontId="4" fillId="0" borderId="1" xfId="8" applyNumberFormat="1" applyFont="1" applyFill="1" applyBorder="1" applyAlignment="1">
      <alignment horizontal="center" vertical="center" wrapText="1"/>
    </xf>
    <xf numFmtId="3" fontId="4" fillId="0" borderId="1" xfId="8" applyNumberFormat="1" applyFont="1" applyFill="1" applyBorder="1" applyAlignment="1">
      <alignment horizontal="center" vertical="center" wrapText="1"/>
    </xf>
    <xf numFmtId="0" fontId="4" fillId="0" borderId="1" xfId="1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0" fontId="4" fillId="0" borderId="1" xfId="14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/>
    </xf>
    <xf numFmtId="4" fontId="4" fillId="0" borderId="1" xfId="2" applyNumberFormat="1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4" fillId="0" borderId="1" xfId="15" applyNumberFormat="1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</xf>
    <xf numFmtId="0" fontId="16" fillId="0" borderId="1" xfId="16" applyFont="1" applyFill="1" applyBorder="1" applyAlignment="1">
      <alignment horizontal="center" vertical="center" wrapText="1"/>
    </xf>
    <xf numFmtId="0" fontId="16" fillId="0" borderId="1" xfId="1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18" applyFont="1" applyFill="1" applyBorder="1" applyAlignment="1">
      <alignment horizontal="center" vertical="center" wrapText="1"/>
    </xf>
    <xf numFmtId="3" fontId="4" fillId="0" borderId="1" xfId="19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right" vertical="center" wrapText="1"/>
    </xf>
    <xf numFmtId="166" fontId="4" fillId="0" borderId="1" xfId="1" applyFont="1" applyFill="1" applyBorder="1" applyAlignment="1">
      <alignment horizontal="right" vertical="center" wrapText="1"/>
    </xf>
    <xf numFmtId="0" fontId="4" fillId="0" borderId="0" xfId="2" applyFont="1" applyFill="1" applyAlignment="1">
      <alignment horizontal="center" vertical="center" wrapText="1"/>
    </xf>
    <xf numFmtId="0" fontId="4" fillId="0" borderId="0" xfId="3" applyFont="1" applyFill="1" applyAlignment="1">
      <alignment horizontal="center" vertical="center"/>
    </xf>
    <xf numFmtId="43" fontId="5" fillId="0" borderId="0" xfId="11" applyFont="1" applyFill="1" applyAlignment="1">
      <alignment horizontal="center" vertical="center"/>
    </xf>
    <xf numFmtId="3" fontId="4" fillId="0" borderId="0" xfId="3" applyNumberFormat="1" applyFont="1" applyFill="1" applyAlignment="1">
      <alignment horizontal="center" vertical="center"/>
    </xf>
    <xf numFmtId="3" fontId="4" fillId="0" borderId="0" xfId="11" applyNumberFormat="1" applyFont="1" applyFill="1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vertical="center" wrapText="1"/>
    </xf>
    <xf numFmtId="0" fontId="18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19" fillId="0" borderId="0" xfId="3" applyFont="1" applyFill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center" vertical="center"/>
    </xf>
    <xf numFmtId="49" fontId="4" fillId="0" borderId="0" xfId="3" applyNumberFormat="1" applyFont="1" applyFill="1" applyBorder="1" applyAlignment="1">
      <alignment vertical="center"/>
    </xf>
    <xf numFmtId="0" fontId="5" fillId="0" borderId="0" xfId="3" applyFont="1" applyFill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</cellXfs>
  <cellStyles count="64">
    <cellStyle name=" 1" xfId="20"/>
    <cellStyle name="Normal 2" xfId="21"/>
    <cellStyle name="Normal 2 3 2" xfId="6"/>
    <cellStyle name="Normal 2 3 2 2" xfId="14"/>
    <cellStyle name="Normal 2 3 2 3" xfId="22"/>
    <cellStyle name="Normal 3" xfId="16"/>
    <cellStyle name="Normal 3 2" xfId="23"/>
    <cellStyle name="SAS FM Read-only data cell (read-only table)" xfId="24"/>
    <cellStyle name="SAS FM Read-only data cell (read-only table) 3" xfId="25"/>
    <cellStyle name="SAS FM Row header" xfId="26"/>
    <cellStyle name="Style 1" xfId="27"/>
    <cellStyle name="Гиперссылка 2" xfId="28"/>
    <cellStyle name="Обычный" xfId="0" builtinId="0"/>
    <cellStyle name="Обычный 10" xfId="29"/>
    <cellStyle name="Обычный 10 2" xfId="8"/>
    <cellStyle name="Обычный 11" xfId="30"/>
    <cellStyle name="Обычный 11 2" xfId="31"/>
    <cellStyle name="Обычный 12" xfId="32"/>
    <cellStyle name="Обычный 13" xfId="33"/>
    <cellStyle name="Обычный 15" xfId="10"/>
    <cellStyle name="Обычный 16" xfId="15"/>
    <cellStyle name="Обычный 2" xfId="2"/>
    <cellStyle name="Обычный 2 2" xfId="3"/>
    <cellStyle name="Обычный 2 2 2 2" xfId="34"/>
    <cellStyle name="Обычный 2 2 2_Корр ГПЗ 2012 (для РА)финал" xfId="35"/>
    <cellStyle name="Обычный 2 2 3" xfId="36"/>
    <cellStyle name="Обычный 2 3_Корр ГПЗ 2012 (для РА)финал" xfId="37"/>
    <cellStyle name="Обычный 2_План ГЗ на 2011г  первочередные " xfId="19"/>
    <cellStyle name="Обычный 22" xfId="38"/>
    <cellStyle name="Обычный 3" xfId="39"/>
    <cellStyle name="Обычный 3 2" xfId="9"/>
    <cellStyle name="Обычный 4" xfId="12"/>
    <cellStyle name="Обычный 5" xfId="40"/>
    <cellStyle name="Обычный 6" xfId="41"/>
    <cellStyle name="Обычный 7" xfId="42"/>
    <cellStyle name="Обычный 8" xfId="43"/>
    <cellStyle name="Обычный 9" xfId="44"/>
    <cellStyle name="Обычный_Лист1" xfId="18"/>
    <cellStyle name="Обычный_Лист1 2" xfId="17"/>
    <cellStyle name="Обычный_Лист1 4" xfId="4"/>
    <cellStyle name="Обычный_Лист3" xfId="13"/>
    <cellStyle name="Обычный_Производственная программа на 2006 год ДОТиОС АО РД КМГ" xfId="5"/>
    <cellStyle name="Процентный 2" xfId="45"/>
    <cellStyle name="Стиль 1" xfId="7"/>
    <cellStyle name="Стиль 1 2" xfId="46"/>
    <cellStyle name="Финансовый" xfId="1" builtinId="3"/>
    <cellStyle name="Финансовый 2" xfId="11"/>
    <cellStyle name="Финансовый 2 2" xfId="47"/>
    <cellStyle name="Финансовый 2 3" xfId="48"/>
    <cellStyle name="Финансовый 2 5" xfId="49"/>
    <cellStyle name="Финансовый 3" xfId="50"/>
    <cellStyle name="Финансовый 4" xfId="51"/>
    <cellStyle name="Финансовый 4 2" xfId="52"/>
    <cellStyle name="Финансовый 5" xfId="53"/>
    <cellStyle name="Финансовый 6" xfId="54"/>
    <cellStyle name="Финансовый 6 2" xfId="55"/>
    <cellStyle name="Финансовый 7" xfId="56"/>
    <cellStyle name="Финансовый 7 2" xfId="57"/>
    <cellStyle name="Финансовый 8" xfId="58"/>
    <cellStyle name="Финансовый 8 2" xfId="59"/>
    <cellStyle name="Финансовый 9" xfId="60"/>
    <cellStyle name="Финансовый 9 2" xfId="61"/>
    <cellStyle name="Финансовый 9 3" xfId="62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Q981"/>
  <sheetViews>
    <sheetView tabSelected="1" topLeftCell="A926" zoomScale="90" zoomScaleNormal="90" workbookViewId="0">
      <selection activeCell="A929" sqref="A929"/>
    </sheetView>
  </sheetViews>
  <sheetFormatPr defaultColWidth="11.5703125" defaultRowHeight="11.25" outlineLevelRow="1" x14ac:dyDescent="0.2"/>
  <cols>
    <col min="1" max="1" width="11.5703125" style="1"/>
    <col min="2" max="2" width="10.7109375" style="1" customWidth="1"/>
    <col min="3" max="3" width="20.7109375" style="1" customWidth="1"/>
    <col min="4" max="4" width="24" style="1" customWidth="1"/>
    <col min="5" max="5" width="23" style="1" customWidth="1"/>
    <col min="6" max="6" width="28" style="1" customWidth="1"/>
    <col min="7" max="7" width="28.7109375" style="1" customWidth="1"/>
    <col min="8" max="8" width="9.140625" style="1" customWidth="1"/>
    <col min="9" max="9" width="10.5703125" style="1" customWidth="1"/>
    <col min="10" max="10" width="15" style="1" customWidth="1"/>
    <col min="11" max="11" width="13.42578125" style="1" customWidth="1"/>
    <col min="12" max="12" width="12" style="1" customWidth="1"/>
    <col min="13" max="13" width="33" style="1" customWidth="1"/>
    <col min="14" max="14" width="9.140625" style="1" customWidth="1"/>
    <col min="15" max="17" width="15.85546875" style="1" customWidth="1"/>
    <col min="18" max="18" width="15.140625" style="1" customWidth="1"/>
    <col min="19" max="19" width="16.5703125" style="1" customWidth="1"/>
    <col min="20" max="20" width="15.85546875" style="1" customWidth="1"/>
    <col min="21" max="21" width="15.42578125" style="1" customWidth="1"/>
    <col min="22" max="22" width="15.7109375" style="1" customWidth="1"/>
    <col min="23" max="23" width="15.42578125" style="1" customWidth="1"/>
    <col min="24" max="24" width="18.7109375" style="1" customWidth="1"/>
    <col min="25" max="25" width="21" style="1" customWidth="1"/>
    <col min="26" max="26" width="15.7109375" style="1" customWidth="1"/>
    <col min="27" max="27" width="12.28515625" style="1" bestFit="1" customWidth="1"/>
    <col min="28" max="28" width="13.85546875" style="1" customWidth="1"/>
    <col min="29" max="199" width="9.140625" style="1" customWidth="1"/>
    <col min="200" max="200" width="6.140625" style="1" customWidth="1"/>
    <col min="201" max="201" width="14.42578125" style="1" customWidth="1"/>
    <col min="202" max="202" width="18.42578125" style="1" customWidth="1"/>
    <col min="203" max="203" width="23" style="1" customWidth="1"/>
    <col min="204" max="204" width="25.28515625" style="1" customWidth="1"/>
    <col min="205" max="205" width="15" style="1" customWidth="1"/>
    <col min="206" max="206" width="9.140625" style="1" customWidth="1"/>
    <col min="207" max="207" width="10.5703125" style="1" customWidth="1"/>
    <col min="208" max="208" width="15" style="1" customWidth="1"/>
    <col min="209" max="209" width="13.42578125" style="1" customWidth="1"/>
    <col min="210" max="210" width="12" style="1" customWidth="1"/>
    <col min="211" max="211" width="33" style="1" customWidth="1"/>
    <col min="212" max="212" width="9.140625" style="1" customWidth="1"/>
    <col min="213" max="219" width="15.85546875" style="1" customWidth="1"/>
    <col min="220" max="220" width="15.42578125" style="1" customWidth="1"/>
    <col min="221" max="222" width="18.7109375" style="1" customWidth="1"/>
    <col min="223" max="223" width="15.7109375" style="1" customWidth="1"/>
    <col min="224" max="224" width="12.28515625" style="1" bestFit="1" customWidth="1"/>
    <col min="225" max="16384" width="11.5703125" style="1"/>
  </cols>
  <sheetData>
    <row r="1" spans="2:225" x14ac:dyDescent="0.2">
      <c r="C1" s="2"/>
      <c r="M1" s="126" t="s">
        <v>0</v>
      </c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</row>
    <row r="2" spans="2:225" x14ac:dyDescent="0.2">
      <c r="C2" s="3" t="s">
        <v>1</v>
      </c>
      <c r="E2" s="4"/>
      <c r="F2" s="4"/>
      <c r="G2" s="4"/>
    </row>
    <row r="3" spans="2:225" ht="12.75" x14ac:dyDescent="0.2">
      <c r="B3" s="5"/>
      <c r="C3" s="6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</row>
    <row r="4" spans="2:225" ht="12.75" x14ac:dyDescent="0.2">
      <c r="B4" s="5"/>
      <c r="C4" s="6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</row>
    <row r="5" spans="2:225" ht="12.75" x14ac:dyDescent="0.2">
      <c r="B5" s="5"/>
      <c r="C5" s="6" t="s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</row>
    <row r="6" spans="2:225" ht="12.75" x14ac:dyDescent="0.2">
      <c r="B6" s="5"/>
      <c r="C6" s="6" t="s">
        <v>5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</row>
    <row r="7" spans="2:225" ht="12.75" x14ac:dyDescent="0.2">
      <c r="B7" s="5"/>
      <c r="C7" s="6" t="s">
        <v>6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</row>
    <row r="8" spans="2:225" ht="12.75" x14ac:dyDescent="0.2">
      <c r="C8" s="6" t="s">
        <v>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2:225" ht="12.75" x14ac:dyDescent="0.2">
      <c r="C9" s="6" t="s">
        <v>8</v>
      </c>
      <c r="E9" s="7"/>
      <c r="F9" s="7"/>
      <c r="G9" s="7"/>
      <c r="H9" s="7"/>
      <c r="I9" s="7"/>
      <c r="J9" s="7"/>
      <c r="K9" s="7"/>
      <c r="L9" s="8" t="s">
        <v>9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2:225" ht="12.75" x14ac:dyDescent="0.2">
      <c r="B10" s="9"/>
      <c r="C10" s="6" t="s">
        <v>10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</row>
    <row r="11" spans="2:225" ht="12.75" x14ac:dyDescent="0.2">
      <c r="B11" s="9"/>
      <c r="C11" s="6" t="s">
        <v>11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</row>
    <row r="12" spans="2:225" ht="12.75" x14ac:dyDescent="0.2">
      <c r="B12" s="9"/>
      <c r="C12" s="6" t="s">
        <v>12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</row>
    <row r="13" spans="2:225" ht="12.75" x14ac:dyDescent="0.2">
      <c r="B13" s="9"/>
      <c r="C13" s="6" t="s">
        <v>13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</row>
    <row r="14" spans="2:225" ht="12.75" x14ac:dyDescent="0.2">
      <c r="B14" s="9"/>
      <c r="C14" s="6" t="s">
        <v>14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</row>
    <row r="15" spans="2:225" ht="12.75" x14ac:dyDescent="0.2">
      <c r="B15" s="9"/>
      <c r="C15" s="6" t="s">
        <v>15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</row>
    <row r="16" spans="2:225" ht="47.25" customHeight="1" x14ac:dyDescent="0.2">
      <c r="B16" s="122" t="s">
        <v>16</v>
      </c>
      <c r="C16" s="122" t="s">
        <v>17</v>
      </c>
      <c r="D16" s="122" t="s">
        <v>18</v>
      </c>
      <c r="E16" s="122" t="s">
        <v>19</v>
      </c>
      <c r="F16" s="122" t="s">
        <v>20</v>
      </c>
      <c r="G16" s="122" t="s">
        <v>21</v>
      </c>
      <c r="H16" s="122" t="s">
        <v>22</v>
      </c>
      <c r="I16" s="122" t="s">
        <v>23</v>
      </c>
      <c r="J16" s="122" t="s">
        <v>24</v>
      </c>
      <c r="K16" s="122" t="s">
        <v>25</v>
      </c>
      <c r="L16" s="122" t="s">
        <v>26</v>
      </c>
      <c r="M16" s="122" t="s">
        <v>27</v>
      </c>
      <c r="N16" s="122" t="s">
        <v>28</v>
      </c>
      <c r="O16" s="123" t="s">
        <v>29</v>
      </c>
      <c r="P16" s="124"/>
      <c r="Q16" s="124"/>
      <c r="R16" s="124"/>
      <c r="S16" s="124"/>
      <c r="T16" s="124"/>
      <c r="U16" s="124"/>
      <c r="V16" s="125"/>
      <c r="W16" s="122" t="s">
        <v>30</v>
      </c>
      <c r="X16" s="122" t="s">
        <v>31</v>
      </c>
      <c r="Y16" s="122" t="s">
        <v>32</v>
      </c>
      <c r="Z16" s="122" t="s">
        <v>33</v>
      </c>
      <c r="AA16" s="122" t="s">
        <v>34</v>
      </c>
      <c r="AB16" s="122" t="s">
        <v>35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</row>
    <row r="17" spans="2:225" ht="33.75" customHeight="1" x14ac:dyDescent="0.2"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1" t="s">
        <v>36</v>
      </c>
      <c r="P17" s="11" t="s">
        <v>37</v>
      </c>
      <c r="Q17" s="11" t="s">
        <v>38</v>
      </c>
      <c r="R17" s="11" t="s">
        <v>39</v>
      </c>
      <c r="S17" s="11" t="s">
        <v>40</v>
      </c>
      <c r="T17" s="11" t="s">
        <v>41</v>
      </c>
      <c r="U17" s="11" t="s">
        <v>42</v>
      </c>
      <c r="V17" s="11" t="s">
        <v>43</v>
      </c>
      <c r="W17" s="122"/>
      <c r="X17" s="122"/>
      <c r="Y17" s="122"/>
      <c r="Z17" s="122"/>
      <c r="AA17" s="122"/>
      <c r="AB17" s="122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</row>
    <row r="18" spans="2:225" ht="12.75" x14ac:dyDescent="0.2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22">
        <v>14</v>
      </c>
      <c r="P18" s="122"/>
      <c r="Q18" s="122"/>
      <c r="R18" s="122"/>
      <c r="S18" s="122"/>
      <c r="T18" s="122"/>
      <c r="U18" s="11"/>
      <c r="V18" s="11"/>
      <c r="W18" s="11">
        <v>15</v>
      </c>
      <c r="X18" s="11">
        <v>16</v>
      </c>
      <c r="Y18" s="11">
        <v>17</v>
      </c>
      <c r="Z18" s="11">
        <v>18</v>
      </c>
      <c r="AA18" s="11">
        <v>19</v>
      </c>
      <c r="AB18" s="11">
        <v>20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</row>
    <row r="19" spans="2:225" ht="12.75" x14ac:dyDescent="0.2">
      <c r="B19" s="12" t="s">
        <v>44</v>
      </c>
      <c r="C19" s="1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</row>
    <row r="20" spans="2:225" ht="63.75" outlineLevel="1" x14ac:dyDescent="0.2">
      <c r="B20" s="14" t="s">
        <v>45</v>
      </c>
      <c r="C20" s="14" t="s">
        <v>46</v>
      </c>
      <c r="D20" s="14" t="s">
        <v>47</v>
      </c>
      <c r="E20" s="14" t="s">
        <v>48</v>
      </c>
      <c r="F20" s="14" t="s">
        <v>49</v>
      </c>
      <c r="G20" s="14" t="s">
        <v>50</v>
      </c>
      <c r="H20" s="15" t="s">
        <v>51</v>
      </c>
      <c r="I20" s="16">
        <v>57</v>
      </c>
      <c r="J20" s="17" t="s">
        <v>52</v>
      </c>
      <c r="K20" s="15" t="s">
        <v>53</v>
      </c>
      <c r="L20" s="18" t="s">
        <v>54</v>
      </c>
      <c r="M20" s="18" t="s">
        <v>55</v>
      </c>
      <c r="N20" s="18" t="s">
        <v>56</v>
      </c>
      <c r="O20" s="19"/>
      <c r="P20" s="20">
        <v>0</v>
      </c>
      <c r="Q20" s="20">
        <v>3</v>
      </c>
      <c r="R20" s="20">
        <v>3</v>
      </c>
      <c r="S20" s="20">
        <v>3</v>
      </c>
      <c r="T20" s="20">
        <v>3</v>
      </c>
      <c r="U20" s="20"/>
      <c r="V20" s="20"/>
      <c r="W20" s="20">
        <v>207321.42857142855</v>
      </c>
      <c r="X20" s="20">
        <f>W20*(P20+Q20+R20+S20+T20+U20+V20)</f>
        <v>2487857.1428571427</v>
      </c>
      <c r="Y20" s="20">
        <f t="shared" ref="Y20:Y84" si="0">X20*1.12</f>
        <v>2786400</v>
      </c>
      <c r="Z20" s="18" t="s">
        <v>57</v>
      </c>
      <c r="AA20" s="21">
        <v>2014</v>
      </c>
      <c r="AB20" s="22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</row>
    <row r="21" spans="2:225" ht="63.75" outlineLevel="1" x14ac:dyDescent="0.2">
      <c r="B21" s="14" t="s">
        <v>58</v>
      </c>
      <c r="C21" s="14" t="s">
        <v>46</v>
      </c>
      <c r="D21" s="14" t="s">
        <v>47</v>
      </c>
      <c r="E21" s="14" t="s">
        <v>48</v>
      </c>
      <c r="F21" s="14" t="s">
        <v>49</v>
      </c>
      <c r="G21" s="14" t="s">
        <v>59</v>
      </c>
      <c r="H21" s="15" t="s">
        <v>51</v>
      </c>
      <c r="I21" s="16">
        <v>57</v>
      </c>
      <c r="J21" s="17" t="s">
        <v>52</v>
      </c>
      <c r="K21" s="15" t="s">
        <v>53</v>
      </c>
      <c r="L21" s="18" t="s">
        <v>54</v>
      </c>
      <c r="M21" s="18" t="s">
        <v>55</v>
      </c>
      <c r="N21" s="18" t="s">
        <v>56</v>
      </c>
      <c r="O21" s="19"/>
      <c r="P21" s="20">
        <v>105</v>
      </c>
      <c r="Q21" s="20">
        <v>105</v>
      </c>
      <c r="R21" s="20">
        <v>105</v>
      </c>
      <c r="S21" s="20">
        <v>105</v>
      </c>
      <c r="T21" s="20">
        <v>105</v>
      </c>
      <c r="U21" s="20"/>
      <c r="V21" s="20"/>
      <c r="W21" s="20">
        <v>291485</v>
      </c>
      <c r="X21" s="20">
        <f t="shared" ref="X21:X30" si="1">W21*(P21+Q21+R21+S21+T21)</f>
        <v>153029625</v>
      </c>
      <c r="Y21" s="20">
        <f t="shared" si="0"/>
        <v>171393180.00000003</v>
      </c>
      <c r="Z21" s="18" t="s">
        <v>57</v>
      </c>
      <c r="AA21" s="21">
        <v>2013</v>
      </c>
      <c r="AB21" s="22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</row>
    <row r="22" spans="2:225" ht="63.75" outlineLevel="1" x14ac:dyDescent="0.2">
      <c r="B22" s="14" t="s">
        <v>60</v>
      </c>
      <c r="C22" s="14" t="s">
        <v>46</v>
      </c>
      <c r="D22" s="14" t="s">
        <v>47</v>
      </c>
      <c r="E22" s="14" t="s">
        <v>48</v>
      </c>
      <c r="F22" s="14" t="s">
        <v>49</v>
      </c>
      <c r="G22" s="14" t="s">
        <v>61</v>
      </c>
      <c r="H22" s="15" t="s">
        <v>51</v>
      </c>
      <c r="I22" s="16">
        <v>57</v>
      </c>
      <c r="J22" s="17" t="s">
        <v>52</v>
      </c>
      <c r="K22" s="15" t="s">
        <v>53</v>
      </c>
      <c r="L22" s="18" t="s">
        <v>54</v>
      </c>
      <c r="M22" s="18" t="s">
        <v>55</v>
      </c>
      <c r="N22" s="18" t="s">
        <v>56</v>
      </c>
      <c r="O22" s="19"/>
      <c r="P22" s="20">
        <v>30</v>
      </c>
      <c r="Q22" s="20">
        <v>40</v>
      </c>
      <c r="R22" s="20">
        <v>40</v>
      </c>
      <c r="S22" s="20">
        <v>40</v>
      </c>
      <c r="T22" s="20">
        <v>40</v>
      </c>
      <c r="U22" s="20"/>
      <c r="V22" s="20"/>
      <c r="W22" s="20">
        <v>291485</v>
      </c>
      <c r="X22" s="20">
        <f t="shared" si="1"/>
        <v>55382150</v>
      </c>
      <c r="Y22" s="20">
        <f t="shared" si="0"/>
        <v>62028008.000000007</v>
      </c>
      <c r="Z22" s="18" t="s">
        <v>57</v>
      </c>
      <c r="AA22" s="21">
        <v>2013</v>
      </c>
      <c r="AB22" s="18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</row>
    <row r="23" spans="2:225" ht="63.75" outlineLevel="1" x14ac:dyDescent="0.2">
      <c r="B23" s="14" t="s">
        <v>62</v>
      </c>
      <c r="C23" s="14" t="s">
        <v>46</v>
      </c>
      <c r="D23" s="14" t="s">
        <v>47</v>
      </c>
      <c r="E23" s="14" t="s">
        <v>48</v>
      </c>
      <c r="F23" s="14" t="s">
        <v>49</v>
      </c>
      <c r="G23" s="14" t="s">
        <v>63</v>
      </c>
      <c r="H23" s="15" t="s">
        <v>51</v>
      </c>
      <c r="I23" s="16">
        <v>57</v>
      </c>
      <c r="J23" s="17" t="s">
        <v>52</v>
      </c>
      <c r="K23" s="15" t="s">
        <v>53</v>
      </c>
      <c r="L23" s="18" t="s">
        <v>54</v>
      </c>
      <c r="M23" s="18" t="s">
        <v>55</v>
      </c>
      <c r="N23" s="18" t="s">
        <v>56</v>
      </c>
      <c r="O23" s="19"/>
      <c r="P23" s="20">
        <v>1140</v>
      </c>
      <c r="Q23" s="20">
        <v>1140</v>
      </c>
      <c r="R23" s="20">
        <v>1140</v>
      </c>
      <c r="S23" s="20">
        <v>1140</v>
      </c>
      <c r="T23" s="20">
        <v>1140</v>
      </c>
      <c r="U23" s="20"/>
      <c r="V23" s="20"/>
      <c r="W23" s="20">
        <v>292746</v>
      </c>
      <c r="X23" s="20">
        <f t="shared" si="1"/>
        <v>1668652200</v>
      </c>
      <c r="Y23" s="20">
        <f t="shared" si="0"/>
        <v>1868890464.0000002</v>
      </c>
      <c r="Z23" s="18" t="s">
        <v>57</v>
      </c>
      <c r="AA23" s="21">
        <v>2013</v>
      </c>
      <c r="AB23" s="1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</row>
    <row r="24" spans="2:225" ht="63.75" outlineLevel="1" x14ac:dyDescent="0.2">
      <c r="B24" s="14" t="s">
        <v>64</v>
      </c>
      <c r="C24" s="14" t="s">
        <v>46</v>
      </c>
      <c r="D24" s="14" t="s">
        <v>47</v>
      </c>
      <c r="E24" s="14" t="s">
        <v>48</v>
      </c>
      <c r="F24" s="14" t="s">
        <v>49</v>
      </c>
      <c r="G24" s="14" t="s">
        <v>65</v>
      </c>
      <c r="H24" s="15" t="s">
        <v>51</v>
      </c>
      <c r="I24" s="16">
        <v>57</v>
      </c>
      <c r="J24" s="17" t="s">
        <v>52</v>
      </c>
      <c r="K24" s="15" t="s">
        <v>53</v>
      </c>
      <c r="L24" s="18" t="s">
        <v>54</v>
      </c>
      <c r="M24" s="18" t="s">
        <v>55</v>
      </c>
      <c r="N24" s="18" t="s">
        <v>56</v>
      </c>
      <c r="O24" s="19"/>
      <c r="P24" s="20">
        <v>180</v>
      </c>
      <c r="Q24" s="20">
        <v>200</v>
      </c>
      <c r="R24" s="20">
        <v>200</v>
      </c>
      <c r="S24" s="20">
        <v>200</v>
      </c>
      <c r="T24" s="20">
        <v>200</v>
      </c>
      <c r="U24" s="20"/>
      <c r="V24" s="20"/>
      <c r="W24" s="20">
        <v>292746</v>
      </c>
      <c r="X24" s="20">
        <f t="shared" si="1"/>
        <v>286891080</v>
      </c>
      <c r="Y24" s="20">
        <f t="shared" si="0"/>
        <v>321318009.60000002</v>
      </c>
      <c r="Z24" s="18" t="s">
        <v>57</v>
      </c>
      <c r="AA24" s="21">
        <v>2013</v>
      </c>
      <c r="AB24" s="1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</row>
    <row r="25" spans="2:225" ht="63.75" outlineLevel="1" x14ac:dyDescent="0.2">
      <c r="B25" s="14" t="s">
        <v>66</v>
      </c>
      <c r="C25" s="14" t="s">
        <v>46</v>
      </c>
      <c r="D25" s="14" t="s">
        <v>47</v>
      </c>
      <c r="E25" s="14" t="s">
        <v>48</v>
      </c>
      <c r="F25" s="14" t="s">
        <v>49</v>
      </c>
      <c r="G25" s="14" t="s">
        <v>67</v>
      </c>
      <c r="H25" s="15" t="s">
        <v>51</v>
      </c>
      <c r="I25" s="16">
        <v>57</v>
      </c>
      <c r="J25" s="17" t="s">
        <v>52</v>
      </c>
      <c r="K25" s="15" t="s">
        <v>53</v>
      </c>
      <c r="L25" s="18" t="s">
        <v>54</v>
      </c>
      <c r="M25" s="18" t="s">
        <v>55</v>
      </c>
      <c r="N25" s="18" t="s">
        <v>56</v>
      </c>
      <c r="O25" s="19"/>
      <c r="P25" s="20">
        <v>50</v>
      </c>
      <c r="Q25" s="20">
        <v>60</v>
      </c>
      <c r="R25" s="20">
        <v>60</v>
      </c>
      <c r="S25" s="20">
        <v>60</v>
      </c>
      <c r="T25" s="20">
        <v>60</v>
      </c>
      <c r="U25" s="20"/>
      <c r="V25" s="20"/>
      <c r="W25" s="20">
        <v>376166</v>
      </c>
      <c r="X25" s="20">
        <f t="shared" si="1"/>
        <v>109088140</v>
      </c>
      <c r="Y25" s="20">
        <f t="shared" si="0"/>
        <v>122178716.80000001</v>
      </c>
      <c r="Z25" s="18" t="s">
        <v>57</v>
      </c>
      <c r="AA25" s="21">
        <v>2013</v>
      </c>
      <c r="AB25" s="22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</row>
    <row r="26" spans="2:225" ht="63.75" outlineLevel="1" x14ac:dyDescent="0.2">
      <c r="B26" s="14" t="s">
        <v>68</v>
      </c>
      <c r="C26" s="14" t="s">
        <v>46</v>
      </c>
      <c r="D26" s="14" t="s">
        <v>47</v>
      </c>
      <c r="E26" s="14" t="s">
        <v>48</v>
      </c>
      <c r="F26" s="14" t="s">
        <v>49</v>
      </c>
      <c r="G26" s="14" t="s">
        <v>69</v>
      </c>
      <c r="H26" s="15" t="s">
        <v>51</v>
      </c>
      <c r="I26" s="16">
        <v>57</v>
      </c>
      <c r="J26" s="17" t="s">
        <v>52</v>
      </c>
      <c r="K26" s="15" t="s">
        <v>53</v>
      </c>
      <c r="L26" s="18" t="s">
        <v>54</v>
      </c>
      <c r="M26" s="18" t="s">
        <v>55</v>
      </c>
      <c r="N26" s="18" t="s">
        <v>56</v>
      </c>
      <c r="O26" s="19"/>
      <c r="P26" s="20">
        <v>24</v>
      </c>
      <c r="Q26" s="20">
        <v>20</v>
      </c>
      <c r="R26" s="20">
        <v>20</v>
      </c>
      <c r="S26" s="20">
        <v>20</v>
      </c>
      <c r="T26" s="20">
        <v>20</v>
      </c>
      <c r="U26" s="20"/>
      <c r="V26" s="20"/>
      <c r="W26" s="20">
        <v>536895</v>
      </c>
      <c r="X26" s="20">
        <f t="shared" si="1"/>
        <v>55837080</v>
      </c>
      <c r="Y26" s="20">
        <f t="shared" si="0"/>
        <v>62537529.600000009</v>
      </c>
      <c r="Z26" s="18" t="s">
        <v>57</v>
      </c>
      <c r="AA26" s="21">
        <v>2013</v>
      </c>
      <c r="AB26" s="22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</row>
    <row r="27" spans="2:225" ht="63.75" outlineLevel="1" x14ac:dyDescent="0.2">
      <c r="B27" s="14" t="s">
        <v>70</v>
      </c>
      <c r="C27" s="14" t="s">
        <v>46</v>
      </c>
      <c r="D27" s="14" t="s">
        <v>47</v>
      </c>
      <c r="E27" s="14" t="s">
        <v>48</v>
      </c>
      <c r="F27" s="14" t="s">
        <v>49</v>
      </c>
      <c r="G27" s="14" t="s">
        <v>71</v>
      </c>
      <c r="H27" s="15" t="s">
        <v>51</v>
      </c>
      <c r="I27" s="16">
        <v>57</v>
      </c>
      <c r="J27" s="17" t="s">
        <v>52</v>
      </c>
      <c r="K27" s="15" t="s">
        <v>53</v>
      </c>
      <c r="L27" s="18" t="s">
        <v>54</v>
      </c>
      <c r="M27" s="18" t="s">
        <v>55</v>
      </c>
      <c r="N27" s="18" t="s">
        <v>56</v>
      </c>
      <c r="O27" s="19"/>
      <c r="P27" s="20">
        <v>80</v>
      </c>
      <c r="Q27" s="20">
        <v>80</v>
      </c>
      <c r="R27" s="20">
        <v>80</v>
      </c>
      <c r="S27" s="20">
        <v>80</v>
      </c>
      <c r="T27" s="20">
        <v>80</v>
      </c>
      <c r="U27" s="20"/>
      <c r="V27" s="20"/>
      <c r="W27" s="20">
        <v>367533</v>
      </c>
      <c r="X27" s="20">
        <f t="shared" si="1"/>
        <v>147013200</v>
      </c>
      <c r="Y27" s="20">
        <f t="shared" si="0"/>
        <v>164654784.00000003</v>
      </c>
      <c r="Z27" s="18" t="s">
        <v>57</v>
      </c>
      <c r="AA27" s="21">
        <v>2013</v>
      </c>
      <c r="AB27" s="1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</row>
    <row r="28" spans="2:225" ht="63.75" outlineLevel="1" x14ac:dyDescent="0.2">
      <c r="B28" s="14" t="s">
        <v>72</v>
      </c>
      <c r="C28" s="14" t="s">
        <v>46</v>
      </c>
      <c r="D28" s="14" t="s">
        <v>47</v>
      </c>
      <c r="E28" s="14" t="s">
        <v>48</v>
      </c>
      <c r="F28" s="14" t="s">
        <v>49</v>
      </c>
      <c r="G28" s="14" t="s">
        <v>73</v>
      </c>
      <c r="H28" s="15" t="s">
        <v>51</v>
      </c>
      <c r="I28" s="16">
        <v>57</v>
      </c>
      <c r="J28" s="17" t="s">
        <v>52</v>
      </c>
      <c r="K28" s="15" t="s">
        <v>53</v>
      </c>
      <c r="L28" s="18" t="s">
        <v>54</v>
      </c>
      <c r="M28" s="18" t="s">
        <v>55</v>
      </c>
      <c r="N28" s="18" t="s">
        <v>56</v>
      </c>
      <c r="O28" s="19"/>
      <c r="P28" s="20">
        <v>10</v>
      </c>
      <c r="Q28" s="20">
        <v>10</v>
      </c>
      <c r="R28" s="20">
        <v>10</v>
      </c>
      <c r="S28" s="20">
        <v>10</v>
      </c>
      <c r="T28" s="20">
        <v>10</v>
      </c>
      <c r="U28" s="20"/>
      <c r="V28" s="20"/>
      <c r="W28" s="20">
        <v>292746</v>
      </c>
      <c r="X28" s="20">
        <f t="shared" si="1"/>
        <v>14637300</v>
      </c>
      <c r="Y28" s="20">
        <f t="shared" si="0"/>
        <v>16393776.000000002</v>
      </c>
      <c r="Z28" s="18" t="s">
        <v>57</v>
      </c>
      <c r="AA28" s="21">
        <v>2013</v>
      </c>
      <c r="AB28" s="1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</row>
    <row r="29" spans="2:225" ht="63.75" outlineLevel="1" x14ac:dyDescent="0.2">
      <c r="B29" s="14" t="s">
        <v>74</v>
      </c>
      <c r="C29" s="14" t="s">
        <v>46</v>
      </c>
      <c r="D29" s="14" t="s">
        <v>47</v>
      </c>
      <c r="E29" s="14" t="s">
        <v>48</v>
      </c>
      <c r="F29" s="14" t="s">
        <v>49</v>
      </c>
      <c r="G29" s="14" t="s">
        <v>75</v>
      </c>
      <c r="H29" s="15" t="s">
        <v>51</v>
      </c>
      <c r="I29" s="16">
        <v>57</v>
      </c>
      <c r="J29" s="17" t="s">
        <v>52</v>
      </c>
      <c r="K29" s="15" t="s">
        <v>53</v>
      </c>
      <c r="L29" s="18" t="s">
        <v>54</v>
      </c>
      <c r="M29" s="18" t="s">
        <v>55</v>
      </c>
      <c r="N29" s="18" t="s">
        <v>56</v>
      </c>
      <c r="O29" s="19"/>
      <c r="P29" s="20">
        <v>0</v>
      </c>
      <c r="Q29" s="20">
        <v>6</v>
      </c>
      <c r="R29" s="20">
        <v>6</v>
      </c>
      <c r="S29" s="20">
        <v>6</v>
      </c>
      <c r="T29" s="20">
        <v>6</v>
      </c>
      <c r="U29" s="20"/>
      <c r="V29" s="20"/>
      <c r="W29" s="20">
        <v>279017.8571428571</v>
      </c>
      <c r="X29" s="20">
        <f t="shared" si="1"/>
        <v>6696428.5714285709</v>
      </c>
      <c r="Y29" s="20">
        <f t="shared" si="0"/>
        <v>7500000</v>
      </c>
      <c r="Z29" s="18" t="s">
        <v>57</v>
      </c>
      <c r="AA29" s="21">
        <v>2014</v>
      </c>
      <c r="AB29" s="1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</row>
    <row r="30" spans="2:225" ht="63.75" outlineLevel="1" x14ac:dyDescent="0.2">
      <c r="B30" s="14" t="s">
        <v>76</v>
      </c>
      <c r="C30" s="14" t="s">
        <v>46</v>
      </c>
      <c r="D30" s="14" t="s">
        <v>47</v>
      </c>
      <c r="E30" s="14" t="s">
        <v>48</v>
      </c>
      <c r="F30" s="14" t="s">
        <v>49</v>
      </c>
      <c r="G30" s="14" t="s">
        <v>77</v>
      </c>
      <c r="H30" s="15" t="s">
        <v>51</v>
      </c>
      <c r="I30" s="16">
        <v>57</v>
      </c>
      <c r="J30" s="17" t="s">
        <v>52</v>
      </c>
      <c r="K30" s="15" t="s">
        <v>53</v>
      </c>
      <c r="L30" s="18" t="s">
        <v>54</v>
      </c>
      <c r="M30" s="18" t="s">
        <v>55</v>
      </c>
      <c r="N30" s="18" t="s">
        <v>56</v>
      </c>
      <c r="O30" s="19"/>
      <c r="P30" s="20">
        <v>0</v>
      </c>
      <c r="Q30" s="20">
        <v>6</v>
      </c>
      <c r="R30" s="20">
        <v>6</v>
      </c>
      <c r="S30" s="20">
        <v>6</v>
      </c>
      <c r="T30" s="20">
        <v>6</v>
      </c>
      <c r="U30" s="20"/>
      <c r="V30" s="20"/>
      <c r="W30" s="20">
        <v>358737.24489795911</v>
      </c>
      <c r="X30" s="20">
        <f t="shared" si="1"/>
        <v>8609693.8775510192</v>
      </c>
      <c r="Y30" s="20">
        <f t="shared" si="0"/>
        <v>9642857.1428571418</v>
      </c>
      <c r="Z30" s="18" t="s">
        <v>57</v>
      </c>
      <c r="AA30" s="21">
        <v>2014</v>
      </c>
      <c r="AB30" s="22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</row>
    <row r="31" spans="2:225" ht="51" outlineLevel="1" x14ac:dyDescent="0.2">
      <c r="B31" s="14" t="s">
        <v>78</v>
      </c>
      <c r="C31" s="14" t="s">
        <v>46</v>
      </c>
      <c r="D31" s="14" t="s">
        <v>79</v>
      </c>
      <c r="E31" s="14" t="s">
        <v>80</v>
      </c>
      <c r="F31" s="14" t="s">
        <v>81</v>
      </c>
      <c r="G31" s="14" t="s">
        <v>82</v>
      </c>
      <c r="H31" s="15" t="s">
        <v>83</v>
      </c>
      <c r="I31" s="16">
        <v>50</v>
      </c>
      <c r="J31" s="17" t="s">
        <v>52</v>
      </c>
      <c r="K31" s="15" t="s">
        <v>53</v>
      </c>
      <c r="L31" s="18" t="s">
        <v>54</v>
      </c>
      <c r="M31" s="18" t="s">
        <v>55</v>
      </c>
      <c r="N31" s="18" t="s">
        <v>56</v>
      </c>
      <c r="O31" s="19"/>
      <c r="P31" s="20">
        <v>5300</v>
      </c>
      <c r="Q31" s="20">
        <v>5300</v>
      </c>
      <c r="R31" s="20">
        <v>5300</v>
      </c>
      <c r="S31" s="20">
        <v>5300</v>
      </c>
      <c r="T31" s="20">
        <v>5300</v>
      </c>
      <c r="U31" s="20"/>
      <c r="V31" s="20"/>
      <c r="W31" s="20">
        <v>9281.25</v>
      </c>
      <c r="X31" s="20">
        <v>0</v>
      </c>
      <c r="Y31" s="20">
        <f t="shared" si="0"/>
        <v>0</v>
      </c>
      <c r="Z31" s="18" t="s">
        <v>57</v>
      </c>
      <c r="AA31" s="21">
        <v>2013</v>
      </c>
      <c r="AB31" s="22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</row>
    <row r="32" spans="2:225" ht="51" outlineLevel="1" x14ac:dyDescent="0.2">
      <c r="B32" s="14" t="s">
        <v>84</v>
      </c>
      <c r="C32" s="14" t="s">
        <v>46</v>
      </c>
      <c r="D32" s="14" t="s">
        <v>79</v>
      </c>
      <c r="E32" s="14" t="s">
        <v>80</v>
      </c>
      <c r="F32" s="14" t="s">
        <v>81</v>
      </c>
      <c r="G32" s="14" t="s">
        <v>82</v>
      </c>
      <c r="H32" s="15" t="s">
        <v>83</v>
      </c>
      <c r="I32" s="16">
        <v>50</v>
      </c>
      <c r="J32" s="17" t="s">
        <v>85</v>
      </c>
      <c r="K32" s="15" t="s">
        <v>53</v>
      </c>
      <c r="L32" s="18" t="s">
        <v>54</v>
      </c>
      <c r="M32" s="18" t="s">
        <v>55</v>
      </c>
      <c r="N32" s="18" t="s">
        <v>56</v>
      </c>
      <c r="O32" s="19"/>
      <c r="P32" s="20">
        <v>5300</v>
      </c>
      <c r="Q32" s="20">
        <v>5300</v>
      </c>
      <c r="R32" s="20">
        <v>5300</v>
      </c>
      <c r="S32" s="20">
        <v>5300</v>
      </c>
      <c r="T32" s="20">
        <v>5300</v>
      </c>
      <c r="U32" s="20"/>
      <c r="V32" s="20"/>
      <c r="W32" s="20">
        <v>9281.25</v>
      </c>
      <c r="X32" s="20">
        <f>W32*(P32+Q32+R32+S32+T32)</f>
        <v>245953125</v>
      </c>
      <c r="Y32" s="20">
        <f t="shared" si="0"/>
        <v>275467500</v>
      </c>
      <c r="Z32" s="18" t="s">
        <v>57</v>
      </c>
      <c r="AA32" s="21" t="s">
        <v>86</v>
      </c>
      <c r="AB32" s="22" t="s">
        <v>87</v>
      </c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</row>
    <row r="33" spans="2:225" ht="51" outlineLevel="1" x14ac:dyDescent="0.2">
      <c r="B33" s="14" t="s">
        <v>88</v>
      </c>
      <c r="C33" s="14" t="s">
        <v>46</v>
      </c>
      <c r="D33" s="14" t="s">
        <v>79</v>
      </c>
      <c r="E33" s="14" t="s">
        <v>80</v>
      </c>
      <c r="F33" s="14" t="s">
        <v>81</v>
      </c>
      <c r="G33" s="14" t="s">
        <v>89</v>
      </c>
      <c r="H33" s="15" t="s">
        <v>83</v>
      </c>
      <c r="I33" s="16">
        <v>50</v>
      </c>
      <c r="J33" s="17" t="s">
        <v>52</v>
      </c>
      <c r="K33" s="15" t="s">
        <v>53</v>
      </c>
      <c r="L33" s="18" t="s">
        <v>54</v>
      </c>
      <c r="M33" s="18" t="s">
        <v>55</v>
      </c>
      <c r="N33" s="18" t="s">
        <v>56</v>
      </c>
      <c r="O33" s="19"/>
      <c r="P33" s="20">
        <v>1750</v>
      </c>
      <c r="Q33" s="20">
        <v>1750</v>
      </c>
      <c r="R33" s="20">
        <v>1750</v>
      </c>
      <c r="S33" s="20">
        <v>1750</v>
      </c>
      <c r="T33" s="20">
        <v>1750</v>
      </c>
      <c r="U33" s="20"/>
      <c r="V33" s="20"/>
      <c r="W33" s="20">
        <v>12214.285714285714</v>
      </c>
      <c r="X33" s="20">
        <v>0</v>
      </c>
      <c r="Y33" s="20">
        <f t="shared" si="0"/>
        <v>0</v>
      </c>
      <c r="Z33" s="18" t="s">
        <v>57</v>
      </c>
      <c r="AA33" s="21">
        <v>2013</v>
      </c>
      <c r="AB33" s="22" t="s">
        <v>90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</row>
    <row r="34" spans="2:225" ht="51" outlineLevel="1" x14ac:dyDescent="0.2">
      <c r="B34" s="14" t="s">
        <v>91</v>
      </c>
      <c r="C34" s="14" t="s">
        <v>46</v>
      </c>
      <c r="D34" s="14" t="s">
        <v>79</v>
      </c>
      <c r="E34" s="14" t="s">
        <v>80</v>
      </c>
      <c r="F34" s="14" t="s">
        <v>81</v>
      </c>
      <c r="G34" s="14" t="s">
        <v>92</v>
      </c>
      <c r="H34" s="15" t="s">
        <v>83</v>
      </c>
      <c r="I34" s="16">
        <v>50</v>
      </c>
      <c r="J34" s="17" t="s">
        <v>52</v>
      </c>
      <c r="K34" s="15" t="s">
        <v>53</v>
      </c>
      <c r="L34" s="18" t="s">
        <v>54</v>
      </c>
      <c r="M34" s="18" t="s">
        <v>55</v>
      </c>
      <c r="N34" s="18" t="s">
        <v>56</v>
      </c>
      <c r="O34" s="19"/>
      <c r="P34" s="20">
        <v>2715</v>
      </c>
      <c r="Q34" s="20">
        <v>2715</v>
      </c>
      <c r="R34" s="20">
        <v>2715</v>
      </c>
      <c r="S34" s="20">
        <v>2715</v>
      </c>
      <c r="T34" s="20">
        <v>2715</v>
      </c>
      <c r="U34" s="20"/>
      <c r="V34" s="20"/>
      <c r="W34" s="20">
        <v>11049.107142857141</v>
      </c>
      <c r="X34" s="20">
        <v>0</v>
      </c>
      <c r="Y34" s="20">
        <f t="shared" si="0"/>
        <v>0</v>
      </c>
      <c r="Z34" s="18" t="s">
        <v>57</v>
      </c>
      <c r="AA34" s="21">
        <v>2013</v>
      </c>
      <c r="AB34" s="1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</row>
    <row r="35" spans="2:225" ht="51" outlineLevel="1" x14ac:dyDescent="0.2">
      <c r="B35" s="14" t="s">
        <v>93</v>
      </c>
      <c r="C35" s="14" t="s">
        <v>46</v>
      </c>
      <c r="D35" s="14" t="s">
        <v>79</v>
      </c>
      <c r="E35" s="14" t="s">
        <v>80</v>
      </c>
      <c r="F35" s="14" t="s">
        <v>81</v>
      </c>
      <c r="G35" s="14" t="s">
        <v>92</v>
      </c>
      <c r="H35" s="15" t="s">
        <v>83</v>
      </c>
      <c r="I35" s="16">
        <v>50</v>
      </c>
      <c r="J35" s="17" t="s">
        <v>85</v>
      </c>
      <c r="K35" s="15" t="s">
        <v>53</v>
      </c>
      <c r="L35" s="18" t="s">
        <v>54</v>
      </c>
      <c r="M35" s="18" t="s">
        <v>55</v>
      </c>
      <c r="N35" s="18" t="s">
        <v>56</v>
      </c>
      <c r="O35" s="19"/>
      <c r="P35" s="20">
        <v>2715</v>
      </c>
      <c r="Q35" s="20">
        <v>2715</v>
      </c>
      <c r="R35" s="20">
        <v>2715</v>
      </c>
      <c r="S35" s="20">
        <v>2715</v>
      </c>
      <c r="T35" s="20">
        <v>2715</v>
      </c>
      <c r="U35" s="20"/>
      <c r="V35" s="20"/>
      <c r="W35" s="20">
        <v>11049.107142857141</v>
      </c>
      <c r="X35" s="20">
        <f>W35*(P35+Q35+R35+S35+T35)</f>
        <v>149991629.4642857</v>
      </c>
      <c r="Y35" s="20">
        <f t="shared" si="0"/>
        <v>167990625</v>
      </c>
      <c r="Z35" s="18" t="s">
        <v>57</v>
      </c>
      <c r="AA35" s="21" t="s">
        <v>86</v>
      </c>
      <c r="AB35" s="18" t="s">
        <v>94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</row>
    <row r="36" spans="2:225" ht="51" outlineLevel="1" x14ac:dyDescent="0.2">
      <c r="B36" s="14" t="s">
        <v>95</v>
      </c>
      <c r="C36" s="14" t="s">
        <v>46</v>
      </c>
      <c r="D36" s="14" t="s">
        <v>79</v>
      </c>
      <c r="E36" s="14" t="s">
        <v>80</v>
      </c>
      <c r="F36" s="14" t="s">
        <v>81</v>
      </c>
      <c r="G36" s="14" t="s">
        <v>96</v>
      </c>
      <c r="H36" s="15" t="s">
        <v>83</v>
      </c>
      <c r="I36" s="16">
        <v>50</v>
      </c>
      <c r="J36" s="17" t="s">
        <v>52</v>
      </c>
      <c r="K36" s="15" t="s">
        <v>53</v>
      </c>
      <c r="L36" s="18" t="s">
        <v>54</v>
      </c>
      <c r="M36" s="18" t="s">
        <v>55</v>
      </c>
      <c r="N36" s="18" t="s">
        <v>56</v>
      </c>
      <c r="O36" s="19"/>
      <c r="P36" s="20">
        <v>2000</v>
      </c>
      <c r="Q36" s="20">
        <v>2000</v>
      </c>
      <c r="R36" s="20">
        <v>2000</v>
      </c>
      <c r="S36" s="20">
        <v>2000</v>
      </c>
      <c r="T36" s="20">
        <v>2000</v>
      </c>
      <c r="U36" s="20"/>
      <c r="V36" s="20"/>
      <c r="W36" s="20">
        <v>16071.428571428571</v>
      </c>
      <c r="X36" s="20">
        <v>0</v>
      </c>
      <c r="Y36" s="20">
        <f t="shared" si="0"/>
        <v>0</v>
      </c>
      <c r="Z36" s="18" t="s">
        <v>57</v>
      </c>
      <c r="AA36" s="21">
        <v>2013</v>
      </c>
      <c r="AB36" s="1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</row>
    <row r="37" spans="2:225" ht="51" outlineLevel="1" x14ac:dyDescent="0.2">
      <c r="B37" s="14" t="s">
        <v>97</v>
      </c>
      <c r="C37" s="14" t="s">
        <v>46</v>
      </c>
      <c r="D37" s="14" t="s">
        <v>79</v>
      </c>
      <c r="E37" s="14" t="s">
        <v>80</v>
      </c>
      <c r="F37" s="14" t="s">
        <v>81</v>
      </c>
      <c r="G37" s="14" t="s">
        <v>96</v>
      </c>
      <c r="H37" s="15" t="s">
        <v>83</v>
      </c>
      <c r="I37" s="16">
        <v>50</v>
      </c>
      <c r="J37" s="17" t="s">
        <v>85</v>
      </c>
      <c r="K37" s="15" t="s">
        <v>53</v>
      </c>
      <c r="L37" s="18" t="s">
        <v>54</v>
      </c>
      <c r="M37" s="18" t="s">
        <v>55</v>
      </c>
      <c r="N37" s="18" t="s">
        <v>56</v>
      </c>
      <c r="O37" s="19"/>
      <c r="P37" s="20">
        <v>2000</v>
      </c>
      <c r="Q37" s="20">
        <v>2000</v>
      </c>
      <c r="R37" s="20">
        <v>2000</v>
      </c>
      <c r="S37" s="20">
        <v>2000</v>
      </c>
      <c r="T37" s="20">
        <v>2000</v>
      </c>
      <c r="U37" s="20"/>
      <c r="V37" s="20"/>
      <c r="W37" s="20">
        <v>13492.17</v>
      </c>
      <c r="X37" s="20">
        <f>W37*(P37+Q37+R37+S37+T37)</f>
        <v>134921700</v>
      </c>
      <c r="Y37" s="20">
        <f t="shared" si="0"/>
        <v>151112304</v>
      </c>
      <c r="Z37" s="18" t="s">
        <v>57</v>
      </c>
      <c r="AA37" s="21" t="s">
        <v>86</v>
      </c>
      <c r="AB37" s="18" t="s">
        <v>98</v>
      </c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</row>
    <row r="38" spans="2:225" ht="51" outlineLevel="1" x14ac:dyDescent="0.2">
      <c r="B38" s="14" t="s">
        <v>99</v>
      </c>
      <c r="C38" s="14" t="s">
        <v>46</v>
      </c>
      <c r="D38" s="14" t="s">
        <v>79</v>
      </c>
      <c r="E38" s="14" t="s">
        <v>80</v>
      </c>
      <c r="F38" s="14" t="s">
        <v>81</v>
      </c>
      <c r="G38" s="14" t="s">
        <v>100</v>
      </c>
      <c r="H38" s="15" t="s">
        <v>83</v>
      </c>
      <c r="I38" s="16">
        <v>50</v>
      </c>
      <c r="J38" s="17" t="s">
        <v>52</v>
      </c>
      <c r="K38" s="15" t="s">
        <v>53</v>
      </c>
      <c r="L38" s="18" t="s">
        <v>54</v>
      </c>
      <c r="M38" s="18" t="s">
        <v>55</v>
      </c>
      <c r="N38" s="18" t="s">
        <v>56</v>
      </c>
      <c r="O38" s="19"/>
      <c r="P38" s="20">
        <v>0</v>
      </c>
      <c r="Q38" s="20">
        <v>200</v>
      </c>
      <c r="R38" s="20">
        <v>200</v>
      </c>
      <c r="S38" s="20">
        <v>200</v>
      </c>
      <c r="T38" s="20">
        <v>200</v>
      </c>
      <c r="U38" s="20">
        <v>0</v>
      </c>
      <c r="V38" s="20"/>
      <c r="W38" s="20">
        <v>12214.285714285714</v>
      </c>
      <c r="X38" s="20">
        <v>0</v>
      </c>
      <c r="Y38" s="20">
        <f t="shared" si="0"/>
        <v>0</v>
      </c>
      <c r="Z38" s="18" t="s">
        <v>57</v>
      </c>
      <c r="AA38" s="21">
        <v>2013</v>
      </c>
      <c r="AB38" s="18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</row>
    <row r="39" spans="2:225" ht="51" outlineLevel="1" x14ac:dyDescent="0.2">
      <c r="B39" s="14" t="s">
        <v>101</v>
      </c>
      <c r="C39" s="14" t="s">
        <v>46</v>
      </c>
      <c r="D39" s="14" t="s">
        <v>79</v>
      </c>
      <c r="E39" s="14" t="s">
        <v>80</v>
      </c>
      <c r="F39" s="14" t="s">
        <v>81</v>
      </c>
      <c r="G39" s="14" t="s">
        <v>100</v>
      </c>
      <c r="H39" s="15" t="s">
        <v>83</v>
      </c>
      <c r="I39" s="16">
        <v>50</v>
      </c>
      <c r="J39" s="17" t="s">
        <v>102</v>
      </c>
      <c r="K39" s="15" t="s">
        <v>53</v>
      </c>
      <c r="L39" s="18" t="s">
        <v>54</v>
      </c>
      <c r="M39" s="18" t="s">
        <v>55</v>
      </c>
      <c r="N39" s="18" t="s">
        <v>56</v>
      </c>
      <c r="O39" s="19"/>
      <c r="P39" s="20">
        <v>0</v>
      </c>
      <c r="Q39" s="20">
        <v>200</v>
      </c>
      <c r="R39" s="20">
        <v>200</v>
      </c>
      <c r="S39" s="20">
        <v>186</v>
      </c>
      <c r="T39" s="20">
        <v>186</v>
      </c>
      <c r="U39" s="20">
        <v>186</v>
      </c>
      <c r="V39" s="20"/>
      <c r="W39" s="20">
        <v>12214.285714285714</v>
      </c>
      <c r="X39" s="20">
        <v>0</v>
      </c>
      <c r="Y39" s="20">
        <f t="shared" si="0"/>
        <v>0</v>
      </c>
      <c r="Z39" s="18" t="s">
        <v>57</v>
      </c>
      <c r="AA39" s="21" t="s">
        <v>103</v>
      </c>
      <c r="AB39" s="18" t="s">
        <v>104</v>
      </c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</row>
    <row r="40" spans="2:225" ht="51" outlineLevel="1" x14ac:dyDescent="0.2">
      <c r="B40" s="14" t="s">
        <v>105</v>
      </c>
      <c r="C40" s="14" t="s">
        <v>46</v>
      </c>
      <c r="D40" s="14" t="s">
        <v>79</v>
      </c>
      <c r="E40" s="14" t="s">
        <v>80</v>
      </c>
      <c r="F40" s="14" t="s">
        <v>81</v>
      </c>
      <c r="G40" s="14" t="s">
        <v>100</v>
      </c>
      <c r="H40" s="15" t="s">
        <v>51</v>
      </c>
      <c r="I40" s="16">
        <v>50</v>
      </c>
      <c r="J40" s="17" t="s">
        <v>106</v>
      </c>
      <c r="K40" s="15" t="s">
        <v>53</v>
      </c>
      <c r="L40" s="18" t="s">
        <v>54</v>
      </c>
      <c r="M40" s="18" t="s">
        <v>55</v>
      </c>
      <c r="N40" s="18" t="s">
        <v>56</v>
      </c>
      <c r="O40" s="19"/>
      <c r="P40" s="20"/>
      <c r="Q40" s="20"/>
      <c r="R40" s="20"/>
      <c r="S40" s="20"/>
      <c r="T40" s="20"/>
      <c r="U40" s="20"/>
      <c r="V40" s="20"/>
      <c r="W40" s="20">
        <v>16964.28</v>
      </c>
      <c r="X40" s="20">
        <f>W40*(Q40+R40+S40+T40+U40)</f>
        <v>0</v>
      </c>
      <c r="Y40" s="20">
        <f t="shared" si="0"/>
        <v>0</v>
      </c>
      <c r="Z40" s="18" t="s">
        <v>57</v>
      </c>
      <c r="AA40" s="21" t="s">
        <v>103</v>
      </c>
      <c r="AB40" s="18" t="s">
        <v>107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</row>
    <row r="41" spans="2:225" ht="51" outlineLevel="1" x14ac:dyDescent="0.2">
      <c r="B41" s="14" t="s">
        <v>108</v>
      </c>
      <c r="C41" s="14" t="s">
        <v>46</v>
      </c>
      <c r="D41" s="14" t="s">
        <v>79</v>
      </c>
      <c r="E41" s="14" t="s">
        <v>80</v>
      </c>
      <c r="F41" s="14" t="s">
        <v>81</v>
      </c>
      <c r="G41" s="14" t="s">
        <v>100</v>
      </c>
      <c r="H41" s="15" t="s">
        <v>51</v>
      </c>
      <c r="I41" s="16">
        <v>50</v>
      </c>
      <c r="J41" s="17" t="s">
        <v>109</v>
      </c>
      <c r="K41" s="15" t="s">
        <v>53</v>
      </c>
      <c r="L41" s="18" t="s">
        <v>54</v>
      </c>
      <c r="M41" s="18" t="s">
        <v>55</v>
      </c>
      <c r="N41" s="18" t="s">
        <v>56</v>
      </c>
      <c r="O41" s="19"/>
      <c r="P41" s="20">
        <v>0</v>
      </c>
      <c r="Q41" s="20">
        <v>200</v>
      </c>
      <c r="R41" s="20">
        <v>200</v>
      </c>
      <c r="S41" s="20">
        <v>186</v>
      </c>
      <c r="T41" s="20">
        <v>186</v>
      </c>
      <c r="U41" s="20">
        <v>186</v>
      </c>
      <c r="V41" s="20"/>
      <c r="W41" s="23">
        <v>20268</v>
      </c>
      <c r="X41" s="24">
        <f>(O41+P41+Q41+R41+S41+T41+U41+V41)*W41</f>
        <v>19416744</v>
      </c>
      <c r="Y41" s="24">
        <f>X41*1.12</f>
        <v>21746753.280000001</v>
      </c>
      <c r="Z41" s="18" t="s">
        <v>57</v>
      </c>
      <c r="AA41" s="21" t="s">
        <v>103</v>
      </c>
      <c r="AB41" s="18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</row>
    <row r="42" spans="2:225" ht="51" outlineLevel="1" x14ac:dyDescent="0.2">
      <c r="B42" s="14" t="s">
        <v>110</v>
      </c>
      <c r="C42" s="14" t="s">
        <v>46</v>
      </c>
      <c r="D42" s="14" t="s">
        <v>79</v>
      </c>
      <c r="E42" s="14" t="s">
        <v>80</v>
      </c>
      <c r="F42" s="14" t="s">
        <v>81</v>
      </c>
      <c r="G42" s="14" t="s">
        <v>111</v>
      </c>
      <c r="H42" s="17" t="s">
        <v>83</v>
      </c>
      <c r="I42" s="18">
        <v>54</v>
      </c>
      <c r="J42" s="18" t="s">
        <v>112</v>
      </c>
      <c r="K42" s="17" t="s">
        <v>53</v>
      </c>
      <c r="L42" s="18" t="s">
        <v>54</v>
      </c>
      <c r="M42" s="18" t="s">
        <v>55</v>
      </c>
      <c r="N42" s="18" t="s">
        <v>56</v>
      </c>
      <c r="O42" s="19"/>
      <c r="P42" s="20">
        <v>5</v>
      </c>
      <c r="Q42" s="20">
        <v>5</v>
      </c>
      <c r="R42" s="20">
        <v>5</v>
      </c>
      <c r="S42" s="20">
        <v>5</v>
      </c>
      <c r="T42" s="20">
        <v>5</v>
      </c>
      <c r="U42" s="20">
        <v>0</v>
      </c>
      <c r="V42" s="20"/>
      <c r="W42" s="20">
        <v>5140000</v>
      </c>
      <c r="X42" s="20">
        <v>0</v>
      </c>
      <c r="Y42" s="20">
        <f t="shared" si="0"/>
        <v>0</v>
      </c>
      <c r="Z42" s="18" t="s">
        <v>57</v>
      </c>
      <c r="AA42" s="21">
        <v>2013</v>
      </c>
      <c r="AB42" s="22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</row>
    <row r="43" spans="2:225" ht="51" outlineLevel="1" x14ac:dyDescent="0.2">
      <c r="B43" s="14" t="s">
        <v>113</v>
      </c>
      <c r="C43" s="14" t="s">
        <v>46</v>
      </c>
      <c r="D43" s="14" t="s">
        <v>79</v>
      </c>
      <c r="E43" s="14" t="s">
        <v>80</v>
      </c>
      <c r="F43" s="14" t="s">
        <v>81</v>
      </c>
      <c r="G43" s="14" t="s">
        <v>111</v>
      </c>
      <c r="H43" s="17" t="s">
        <v>51</v>
      </c>
      <c r="I43" s="18">
        <v>54</v>
      </c>
      <c r="J43" s="18" t="s">
        <v>114</v>
      </c>
      <c r="K43" s="17" t="s">
        <v>53</v>
      </c>
      <c r="L43" s="18" t="s">
        <v>54</v>
      </c>
      <c r="M43" s="18" t="s">
        <v>55</v>
      </c>
      <c r="N43" s="18" t="s">
        <v>56</v>
      </c>
      <c r="O43" s="19"/>
      <c r="P43" s="20">
        <v>0</v>
      </c>
      <c r="Q43" s="20">
        <v>30</v>
      </c>
      <c r="R43" s="20">
        <v>28</v>
      </c>
      <c r="S43" s="20">
        <v>26</v>
      </c>
      <c r="T43" s="20">
        <v>21</v>
      </c>
      <c r="U43" s="20">
        <v>15</v>
      </c>
      <c r="V43" s="20"/>
      <c r="W43" s="20">
        <v>4600000</v>
      </c>
      <c r="X43" s="20">
        <v>0</v>
      </c>
      <c r="Y43" s="20">
        <f t="shared" si="0"/>
        <v>0</v>
      </c>
      <c r="Z43" s="18" t="s">
        <v>57</v>
      </c>
      <c r="AA43" s="21" t="s">
        <v>103</v>
      </c>
      <c r="AB43" s="22" t="s">
        <v>115</v>
      </c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</row>
    <row r="44" spans="2:225" ht="51" outlineLevel="1" x14ac:dyDescent="0.2">
      <c r="B44" s="14" t="s">
        <v>116</v>
      </c>
      <c r="C44" s="14" t="s">
        <v>46</v>
      </c>
      <c r="D44" s="14" t="s">
        <v>79</v>
      </c>
      <c r="E44" s="14" t="s">
        <v>80</v>
      </c>
      <c r="F44" s="14" t="s">
        <v>81</v>
      </c>
      <c r="G44" s="14" t="s">
        <v>111</v>
      </c>
      <c r="H44" s="17" t="s">
        <v>51</v>
      </c>
      <c r="I44" s="18">
        <v>54</v>
      </c>
      <c r="J44" s="18" t="s">
        <v>106</v>
      </c>
      <c r="K44" s="17" t="s">
        <v>53</v>
      </c>
      <c r="L44" s="18" t="s">
        <v>54</v>
      </c>
      <c r="M44" s="18" t="s">
        <v>55</v>
      </c>
      <c r="N44" s="18" t="s">
        <v>56</v>
      </c>
      <c r="O44" s="19"/>
      <c r="P44" s="20">
        <v>0</v>
      </c>
      <c r="Q44" s="20">
        <v>25</v>
      </c>
      <c r="R44" s="20">
        <v>28</v>
      </c>
      <c r="S44" s="20">
        <v>25</v>
      </c>
      <c r="T44" s="20">
        <v>20</v>
      </c>
      <c r="U44" s="20">
        <v>14</v>
      </c>
      <c r="V44" s="20"/>
      <c r="W44" s="20">
        <v>4600000</v>
      </c>
      <c r="X44" s="20">
        <f>W44*(Q44+R44+S44+T44+U44)</f>
        <v>515200000</v>
      </c>
      <c r="Y44" s="20">
        <f t="shared" si="0"/>
        <v>577024000</v>
      </c>
      <c r="Z44" s="18" t="s">
        <v>57</v>
      </c>
      <c r="AA44" s="21" t="s">
        <v>103</v>
      </c>
      <c r="AB44" s="22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</row>
    <row r="45" spans="2:225" ht="76.5" outlineLevel="1" x14ac:dyDescent="0.2">
      <c r="B45" s="14" t="s">
        <v>117</v>
      </c>
      <c r="C45" s="14" t="s">
        <v>46</v>
      </c>
      <c r="D45" s="14" t="s">
        <v>118</v>
      </c>
      <c r="E45" s="14" t="s">
        <v>119</v>
      </c>
      <c r="F45" s="14" t="s">
        <v>120</v>
      </c>
      <c r="G45" s="14" t="s">
        <v>121</v>
      </c>
      <c r="H45" s="15" t="s">
        <v>83</v>
      </c>
      <c r="I45" s="16">
        <v>90</v>
      </c>
      <c r="J45" s="17" t="s">
        <v>52</v>
      </c>
      <c r="K45" s="15" t="s">
        <v>53</v>
      </c>
      <c r="L45" s="18" t="s">
        <v>54</v>
      </c>
      <c r="M45" s="18" t="s">
        <v>55</v>
      </c>
      <c r="N45" s="18" t="s">
        <v>122</v>
      </c>
      <c r="O45" s="19"/>
      <c r="P45" s="20">
        <v>40</v>
      </c>
      <c r="Q45" s="20">
        <v>40</v>
      </c>
      <c r="R45" s="20">
        <v>40</v>
      </c>
      <c r="S45" s="20">
        <v>40</v>
      </c>
      <c r="T45" s="20">
        <v>40</v>
      </c>
      <c r="U45" s="20"/>
      <c r="V45" s="20"/>
      <c r="W45" s="20">
        <v>294642.8571428571</v>
      </c>
      <c r="X45" s="20">
        <v>0</v>
      </c>
      <c r="Y45" s="20">
        <f t="shared" si="0"/>
        <v>0</v>
      </c>
      <c r="Z45" s="18" t="s">
        <v>57</v>
      </c>
      <c r="AA45" s="21">
        <v>2013</v>
      </c>
      <c r="AB45" s="22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</row>
    <row r="46" spans="2:225" ht="76.5" outlineLevel="1" x14ac:dyDescent="0.2">
      <c r="B46" s="14" t="s">
        <v>123</v>
      </c>
      <c r="C46" s="14" t="s">
        <v>46</v>
      </c>
      <c r="D46" s="14" t="s">
        <v>118</v>
      </c>
      <c r="E46" s="14" t="s">
        <v>119</v>
      </c>
      <c r="F46" s="14" t="s">
        <v>120</v>
      </c>
      <c r="G46" s="14" t="s">
        <v>121</v>
      </c>
      <c r="H46" s="15" t="s">
        <v>83</v>
      </c>
      <c r="I46" s="16">
        <v>90</v>
      </c>
      <c r="J46" s="17" t="s">
        <v>124</v>
      </c>
      <c r="K46" s="15" t="s">
        <v>53</v>
      </c>
      <c r="L46" s="18" t="s">
        <v>54</v>
      </c>
      <c r="M46" s="18" t="s">
        <v>55</v>
      </c>
      <c r="N46" s="18" t="s">
        <v>122</v>
      </c>
      <c r="O46" s="19"/>
      <c r="P46" s="20">
        <v>40</v>
      </c>
      <c r="Q46" s="20">
        <v>40</v>
      </c>
      <c r="R46" s="20">
        <v>40</v>
      </c>
      <c r="S46" s="20">
        <v>40</v>
      </c>
      <c r="T46" s="20">
        <v>40</v>
      </c>
      <c r="U46" s="20"/>
      <c r="V46" s="20"/>
      <c r="W46" s="25">
        <v>254464</v>
      </c>
      <c r="X46" s="20">
        <f>(P46+Q46+R46+S46+T46)*W46</f>
        <v>50892800</v>
      </c>
      <c r="Y46" s="20">
        <f t="shared" si="0"/>
        <v>56999936.000000007</v>
      </c>
      <c r="Z46" s="18" t="s">
        <v>57</v>
      </c>
      <c r="AA46" s="21" t="s">
        <v>86</v>
      </c>
      <c r="AB46" s="22" t="s">
        <v>107</v>
      </c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</row>
    <row r="47" spans="2:225" ht="76.5" outlineLevel="1" x14ac:dyDescent="0.2">
      <c r="B47" s="14" t="s">
        <v>125</v>
      </c>
      <c r="C47" s="14" t="s">
        <v>46</v>
      </c>
      <c r="D47" s="14" t="s">
        <v>126</v>
      </c>
      <c r="E47" s="14" t="s">
        <v>119</v>
      </c>
      <c r="F47" s="14" t="s">
        <v>127</v>
      </c>
      <c r="G47" s="14" t="s">
        <v>128</v>
      </c>
      <c r="H47" s="15" t="s">
        <v>83</v>
      </c>
      <c r="I47" s="16">
        <v>90</v>
      </c>
      <c r="J47" s="17" t="s">
        <v>52</v>
      </c>
      <c r="K47" s="15" t="s">
        <v>53</v>
      </c>
      <c r="L47" s="18" t="s">
        <v>54</v>
      </c>
      <c r="M47" s="18" t="s">
        <v>55</v>
      </c>
      <c r="N47" s="18" t="s">
        <v>129</v>
      </c>
      <c r="O47" s="19"/>
      <c r="P47" s="20">
        <v>800</v>
      </c>
      <c r="Q47" s="20">
        <v>800</v>
      </c>
      <c r="R47" s="20">
        <v>800</v>
      </c>
      <c r="S47" s="20">
        <v>800</v>
      </c>
      <c r="T47" s="20">
        <v>800</v>
      </c>
      <c r="U47" s="20"/>
      <c r="V47" s="20"/>
      <c r="W47" s="20">
        <v>240178.57</v>
      </c>
      <c r="X47" s="20">
        <v>0</v>
      </c>
      <c r="Y47" s="20">
        <f t="shared" si="0"/>
        <v>0</v>
      </c>
      <c r="Z47" s="18" t="s">
        <v>57</v>
      </c>
      <c r="AA47" s="21">
        <v>2013</v>
      </c>
      <c r="AB47" s="22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</row>
    <row r="48" spans="2:225" ht="76.5" outlineLevel="1" x14ac:dyDescent="0.2">
      <c r="B48" s="14" t="s">
        <v>130</v>
      </c>
      <c r="C48" s="14" t="s">
        <v>46</v>
      </c>
      <c r="D48" s="14" t="s">
        <v>126</v>
      </c>
      <c r="E48" s="14" t="s">
        <v>119</v>
      </c>
      <c r="F48" s="14" t="s">
        <v>127</v>
      </c>
      <c r="G48" s="14" t="s">
        <v>128</v>
      </c>
      <c r="H48" s="15" t="s">
        <v>83</v>
      </c>
      <c r="I48" s="16">
        <v>90</v>
      </c>
      <c r="J48" s="17" t="s">
        <v>124</v>
      </c>
      <c r="K48" s="15" t="s">
        <v>53</v>
      </c>
      <c r="L48" s="18" t="s">
        <v>54</v>
      </c>
      <c r="M48" s="18" t="s">
        <v>55</v>
      </c>
      <c r="N48" s="18" t="s">
        <v>129</v>
      </c>
      <c r="O48" s="19"/>
      <c r="P48" s="20">
        <v>800</v>
      </c>
      <c r="Q48" s="20">
        <v>800</v>
      </c>
      <c r="R48" s="20">
        <v>800</v>
      </c>
      <c r="S48" s="20">
        <v>800</v>
      </c>
      <c r="T48" s="20">
        <v>800</v>
      </c>
      <c r="U48" s="20"/>
      <c r="V48" s="20"/>
      <c r="W48" s="20">
        <v>226786</v>
      </c>
      <c r="X48" s="20">
        <f>(P48+Q48+R48+S48+T48)*W48</f>
        <v>907144000</v>
      </c>
      <c r="Y48" s="20">
        <f t="shared" si="0"/>
        <v>1016001280.0000001</v>
      </c>
      <c r="Z48" s="18" t="s">
        <v>57</v>
      </c>
      <c r="AA48" s="21" t="s">
        <v>86</v>
      </c>
      <c r="AB48" s="22" t="s">
        <v>131</v>
      </c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</row>
    <row r="49" spans="2:225" ht="76.5" outlineLevel="1" x14ac:dyDescent="0.2">
      <c r="B49" s="14" t="s">
        <v>132</v>
      </c>
      <c r="C49" s="14" t="s">
        <v>46</v>
      </c>
      <c r="D49" s="14" t="s">
        <v>133</v>
      </c>
      <c r="E49" s="14" t="s">
        <v>119</v>
      </c>
      <c r="F49" s="14" t="s">
        <v>134</v>
      </c>
      <c r="G49" s="14" t="s">
        <v>135</v>
      </c>
      <c r="H49" s="15" t="s">
        <v>83</v>
      </c>
      <c r="I49" s="16">
        <v>90</v>
      </c>
      <c r="J49" s="17" t="s">
        <v>52</v>
      </c>
      <c r="K49" s="15" t="s">
        <v>53</v>
      </c>
      <c r="L49" s="18" t="s">
        <v>54</v>
      </c>
      <c r="M49" s="18" t="s">
        <v>55</v>
      </c>
      <c r="N49" s="18" t="s">
        <v>122</v>
      </c>
      <c r="O49" s="19"/>
      <c r="P49" s="20">
        <v>240</v>
      </c>
      <c r="Q49" s="20">
        <v>240</v>
      </c>
      <c r="R49" s="20">
        <v>240</v>
      </c>
      <c r="S49" s="20">
        <v>240</v>
      </c>
      <c r="T49" s="20">
        <v>240</v>
      </c>
      <c r="U49" s="20"/>
      <c r="V49" s="20"/>
      <c r="W49" s="20">
        <v>308928.57</v>
      </c>
      <c r="X49" s="20">
        <f>W49*(P49+Q49+R49+S49+T49)</f>
        <v>370714284</v>
      </c>
      <c r="Y49" s="20">
        <f t="shared" si="0"/>
        <v>415199998.08000004</v>
      </c>
      <c r="Z49" s="18" t="s">
        <v>57</v>
      </c>
      <c r="AA49" s="21">
        <v>2013</v>
      </c>
      <c r="AB49" s="18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</row>
    <row r="50" spans="2:225" ht="76.5" outlineLevel="1" x14ac:dyDescent="0.2">
      <c r="B50" s="14" t="s">
        <v>136</v>
      </c>
      <c r="C50" s="14" t="s">
        <v>46</v>
      </c>
      <c r="D50" s="14" t="s">
        <v>133</v>
      </c>
      <c r="E50" s="14" t="s">
        <v>119</v>
      </c>
      <c r="F50" s="14" t="s">
        <v>134</v>
      </c>
      <c r="G50" s="14" t="s">
        <v>137</v>
      </c>
      <c r="H50" s="15" t="s">
        <v>83</v>
      </c>
      <c r="I50" s="16">
        <v>90</v>
      </c>
      <c r="J50" s="17" t="s">
        <v>52</v>
      </c>
      <c r="K50" s="15" t="s">
        <v>53</v>
      </c>
      <c r="L50" s="18" t="s">
        <v>54</v>
      </c>
      <c r="M50" s="18" t="s">
        <v>55</v>
      </c>
      <c r="N50" s="18" t="s">
        <v>122</v>
      </c>
      <c r="O50" s="19"/>
      <c r="P50" s="20">
        <v>100</v>
      </c>
      <c r="Q50" s="20">
        <v>100</v>
      </c>
      <c r="R50" s="20">
        <v>100</v>
      </c>
      <c r="S50" s="20">
        <v>100</v>
      </c>
      <c r="T50" s="20">
        <v>100</v>
      </c>
      <c r="U50" s="20"/>
      <c r="V50" s="20"/>
      <c r="W50" s="20">
        <v>436071.42857142852</v>
      </c>
      <c r="X50" s="20">
        <v>0</v>
      </c>
      <c r="Y50" s="20">
        <f t="shared" si="0"/>
        <v>0</v>
      </c>
      <c r="Z50" s="18" t="s">
        <v>57</v>
      </c>
      <c r="AA50" s="21">
        <v>2013</v>
      </c>
      <c r="AB50" s="18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</row>
    <row r="51" spans="2:225" ht="76.5" outlineLevel="1" x14ac:dyDescent="0.2">
      <c r="B51" s="14" t="s">
        <v>138</v>
      </c>
      <c r="C51" s="14" t="s">
        <v>46</v>
      </c>
      <c r="D51" s="14" t="s">
        <v>133</v>
      </c>
      <c r="E51" s="14" t="s">
        <v>119</v>
      </c>
      <c r="F51" s="14" t="s">
        <v>134</v>
      </c>
      <c r="G51" s="14" t="s">
        <v>137</v>
      </c>
      <c r="H51" s="15" t="s">
        <v>83</v>
      </c>
      <c r="I51" s="16">
        <v>90</v>
      </c>
      <c r="J51" s="17" t="s">
        <v>124</v>
      </c>
      <c r="K51" s="15" t="s">
        <v>53</v>
      </c>
      <c r="L51" s="18" t="s">
        <v>54</v>
      </c>
      <c r="M51" s="18" t="s">
        <v>55</v>
      </c>
      <c r="N51" s="18" t="s">
        <v>122</v>
      </c>
      <c r="O51" s="19"/>
      <c r="P51" s="20">
        <v>100</v>
      </c>
      <c r="Q51" s="20">
        <v>100</v>
      </c>
      <c r="R51" s="20">
        <v>100</v>
      </c>
      <c r="S51" s="20">
        <v>100</v>
      </c>
      <c r="T51" s="20">
        <v>100</v>
      </c>
      <c r="U51" s="20"/>
      <c r="V51" s="20"/>
      <c r="W51" s="25">
        <v>375893</v>
      </c>
      <c r="X51" s="20">
        <f>(P51+Q51+R51+S51+T51)*W51</f>
        <v>187946500</v>
      </c>
      <c r="Y51" s="20">
        <f t="shared" si="0"/>
        <v>210500080.00000003</v>
      </c>
      <c r="Z51" s="18" t="s">
        <v>57</v>
      </c>
      <c r="AA51" s="21" t="s">
        <v>86</v>
      </c>
      <c r="AB51" s="22" t="s">
        <v>107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</row>
    <row r="52" spans="2:225" ht="76.5" outlineLevel="1" x14ac:dyDescent="0.2">
      <c r="B52" s="14" t="s">
        <v>139</v>
      </c>
      <c r="C52" s="14" t="s">
        <v>46</v>
      </c>
      <c r="D52" s="14" t="s">
        <v>140</v>
      </c>
      <c r="E52" s="14" t="s">
        <v>119</v>
      </c>
      <c r="F52" s="14" t="s">
        <v>141</v>
      </c>
      <c r="G52" s="14" t="s">
        <v>142</v>
      </c>
      <c r="H52" s="15" t="s">
        <v>83</v>
      </c>
      <c r="I52" s="16">
        <v>90</v>
      </c>
      <c r="J52" s="17" t="s">
        <v>52</v>
      </c>
      <c r="K52" s="15" t="s">
        <v>53</v>
      </c>
      <c r="L52" s="18" t="s">
        <v>54</v>
      </c>
      <c r="M52" s="18" t="s">
        <v>55</v>
      </c>
      <c r="N52" s="18" t="s">
        <v>122</v>
      </c>
      <c r="O52" s="19"/>
      <c r="P52" s="20">
        <v>130</v>
      </c>
      <c r="Q52" s="20">
        <v>180</v>
      </c>
      <c r="R52" s="20">
        <v>180</v>
      </c>
      <c r="S52" s="20">
        <v>180</v>
      </c>
      <c r="T52" s="20">
        <v>180</v>
      </c>
      <c r="U52" s="20"/>
      <c r="V52" s="20"/>
      <c r="W52" s="20">
        <v>294642.8571428571</v>
      </c>
      <c r="X52" s="20">
        <v>0</v>
      </c>
      <c r="Y52" s="20">
        <f t="shared" si="0"/>
        <v>0</v>
      </c>
      <c r="Z52" s="18" t="s">
        <v>57</v>
      </c>
      <c r="AA52" s="21">
        <v>2013</v>
      </c>
      <c r="AB52" s="18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</row>
    <row r="53" spans="2:225" ht="76.5" outlineLevel="1" x14ac:dyDescent="0.2">
      <c r="B53" s="14" t="s">
        <v>143</v>
      </c>
      <c r="C53" s="14" t="s">
        <v>46</v>
      </c>
      <c r="D53" s="14" t="s">
        <v>140</v>
      </c>
      <c r="E53" s="14" t="s">
        <v>119</v>
      </c>
      <c r="F53" s="14" t="s">
        <v>141</v>
      </c>
      <c r="G53" s="14" t="s">
        <v>142</v>
      </c>
      <c r="H53" s="15" t="s">
        <v>83</v>
      </c>
      <c r="I53" s="16">
        <v>90</v>
      </c>
      <c r="J53" s="17" t="s">
        <v>124</v>
      </c>
      <c r="K53" s="15" t="s">
        <v>53</v>
      </c>
      <c r="L53" s="18" t="s">
        <v>54</v>
      </c>
      <c r="M53" s="18" t="s">
        <v>55</v>
      </c>
      <c r="N53" s="18" t="s">
        <v>122</v>
      </c>
      <c r="O53" s="19"/>
      <c r="P53" s="20">
        <v>130</v>
      </c>
      <c r="Q53" s="20">
        <v>180</v>
      </c>
      <c r="R53" s="20">
        <v>180</v>
      </c>
      <c r="S53" s="20">
        <v>180</v>
      </c>
      <c r="T53" s="20">
        <v>180</v>
      </c>
      <c r="U53" s="20"/>
      <c r="V53" s="20"/>
      <c r="W53" s="25">
        <v>254464</v>
      </c>
      <c r="X53" s="20">
        <f>(P53+Q53+R53+S53+T53)*W53</f>
        <v>216294400</v>
      </c>
      <c r="Y53" s="20">
        <f t="shared" si="0"/>
        <v>242249728.00000003</v>
      </c>
      <c r="Z53" s="18" t="s">
        <v>57</v>
      </c>
      <c r="AA53" s="21" t="s">
        <v>86</v>
      </c>
      <c r="AB53" s="22" t="s">
        <v>107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</row>
    <row r="54" spans="2:225" ht="76.5" outlineLevel="1" x14ac:dyDescent="0.2">
      <c r="B54" s="14" t="s">
        <v>144</v>
      </c>
      <c r="C54" s="14" t="s">
        <v>46</v>
      </c>
      <c r="D54" s="14" t="s">
        <v>145</v>
      </c>
      <c r="E54" s="14" t="s">
        <v>119</v>
      </c>
      <c r="F54" s="14" t="s">
        <v>146</v>
      </c>
      <c r="G54" s="14" t="s">
        <v>147</v>
      </c>
      <c r="H54" s="15" t="s">
        <v>83</v>
      </c>
      <c r="I54" s="16">
        <v>90</v>
      </c>
      <c r="J54" s="17" t="s">
        <v>52</v>
      </c>
      <c r="K54" s="15" t="s">
        <v>53</v>
      </c>
      <c r="L54" s="18" t="s">
        <v>54</v>
      </c>
      <c r="M54" s="18" t="s">
        <v>55</v>
      </c>
      <c r="N54" s="18" t="s">
        <v>129</v>
      </c>
      <c r="O54" s="19"/>
      <c r="P54" s="20">
        <v>10</v>
      </c>
      <c r="Q54" s="20">
        <v>20</v>
      </c>
      <c r="R54" s="20">
        <v>20</v>
      </c>
      <c r="S54" s="20">
        <v>20</v>
      </c>
      <c r="T54" s="20">
        <v>20</v>
      </c>
      <c r="U54" s="20"/>
      <c r="V54" s="20"/>
      <c r="W54" s="20">
        <v>294642.8571428571</v>
      </c>
      <c r="X54" s="20">
        <v>0</v>
      </c>
      <c r="Y54" s="20">
        <f t="shared" si="0"/>
        <v>0</v>
      </c>
      <c r="Z54" s="18" t="s">
        <v>57</v>
      </c>
      <c r="AA54" s="21">
        <v>2013</v>
      </c>
      <c r="AB54" s="22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</row>
    <row r="55" spans="2:225" ht="76.5" outlineLevel="1" x14ac:dyDescent="0.2">
      <c r="B55" s="14" t="s">
        <v>148</v>
      </c>
      <c r="C55" s="14" t="s">
        <v>46</v>
      </c>
      <c r="D55" s="14" t="s">
        <v>145</v>
      </c>
      <c r="E55" s="14" t="s">
        <v>119</v>
      </c>
      <c r="F55" s="14" t="s">
        <v>146</v>
      </c>
      <c r="G55" s="14" t="s">
        <v>147</v>
      </c>
      <c r="H55" s="15" t="s">
        <v>83</v>
      </c>
      <c r="I55" s="16">
        <v>90</v>
      </c>
      <c r="J55" s="17" t="s">
        <v>124</v>
      </c>
      <c r="K55" s="15" t="s">
        <v>53</v>
      </c>
      <c r="L55" s="18" t="s">
        <v>54</v>
      </c>
      <c r="M55" s="18" t="s">
        <v>55</v>
      </c>
      <c r="N55" s="18" t="s">
        <v>129</v>
      </c>
      <c r="O55" s="19"/>
      <c r="P55" s="20">
        <v>10</v>
      </c>
      <c r="Q55" s="20">
        <v>20</v>
      </c>
      <c r="R55" s="20">
        <v>20</v>
      </c>
      <c r="S55" s="20">
        <v>20</v>
      </c>
      <c r="T55" s="20">
        <v>20</v>
      </c>
      <c r="U55" s="20"/>
      <c r="V55" s="20"/>
      <c r="W55" s="25">
        <v>254464</v>
      </c>
      <c r="X55" s="20">
        <f>(P55+Q55+R55+S55+T55)*W55</f>
        <v>22901760</v>
      </c>
      <c r="Y55" s="20">
        <f t="shared" si="0"/>
        <v>25649971.200000003</v>
      </c>
      <c r="Z55" s="18" t="s">
        <v>57</v>
      </c>
      <c r="AA55" s="21" t="s">
        <v>86</v>
      </c>
      <c r="AB55" s="22" t="s">
        <v>107</v>
      </c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</row>
    <row r="56" spans="2:225" ht="89.25" outlineLevel="1" x14ac:dyDescent="0.2">
      <c r="B56" s="14" t="s">
        <v>149</v>
      </c>
      <c r="C56" s="14" t="s">
        <v>46</v>
      </c>
      <c r="D56" s="14" t="s">
        <v>150</v>
      </c>
      <c r="E56" s="14" t="s">
        <v>119</v>
      </c>
      <c r="F56" s="14" t="s">
        <v>151</v>
      </c>
      <c r="G56" s="14" t="s">
        <v>152</v>
      </c>
      <c r="H56" s="15" t="s">
        <v>83</v>
      </c>
      <c r="I56" s="18">
        <v>92</v>
      </c>
      <c r="J56" s="17" t="s">
        <v>52</v>
      </c>
      <c r="K56" s="15" t="s">
        <v>53</v>
      </c>
      <c r="L56" s="18" t="s">
        <v>54</v>
      </c>
      <c r="M56" s="18" t="s">
        <v>55</v>
      </c>
      <c r="N56" s="18" t="s">
        <v>122</v>
      </c>
      <c r="O56" s="19"/>
      <c r="P56" s="20">
        <v>2</v>
      </c>
      <c r="Q56" s="20">
        <v>4</v>
      </c>
      <c r="R56" s="20">
        <v>4</v>
      </c>
      <c r="S56" s="20">
        <v>4</v>
      </c>
      <c r="T56" s="20">
        <v>4</v>
      </c>
      <c r="U56" s="20"/>
      <c r="V56" s="20"/>
      <c r="W56" s="20">
        <v>276964.28571428568</v>
      </c>
      <c r="X56" s="20">
        <v>0</v>
      </c>
      <c r="Y56" s="20">
        <f t="shared" si="0"/>
        <v>0</v>
      </c>
      <c r="Z56" s="18" t="s">
        <v>57</v>
      </c>
      <c r="AA56" s="21">
        <v>2013</v>
      </c>
      <c r="AB56" s="22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</row>
    <row r="57" spans="2:225" ht="89.25" outlineLevel="1" x14ac:dyDescent="0.2">
      <c r="B57" s="14" t="s">
        <v>153</v>
      </c>
      <c r="C57" s="14" t="s">
        <v>46</v>
      </c>
      <c r="D57" s="14" t="s">
        <v>150</v>
      </c>
      <c r="E57" s="14" t="s">
        <v>119</v>
      </c>
      <c r="F57" s="14" t="s">
        <v>151</v>
      </c>
      <c r="G57" s="14" t="s">
        <v>152</v>
      </c>
      <c r="H57" s="18" t="s">
        <v>83</v>
      </c>
      <c r="I57" s="18">
        <v>92</v>
      </c>
      <c r="J57" s="18" t="s">
        <v>124</v>
      </c>
      <c r="K57" s="18" t="s">
        <v>53</v>
      </c>
      <c r="L57" s="15" t="s">
        <v>54</v>
      </c>
      <c r="M57" s="16" t="s">
        <v>154</v>
      </c>
      <c r="N57" s="17" t="s">
        <v>122</v>
      </c>
      <c r="O57" s="26"/>
      <c r="P57" s="20">
        <v>2</v>
      </c>
      <c r="Q57" s="20">
        <v>4</v>
      </c>
      <c r="R57" s="20">
        <v>4</v>
      </c>
      <c r="S57" s="19">
        <v>4</v>
      </c>
      <c r="T57" s="20">
        <v>4</v>
      </c>
      <c r="U57" s="20"/>
      <c r="V57" s="20"/>
      <c r="W57" s="20">
        <v>276964.28571428568</v>
      </c>
      <c r="X57" s="20">
        <v>0</v>
      </c>
      <c r="Y57" s="20">
        <f t="shared" si="0"/>
        <v>0</v>
      </c>
      <c r="Z57" s="27"/>
      <c r="AA57" s="21">
        <v>2013</v>
      </c>
      <c r="AB57" s="28" t="s">
        <v>90</v>
      </c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</row>
    <row r="58" spans="2:225" ht="76.5" outlineLevel="1" x14ac:dyDescent="0.2">
      <c r="B58" s="14" t="s">
        <v>155</v>
      </c>
      <c r="C58" s="14" t="s">
        <v>46</v>
      </c>
      <c r="D58" s="14" t="s">
        <v>156</v>
      </c>
      <c r="E58" s="14" t="s">
        <v>119</v>
      </c>
      <c r="F58" s="14" t="s">
        <v>157</v>
      </c>
      <c r="G58" s="14" t="s">
        <v>158</v>
      </c>
      <c r="H58" s="15" t="s">
        <v>83</v>
      </c>
      <c r="I58" s="18">
        <v>92</v>
      </c>
      <c r="J58" s="17" t="s">
        <v>52</v>
      </c>
      <c r="K58" s="15" t="s">
        <v>53</v>
      </c>
      <c r="L58" s="18" t="s">
        <v>54</v>
      </c>
      <c r="M58" s="18" t="s">
        <v>55</v>
      </c>
      <c r="N58" s="18" t="s">
        <v>122</v>
      </c>
      <c r="O58" s="19"/>
      <c r="P58" s="20">
        <v>44</v>
      </c>
      <c r="Q58" s="20">
        <v>48</v>
      </c>
      <c r="R58" s="20">
        <v>48</v>
      </c>
      <c r="S58" s="20">
        <v>48</v>
      </c>
      <c r="T58" s="20">
        <v>48</v>
      </c>
      <c r="U58" s="20"/>
      <c r="V58" s="20"/>
      <c r="W58" s="20">
        <v>276964.28571428568</v>
      </c>
      <c r="X58" s="20">
        <v>0</v>
      </c>
      <c r="Y58" s="20">
        <f t="shared" si="0"/>
        <v>0</v>
      </c>
      <c r="Z58" s="18" t="s">
        <v>57</v>
      </c>
      <c r="AA58" s="21">
        <v>2013</v>
      </c>
      <c r="AB58" s="18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</row>
    <row r="59" spans="2:225" ht="76.5" outlineLevel="1" x14ac:dyDescent="0.2">
      <c r="B59" s="14" t="s">
        <v>159</v>
      </c>
      <c r="C59" s="14" t="s">
        <v>46</v>
      </c>
      <c r="D59" s="14" t="s">
        <v>156</v>
      </c>
      <c r="E59" s="14" t="s">
        <v>119</v>
      </c>
      <c r="F59" s="14" t="s">
        <v>157</v>
      </c>
      <c r="G59" s="14" t="s">
        <v>158</v>
      </c>
      <c r="H59" s="15" t="s">
        <v>83</v>
      </c>
      <c r="I59" s="18">
        <v>92</v>
      </c>
      <c r="J59" s="17" t="s">
        <v>124</v>
      </c>
      <c r="K59" s="15" t="s">
        <v>53</v>
      </c>
      <c r="L59" s="18" t="s">
        <v>54</v>
      </c>
      <c r="M59" s="18" t="s">
        <v>55</v>
      </c>
      <c r="N59" s="18" t="s">
        <v>122</v>
      </c>
      <c r="O59" s="19"/>
      <c r="P59" s="20">
        <v>44</v>
      </c>
      <c r="Q59" s="20">
        <v>48</v>
      </c>
      <c r="R59" s="20">
        <v>48</v>
      </c>
      <c r="S59" s="20">
        <v>48</v>
      </c>
      <c r="T59" s="20">
        <v>48</v>
      </c>
      <c r="U59" s="20"/>
      <c r="V59" s="20"/>
      <c r="W59" s="25">
        <v>239196.4</v>
      </c>
      <c r="X59" s="20">
        <f>(P59+Q59+R59+S59+T59)*W59</f>
        <v>56450350.399999999</v>
      </c>
      <c r="Y59" s="20">
        <f t="shared" si="0"/>
        <v>63224392.448000006</v>
      </c>
      <c r="Z59" s="18" t="s">
        <v>57</v>
      </c>
      <c r="AA59" s="21" t="s">
        <v>86</v>
      </c>
      <c r="AB59" s="22" t="s">
        <v>107</v>
      </c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</row>
    <row r="60" spans="2:225" ht="89.25" outlineLevel="1" x14ac:dyDescent="0.2">
      <c r="B60" s="14" t="s">
        <v>160</v>
      </c>
      <c r="C60" s="14" t="s">
        <v>46</v>
      </c>
      <c r="D60" s="14" t="s">
        <v>161</v>
      </c>
      <c r="E60" s="14" t="s">
        <v>119</v>
      </c>
      <c r="F60" s="14" t="s">
        <v>162</v>
      </c>
      <c r="G60" s="14" t="s">
        <v>163</v>
      </c>
      <c r="H60" s="15" t="s">
        <v>83</v>
      </c>
      <c r="I60" s="18">
        <v>92</v>
      </c>
      <c r="J60" s="17" t="s">
        <v>52</v>
      </c>
      <c r="K60" s="15" t="s">
        <v>53</v>
      </c>
      <c r="L60" s="18" t="s">
        <v>54</v>
      </c>
      <c r="M60" s="18" t="s">
        <v>55</v>
      </c>
      <c r="N60" s="18" t="s">
        <v>122</v>
      </c>
      <c r="O60" s="19" t="s">
        <v>164</v>
      </c>
      <c r="P60" s="20">
        <v>0</v>
      </c>
      <c r="Q60" s="20">
        <v>48</v>
      </c>
      <c r="R60" s="20">
        <v>48</v>
      </c>
      <c r="S60" s="20">
        <v>48</v>
      </c>
      <c r="T60" s="20">
        <v>48</v>
      </c>
      <c r="U60" s="20">
        <v>0</v>
      </c>
      <c r="V60" s="20"/>
      <c r="W60" s="20">
        <v>276964.28571428568</v>
      </c>
      <c r="X60" s="20">
        <v>0</v>
      </c>
      <c r="Y60" s="20">
        <f t="shared" si="0"/>
        <v>0</v>
      </c>
      <c r="Z60" s="18" t="s">
        <v>57</v>
      </c>
      <c r="AA60" s="21">
        <v>2013</v>
      </c>
      <c r="AB60" s="22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</row>
    <row r="61" spans="2:225" ht="89.25" outlineLevel="1" x14ac:dyDescent="0.2">
      <c r="B61" s="14" t="s">
        <v>165</v>
      </c>
      <c r="C61" s="14" t="s">
        <v>46</v>
      </c>
      <c r="D61" s="14" t="s">
        <v>161</v>
      </c>
      <c r="E61" s="14" t="s">
        <v>119</v>
      </c>
      <c r="F61" s="14" t="s">
        <v>162</v>
      </c>
      <c r="G61" s="14" t="s">
        <v>163</v>
      </c>
      <c r="H61" s="15" t="s">
        <v>83</v>
      </c>
      <c r="I61" s="18">
        <v>92</v>
      </c>
      <c r="J61" s="17" t="s">
        <v>102</v>
      </c>
      <c r="K61" s="15" t="s">
        <v>53</v>
      </c>
      <c r="L61" s="18" t="s">
        <v>54</v>
      </c>
      <c r="M61" s="18" t="s">
        <v>55</v>
      </c>
      <c r="N61" s="18" t="s">
        <v>122</v>
      </c>
      <c r="O61" s="19" t="s">
        <v>164</v>
      </c>
      <c r="P61" s="20">
        <v>0</v>
      </c>
      <c r="Q61" s="20">
        <v>40</v>
      </c>
      <c r="R61" s="20">
        <v>20</v>
      </c>
      <c r="S61" s="20">
        <v>18</v>
      </c>
      <c r="T61" s="20">
        <v>18</v>
      </c>
      <c r="U61" s="20">
        <v>18</v>
      </c>
      <c r="V61" s="20"/>
      <c r="W61" s="20">
        <v>233000</v>
      </c>
      <c r="X61" s="20">
        <v>0</v>
      </c>
      <c r="Y61" s="20">
        <f t="shared" si="0"/>
        <v>0</v>
      </c>
      <c r="Z61" s="18" t="s">
        <v>57</v>
      </c>
      <c r="AA61" s="21" t="s">
        <v>103</v>
      </c>
      <c r="AB61" s="14" t="s">
        <v>166</v>
      </c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</row>
    <row r="62" spans="2:225" ht="89.25" outlineLevel="1" x14ac:dyDescent="0.2">
      <c r="B62" s="14" t="s">
        <v>167</v>
      </c>
      <c r="C62" s="14" t="s">
        <v>46</v>
      </c>
      <c r="D62" s="14" t="s">
        <v>161</v>
      </c>
      <c r="E62" s="14" t="s">
        <v>119</v>
      </c>
      <c r="F62" s="14" t="s">
        <v>162</v>
      </c>
      <c r="G62" s="14" t="s">
        <v>163</v>
      </c>
      <c r="H62" s="15" t="s">
        <v>51</v>
      </c>
      <c r="I62" s="18">
        <v>92</v>
      </c>
      <c r="J62" s="14" t="s">
        <v>106</v>
      </c>
      <c r="K62" s="15" t="s">
        <v>53</v>
      </c>
      <c r="L62" s="18" t="s">
        <v>54</v>
      </c>
      <c r="M62" s="18" t="s">
        <v>55</v>
      </c>
      <c r="N62" s="18" t="s">
        <v>122</v>
      </c>
      <c r="O62" s="19" t="s">
        <v>164</v>
      </c>
      <c r="P62" s="20">
        <v>0</v>
      </c>
      <c r="Q62" s="20">
        <v>40</v>
      </c>
      <c r="R62" s="20">
        <v>20</v>
      </c>
      <c r="S62" s="20">
        <v>18</v>
      </c>
      <c r="T62" s="20">
        <v>18</v>
      </c>
      <c r="U62" s="20">
        <v>18</v>
      </c>
      <c r="V62" s="20"/>
      <c r="W62" s="20">
        <v>233000</v>
      </c>
      <c r="X62" s="20">
        <f>W62*(Q62+R62+S62+T62+U62)</f>
        <v>26562000</v>
      </c>
      <c r="Y62" s="20">
        <f t="shared" si="0"/>
        <v>29749440.000000004</v>
      </c>
      <c r="Z62" s="18" t="s">
        <v>57</v>
      </c>
      <c r="AA62" s="21" t="s">
        <v>103</v>
      </c>
      <c r="AB62" s="22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</row>
    <row r="63" spans="2:225" ht="89.25" outlineLevel="1" x14ac:dyDescent="0.2">
      <c r="B63" s="14" t="s">
        <v>168</v>
      </c>
      <c r="C63" s="14" t="s">
        <v>46</v>
      </c>
      <c r="D63" s="14" t="s">
        <v>161</v>
      </c>
      <c r="E63" s="14" t="s">
        <v>119</v>
      </c>
      <c r="F63" s="14" t="s">
        <v>162</v>
      </c>
      <c r="G63" s="14" t="s">
        <v>169</v>
      </c>
      <c r="H63" s="15" t="s">
        <v>83</v>
      </c>
      <c r="I63" s="18">
        <v>92</v>
      </c>
      <c r="J63" s="17" t="s">
        <v>52</v>
      </c>
      <c r="K63" s="15" t="s">
        <v>53</v>
      </c>
      <c r="L63" s="18" t="s">
        <v>54</v>
      </c>
      <c r="M63" s="18" t="s">
        <v>55</v>
      </c>
      <c r="N63" s="18" t="s">
        <v>122</v>
      </c>
      <c r="O63" s="19"/>
      <c r="P63" s="20">
        <v>58.097999999999999</v>
      </c>
      <c r="Q63" s="20">
        <v>40</v>
      </c>
      <c r="R63" s="20">
        <v>40</v>
      </c>
      <c r="S63" s="20">
        <v>40</v>
      </c>
      <c r="T63" s="20">
        <v>40</v>
      </c>
      <c r="U63" s="20"/>
      <c r="V63" s="20"/>
      <c r="W63" s="20">
        <v>276964.28571428568</v>
      </c>
      <c r="X63" s="20">
        <v>0</v>
      </c>
      <c r="Y63" s="20">
        <f t="shared" si="0"/>
        <v>0</v>
      </c>
      <c r="Z63" s="18" t="s">
        <v>57</v>
      </c>
      <c r="AA63" s="21">
        <v>2013</v>
      </c>
      <c r="AB63" s="18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</row>
    <row r="64" spans="2:225" ht="89.25" outlineLevel="1" x14ac:dyDescent="0.2">
      <c r="B64" s="14" t="s">
        <v>170</v>
      </c>
      <c r="C64" s="14" t="s">
        <v>46</v>
      </c>
      <c r="D64" s="14" t="s">
        <v>161</v>
      </c>
      <c r="E64" s="14" t="s">
        <v>119</v>
      </c>
      <c r="F64" s="14" t="s">
        <v>162</v>
      </c>
      <c r="G64" s="14" t="s">
        <v>169</v>
      </c>
      <c r="H64" s="15" t="s">
        <v>83</v>
      </c>
      <c r="I64" s="18">
        <v>92</v>
      </c>
      <c r="J64" s="17" t="s">
        <v>124</v>
      </c>
      <c r="K64" s="15" t="s">
        <v>53</v>
      </c>
      <c r="L64" s="18" t="s">
        <v>54</v>
      </c>
      <c r="M64" s="18" t="s">
        <v>55</v>
      </c>
      <c r="N64" s="18" t="s">
        <v>122</v>
      </c>
      <c r="O64" s="19"/>
      <c r="P64" s="20">
        <v>58.097999999999999</v>
      </c>
      <c r="Q64" s="20">
        <v>40</v>
      </c>
      <c r="R64" s="20">
        <v>40</v>
      </c>
      <c r="S64" s="20">
        <v>40</v>
      </c>
      <c r="T64" s="20">
        <v>40</v>
      </c>
      <c r="U64" s="20"/>
      <c r="V64" s="20"/>
      <c r="W64" s="25">
        <v>239196.4</v>
      </c>
      <c r="X64" s="20">
        <f>(P64+Q64+R64+S64+T64)*W64</f>
        <v>52168256.4472</v>
      </c>
      <c r="Y64" s="20">
        <f t="shared" si="0"/>
        <v>58428447.220864005</v>
      </c>
      <c r="Z64" s="18" t="s">
        <v>57</v>
      </c>
      <c r="AA64" s="21" t="s">
        <v>86</v>
      </c>
      <c r="AB64" s="22" t="s">
        <v>107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</row>
    <row r="65" spans="2:225" ht="89.25" outlineLevel="1" x14ac:dyDescent="0.2">
      <c r="B65" s="14" t="s">
        <v>171</v>
      </c>
      <c r="C65" s="14" t="s">
        <v>46</v>
      </c>
      <c r="D65" s="14" t="s">
        <v>172</v>
      </c>
      <c r="E65" s="14" t="s">
        <v>119</v>
      </c>
      <c r="F65" s="14" t="s">
        <v>173</v>
      </c>
      <c r="G65" s="14" t="s">
        <v>174</v>
      </c>
      <c r="H65" s="15" t="s">
        <v>83</v>
      </c>
      <c r="I65" s="18">
        <v>92</v>
      </c>
      <c r="J65" s="17" t="s">
        <v>52</v>
      </c>
      <c r="K65" s="15" t="s">
        <v>53</v>
      </c>
      <c r="L65" s="18" t="s">
        <v>54</v>
      </c>
      <c r="M65" s="18" t="s">
        <v>55</v>
      </c>
      <c r="N65" s="18" t="s">
        <v>122</v>
      </c>
      <c r="O65" s="19" t="s">
        <v>164</v>
      </c>
      <c r="P65" s="20">
        <v>0</v>
      </c>
      <c r="Q65" s="20">
        <v>10</v>
      </c>
      <c r="R65" s="20">
        <v>10</v>
      </c>
      <c r="S65" s="20">
        <v>10</v>
      </c>
      <c r="T65" s="20">
        <v>10</v>
      </c>
      <c r="U65" s="20">
        <v>0</v>
      </c>
      <c r="V65" s="20"/>
      <c r="W65" s="20">
        <v>276964.28571428568</v>
      </c>
      <c r="X65" s="20">
        <v>0</v>
      </c>
      <c r="Y65" s="20">
        <f t="shared" si="0"/>
        <v>0</v>
      </c>
      <c r="Z65" s="18" t="s">
        <v>57</v>
      </c>
      <c r="AA65" s="21">
        <v>2013</v>
      </c>
      <c r="AB65" s="22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</row>
    <row r="66" spans="2:225" ht="89.25" outlineLevel="1" x14ac:dyDescent="0.2">
      <c r="B66" s="14" t="s">
        <v>175</v>
      </c>
      <c r="C66" s="14" t="s">
        <v>46</v>
      </c>
      <c r="D66" s="14" t="s">
        <v>172</v>
      </c>
      <c r="E66" s="14" t="s">
        <v>119</v>
      </c>
      <c r="F66" s="14" t="s">
        <v>173</v>
      </c>
      <c r="G66" s="14" t="s">
        <v>174</v>
      </c>
      <c r="H66" s="15" t="s">
        <v>83</v>
      </c>
      <c r="I66" s="18">
        <v>92</v>
      </c>
      <c r="J66" s="17" t="s">
        <v>102</v>
      </c>
      <c r="K66" s="15" t="s">
        <v>53</v>
      </c>
      <c r="L66" s="18" t="s">
        <v>54</v>
      </c>
      <c r="M66" s="18" t="s">
        <v>55</v>
      </c>
      <c r="N66" s="18" t="s">
        <v>122</v>
      </c>
      <c r="O66" s="19" t="s">
        <v>164</v>
      </c>
      <c r="P66" s="20">
        <v>0</v>
      </c>
      <c r="Q66" s="20">
        <v>10</v>
      </c>
      <c r="R66" s="20">
        <v>10</v>
      </c>
      <c r="S66" s="20">
        <v>9</v>
      </c>
      <c r="T66" s="20">
        <v>9</v>
      </c>
      <c r="U66" s="20">
        <v>9</v>
      </c>
      <c r="V66" s="20"/>
      <c r="W66" s="20">
        <v>233000</v>
      </c>
      <c r="X66" s="20">
        <v>0</v>
      </c>
      <c r="Y66" s="20">
        <f t="shared" si="0"/>
        <v>0</v>
      </c>
      <c r="Z66" s="18" t="s">
        <v>57</v>
      </c>
      <c r="AA66" s="14" t="s">
        <v>176</v>
      </c>
      <c r="AB66" s="14" t="s">
        <v>166</v>
      </c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</row>
    <row r="67" spans="2:225" ht="89.25" outlineLevel="1" x14ac:dyDescent="0.2">
      <c r="B67" s="14" t="s">
        <v>177</v>
      </c>
      <c r="C67" s="14" t="s">
        <v>46</v>
      </c>
      <c r="D67" s="14" t="s">
        <v>172</v>
      </c>
      <c r="E67" s="14" t="s">
        <v>119</v>
      </c>
      <c r="F67" s="14" t="s">
        <v>173</v>
      </c>
      <c r="G67" s="14" t="s">
        <v>174</v>
      </c>
      <c r="H67" s="14" t="s">
        <v>51</v>
      </c>
      <c r="I67" s="29">
        <v>92</v>
      </c>
      <c r="J67" s="14" t="s">
        <v>106</v>
      </c>
      <c r="K67" s="14" t="s">
        <v>53</v>
      </c>
      <c r="L67" s="14" t="s">
        <v>54</v>
      </c>
      <c r="M67" s="14" t="s">
        <v>55</v>
      </c>
      <c r="N67" s="14" t="s">
        <v>122</v>
      </c>
      <c r="O67" s="30">
        <v>0</v>
      </c>
      <c r="P67" s="30">
        <v>0</v>
      </c>
      <c r="Q67" s="30">
        <v>10</v>
      </c>
      <c r="R67" s="30">
        <v>10</v>
      </c>
      <c r="S67" s="30">
        <v>9</v>
      </c>
      <c r="T67" s="30">
        <v>9</v>
      </c>
      <c r="U67" s="30">
        <v>9</v>
      </c>
      <c r="V67" s="30"/>
      <c r="W67" s="30">
        <v>233000</v>
      </c>
      <c r="X67" s="30">
        <f>W67*(P67+Q67+R67+S67+T67+U67)</f>
        <v>10951000</v>
      </c>
      <c r="Y67" s="20">
        <f t="shared" si="0"/>
        <v>12265120.000000002</v>
      </c>
      <c r="Z67" s="14" t="s">
        <v>57</v>
      </c>
      <c r="AA67" s="14" t="s">
        <v>176</v>
      </c>
      <c r="AB67" s="14" t="s">
        <v>166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</row>
    <row r="68" spans="2:225" ht="89.25" outlineLevel="1" x14ac:dyDescent="0.2">
      <c r="B68" s="14" t="s">
        <v>178</v>
      </c>
      <c r="C68" s="14" t="s">
        <v>46</v>
      </c>
      <c r="D68" s="14" t="s">
        <v>179</v>
      </c>
      <c r="E68" s="14" t="s">
        <v>119</v>
      </c>
      <c r="F68" s="14" t="s">
        <v>180</v>
      </c>
      <c r="G68" s="14" t="s">
        <v>181</v>
      </c>
      <c r="H68" s="15" t="s">
        <v>83</v>
      </c>
      <c r="I68" s="18">
        <v>92</v>
      </c>
      <c r="J68" s="17" t="s">
        <v>52</v>
      </c>
      <c r="K68" s="15" t="s">
        <v>53</v>
      </c>
      <c r="L68" s="18" t="s">
        <v>54</v>
      </c>
      <c r="M68" s="18" t="s">
        <v>55</v>
      </c>
      <c r="N68" s="18" t="s">
        <v>122</v>
      </c>
      <c r="O68" s="19"/>
      <c r="P68" s="20">
        <v>61.6</v>
      </c>
      <c r="Q68" s="20">
        <v>60</v>
      </c>
      <c r="R68" s="20">
        <v>60</v>
      </c>
      <c r="S68" s="20">
        <v>60</v>
      </c>
      <c r="T68" s="20">
        <v>60</v>
      </c>
      <c r="U68" s="20"/>
      <c r="V68" s="20"/>
      <c r="W68" s="20">
        <v>276964.28571428568</v>
      </c>
      <c r="X68" s="20">
        <v>0</v>
      </c>
      <c r="Y68" s="20">
        <f t="shared" si="0"/>
        <v>0</v>
      </c>
      <c r="Z68" s="18" t="s">
        <v>57</v>
      </c>
      <c r="AA68" s="21">
        <v>2013</v>
      </c>
      <c r="AB68" s="22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</row>
    <row r="69" spans="2:225" ht="89.25" outlineLevel="1" x14ac:dyDescent="0.2">
      <c r="B69" s="14" t="s">
        <v>182</v>
      </c>
      <c r="C69" s="14" t="s">
        <v>46</v>
      </c>
      <c r="D69" s="14" t="s">
        <v>179</v>
      </c>
      <c r="E69" s="14" t="s">
        <v>119</v>
      </c>
      <c r="F69" s="14" t="s">
        <v>180</v>
      </c>
      <c r="G69" s="14" t="s">
        <v>181</v>
      </c>
      <c r="H69" s="15" t="s">
        <v>83</v>
      </c>
      <c r="I69" s="18">
        <v>92</v>
      </c>
      <c r="J69" s="17" t="s">
        <v>124</v>
      </c>
      <c r="K69" s="15" t="s">
        <v>53</v>
      </c>
      <c r="L69" s="18" t="s">
        <v>54</v>
      </c>
      <c r="M69" s="18" t="s">
        <v>55</v>
      </c>
      <c r="N69" s="18" t="s">
        <v>122</v>
      </c>
      <c r="O69" s="19"/>
      <c r="P69" s="20">
        <v>61.6</v>
      </c>
      <c r="Q69" s="20">
        <v>60</v>
      </c>
      <c r="R69" s="20">
        <v>60</v>
      </c>
      <c r="S69" s="20">
        <v>60</v>
      </c>
      <c r="T69" s="20">
        <v>60</v>
      </c>
      <c r="U69" s="20"/>
      <c r="V69" s="20"/>
      <c r="W69" s="25">
        <v>239196.4</v>
      </c>
      <c r="X69" s="20">
        <f>(P69+Q69+R69+S69+T69)*W69</f>
        <v>72141634.24000001</v>
      </c>
      <c r="Y69" s="20">
        <f t="shared" si="0"/>
        <v>80798630.348800018</v>
      </c>
      <c r="Z69" s="18" t="s">
        <v>57</v>
      </c>
      <c r="AA69" s="21" t="s">
        <v>86</v>
      </c>
      <c r="AB69" s="22" t="s">
        <v>107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</row>
    <row r="70" spans="2:225" ht="89.25" outlineLevel="1" x14ac:dyDescent="0.2">
      <c r="B70" s="14" t="s">
        <v>183</v>
      </c>
      <c r="C70" s="14" t="s">
        <v>46</v>
      </c>
      <c r="D70" s="14" t="s">
        <v>184</v>
      </c>
      <c r="E70" s="14" t="s">
        <v>119</v>
      </c>
      <c r="F70" s="14" t="s">
        <v>185</v>
      </c>
      <c r="G70" s="14" t="s">
        <v>186</v>
      </c>
      <c r="H70" s="15" t="s">
        <v>83</v>
      </c>
      <c r="I70" s="18">
        <v>92</v>
      </c>
      <c r="J70" s="17" t="s">
        <v>52</v>
      </c>
      <c r="K70" s="15" t="s">
        <v>53</v>
      </c>
      <c r="L70" s="18" t="s">
        <v>54</v>
      </c>
      <c r="M70" s="18" t="s">
        <v>55</v>
      </c>
      <c r="N70" s="18" t="s">
        <v>122</v>
      </c>
      <c r="O70" s="19"/>
      <c r="P70" s="20">
        <v>37</v>
      </c>
      <c r="Q70" s="20">
        <v>80</v>
      </c>
      <c r="R70" s="20">
        <v>80</v>
      </c>
      <c r="S70" s="20">
        <v>80</v>
      </c>
      <c r="T70" s="20">
        <v>80</v>
      </c>
      <c r="U70" s="20"/>
      <c r="V70" s="20"/>
      <c r="W70" s="20">
        <v>276964.28571428568</v>
      </c>
      <c r="X70" s="20">
        <v>0</v>
      </c>
      <c r="Y70" s="20">
        <f t="shared" si="0"/>
        <v>0</v>
      </c>
      <c r="Z70" s="18" t="s">
        <v>57</v>
      </c>
      <c r="AA70" s="21">
        <v>2013</v>
      </c>
      <c r="AB70" s="18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</row>
    <row r="71" spans="2:225" ht="89.25" outlineLevel="1" x14ac:dyDescent="0.2">
      <c r="B71" s="14" t="s">
        <v>187</v>
      </c>
      <c r="C71" s="14" t="s">
        <v>46</v>
      </c>
      <c r="D71" s="14" t="s">
        <v>184</v>
      </c>
      <c r="E71" s="14" t="s">
        <v>119</v>
      </c>
      <c r="F71" s="14" t="s">
        <v>185</v>
      </c>
      <c r="G71" s="14" t="s">
        <v>186</v>
      </c>
      <c r="H71" s="15" t="s">
        <v>83</v>
      </c>
      <c r="I71" s="18">
        <v>92</v>
      </c>
      <c r="J71" s="17" t="s">
        <v>124</v>
      </c>
      <c r="K71" s="15" t="s">
        <v>53</v>
      </c>
      <c r="L71" s="18" t="s">
        <v>54</v>
      </c>
      <c r="M71" s="18" t="s">
        <v>55</v>
      </c>
      <c r="N71" s="18" t="s">
        <v>122</v>
      </c>
      <c r="O71" s="19"/>
      <c r="P71" s="20">
        <v>37</v>
      </c>
      <c r="Q71" s="20">
        <v>80</v>
      </c>
      <c r="R71" s="20">
        <v>80</v>
      </c>
      <c r="S71" s="20">
        <v>80</v>
      </c>
      <c r="T71" s="20">
        <v>80</v>
      </c>
      <c r="U71" s="20"/>
      <c r="V71" s="20"/>
      <c r="W71" s="25">
        <v>239196.4</v>
      </c>
      <c r="X71" s="20">
        <f>(P71+Q71+R71+S71+T71)*W71</f>
        <v>85393114.799999997</v>
      </c>
      <c r="Y71" s="20">
        <f t="shared" si="0"/>
        <v>95640288.576000005</v>
      </c>
      <c r="Z71" s="18" t="s">
        <v>57</v>
      </c>
      <c r="AA71" s="21" t="s">
        <v>86</v>
      </c>
      <c r="AB71" s="22" t="s">
        <v>107</v>
      </c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</row>
    <row r="72" spans="2:225" ht="63.75" outlineLevel="1" x14ac:dyDescent="0.2">
      <c r="B72" s="14" t="s">
        <v>188</v>
      </c>
      <c r="C72" s="14" t="s">
        <v>46</v>
      </c>
      <c r="D72" s="14" t="s">
        <v>189</v>
      </c>
      <c r="E72" s="14" t="s">
        <v>119</v>
      </c>
      <c r="F72" s="14" t="s">
        <v>190</v>
      </c>
      <c r="G72" s="14" t="s">
        <v>191</v>
      </c>
      <c r="H72" s="15" t="s">
        <v>83</v>
      </c>
      <c r="I72" s="18">
        <v>92</v>
      </c>
      <c r="J72" s="17" t="s">
        <v>52</v>
      </c>
      <c r="K72" s="15" t="s">
        <v>53</v>
      </c>
      <c r="L72" s="18" t="s">
        <v>54</v>
      </c>
      <c r="M72" s="18" t="s">
        <v>55</v>
      </c>
      <c r="N72" s="18" t="s">
        <v>122</v>
      </c>
      <c r="O72" s="19"/>
      <c r="P72" s="20">
        <v>28.2</v>
      </c>
      <c r="Q72" s="20">
        <v>30</v>
      </c>
      <c r="R72" s="20">
        <v>30</v>
      </c>
      <c r="S72" s="20">
        <v>30</v>
      </c>
      <c r="T72" s="20">
        <v>30</v>
      </c>
      <c r="U72" s="20"/>
      <c r="V72" s="20"/>
      <c r="W72" s="20">
        <v>276964.28571428568</v>
      </c>
      <c r="X72" s="20">
        <v>0</v>
      </c>
      <c r="Y72" s="20">
        <f t="shared" si="0"/>
        <v>0</v>
      </c>
      <c r="Z72" s="18" t="s">
        <v>57</v>
      </c>
      <c r="AA72" s="21">
        <v>2013</v>
      </c>
      <c r="AB72" s="18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</row>
    <row r="73" spans="2:225" ht="63.75" outlineLevel="1" x14ac:dyDescent="0.2">
      <c r="B73" s="14" t="s">
        <v>192</v>
      </c>
      <c r="C73" s="14" t="s">
        <v>46</v>
      </c>
      <c r="D73" s="14" t="s">
        <v>189</v>
      </c>
      <c r="E73" s="14" t="s">
        <v>119</v>
      </c>
      <c r="F73" s="14" t="s">
        <v>190</v>
      </c>
      <c r="G73" s="14" t="s">
        <v>191</v>
      </c>
      <c r="H73" s="15" t="s">
        <v>83</v>
      </c>
      <c r="I73" s="18">
        <v>92</v>
      </c>
      <c r="J73" s="17" t="s">
        <v>124</v>
      </c>
      <c r="K73" s="15" t="s">
        <v>53</v>
      </c>
      <c r="L73" s="18" t="s">
        <v>54</v>
      </c>
      <c r="M73" s="18" t="s">
        <v>154</v>
      </c>
      <c r="N73" s="18" t="s">
        <v>122</v>
      </c>
      <c r="O73" s="19"/>
      <c r="P73" s="20">
        <v>28.2</v>
      </c>
      <c r="Q73" s="20">
        <v>30</v>
      </c>
      <c r="R73" s="20">
        <v>30</v>
      </c>
      <c r="S73" s="20">
        <v>30</v>
      </c>
      <c r="T73" s="20">
        <v>30</v>
      </c>
      <c r="U73" s="20"/>
      <c r="V73" s="20"/>
      <c r="W73" s="25">
        <v>276964.28571428568</v>
      </c>
      <c r="X73" s="20">
        <v>0</v>
      </c>
      <c r="Y73" s="20">
        <f t="shared" si="0"/>
        <v>0</v>
      </c>
      <c r="Z73" s="18"/>
      <c r="AA73" s="21">
        <v>2013</v>
      </c>
      <c r="AB73" s="22" t="s">
        <v>90</v>
      </c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</row>
    <row r="74" spans="2:225" ht="51" outlineLevel="1" x14ac:dyDescent="0.2">
      <c r="B74" s="14" t="s">
        <v>193</v>
      </c>
      <c r="C74" s="14" t="s">
        <v>46</v>
      </c>
      <c r="D74" s="14" t="s">
        <v>194</v>
      </c>
      <c r="E74" s="14" t="s">
        <v>195</v>
      </c>
      <c r="F74" s="14" t="s">
        <v>196</v>
      </c>
      <c r="G74" s="14" t="s">
        <v>197</v>
      </c>
      <c r="H74" s="15" t="s">
        <v>83</v>
      </c>
      <c r="I74" s="18">
        <v>35</v>
      </c>
      <c r="J74" s="17" t="s">
        <v>52</v>
      </c>
      <c r="K74" s="15" t="s">
        <v>53</v>
      </c>
      <c r="L74" s="18" t="s">
        <v>54</v>
      </c>
      <c r="M74" s="18" t="s">
        <v>55</v>
      </c>
      <c r="N74" s="18" t="s">
        <v>122</v>
      </c>
      <c r="O74" s="19"/>
      <c r="P74" s="20">
        <v>100</v>
      </c>
      <c r="Q74" s="20">
        <v>100</v>
      </c>
      <c r="R74" s="20">
        <v>100</v>
      </c>
      <c r="S74" s="20">
        <v>100</v>
      </c>
      <c r="T74" s="20">
        <v>100</v>
      </c>
      <c r="U74" s="20"/>
      <c r="V74" s="20"/>
      <c r="W74" s="20">
        <v>1310040.6428571427</v>
      </c>
      <c r="X74" s="20">
        <v>0</v>
      </c>
      <c r="Y74" s="20">
        <f t="shared" si="0"/>
        <v>0</v>
      </c>
      <c r="Z74" s="18" t="s">
        <v>57</v>
      </c>
      <c r="AA74" s="21">
        <v>2013</v>
      </c>
      <c r="AB74" s="18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</row>
    <row r="75" spans="2:225" ht="51" outlineLevel="1" x14ac:dyDescent="0.2">
      <c r="B75" s="14" t="s">
        <v>198</v>
      </c>
      <c r="C75" s="14" t="s">
        <v>46</v>
      </c>
      <c r="D75" s="14" t="s">
        <v>194</v>
      </c>
      <c r="E75" s="14" t="s">
        <v>195</v>
      </c>
      <c r="F75" s="14" t="s">
        <v>196</v>
      </c>
      <c r="G75" s="14" t="s">
        <v>197</v>
      </c>
      <c r="H75" s="15" t="s">
        <v>83</v>
      </c>
      <c r="I75" s="18">
        <v>35</v>
      </c>
      <c r="J75" s="17" t="s">
        <v>85</v>
      </c>
      <c r="K75" s="15" t="s">
        <v>53</v>
      </c>
      <c r="L75" s="18" t="s">
        <v>54</v>
      </c>
      <c r="M75" s="18" t="s">
        <v>55</v>
      </c>
      <c r="N75" s="18" t="s">
        <v>122</v>
      </c>
      <c r="O75" s="19"/>
      <c r="P75" s="20">
        <v>0</v>
      </c>
      <c r="Q75" s="20">
        <v>100</v>
      </c>
      <c r="R75" s="20">
        <v>100</v>
      </c>
      <c r="S75" s="20">
        <v>100</v>
      </c>
      <c r="T75" s="20">
        <v>100</v>
      </c>
      <c r="U75" s="20"/>
      <c r="V75" s="20"/>
      <c r="W75" s="20">
        <v>1310040.6428571427</v>
      </c>
      <c r="X75" s="20">
        <v>0</v>
      </c>
      <c r="Y75" s="20">
        <f t="shared" si="0"/>
        <v>0</v>
      </c>
      <c r="Z75" s="18" t="s">
        <v>57</v>
      </c>
      <c r="AA75" s="21" t="s">
        <v>86</v>
      </c>
      <c r="AB75" s="18" t="s">
        <v>199</v>
      </c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</row>
    <row r="76" spans="2:225" ht="51" outlineLevel="1" x14ac:dyDescent="0.2">
      <c r="B76" s="14" t="s">
        <v>200</v>
      </c>
      <c r="C76" s="14" t="s">
        <v>46</v>
      </c>
      <c r="D76" s="14" t="s">
        <v>194</v>
      </c>
      <c r="E76" s="14" t="s">
        <v>195</v>
      </c>
      <c r="F76" s="14" t="s">
        <v>196</v>
      </c>
      <c r="G76" s="14" t="s">
        <v>197</v>
      </c>
      <c r="H76" s="15" t="s">
        <v>83</v>
      </c>
      <c r="I76" s="18">
        <v>35</v>
      </c>
      <c r="J76" s="17" t="s">
        <v>124</v>
      </c>
      <c r="K76" s="15" t="s">
        <v>53</v>
      </c>
      <c r="L76" s="18" t="s">
        <v>54</v>
      </c>
      <c r="M76" s="18" t="s">
        <v>55</v>
      </c>
      <c r="N76" s="18" t="s">
        <v>122</v>
      </c>
      <c r="O76" s="19"/>
      <c r="P76" s="20">
        <v>0</v>
      </c>
      <c r="Q76" s="20">
        <v>100</v>
      </c>
      <c r="R76" s="20">
        <v>100</v>
      </c>
      <c r="S76" s="20">
        <v>100</v>
      </c>
      <c r="T76" s="20">
        <v>100</v>
      </c>
      <c r="U76" s="20">
        <v>0</v>
      </c>
      <c r="V76" s="20"/>
      <c r="W76" s="25">
        <v>1306618</v>
      </c>
      <c r="X76" s="20">
        <v>0</v>
      </c>
      <c r="Y76" s="20">
        <f t="shared" si="0"/>
        <v>0</v>
      </c>
      <c r="Z76" s="18" t="s">
        <v>57</v>
      </c>
      <c r="AA76" s="21">
        <v>2013</v>
      </c>
      <c r="AB76" s="22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</row>
    <row r="77" spans="2:225" ht="51" outlineLevel="1" x14ac:dyDescent="0.2">
      <c r="B77" s="14" t="s">
        <v>201</v>
      </c>
      <c r="C77" s="14" t="s">
        <v>46</v>
      </c>
      <c r="D77" s="14" t="s">
        <v>194</v>
      </c>
      <c r="E77" s="14" t="s">
        <v>195</v>
      </c>
      <c r="F77" s="14" t="s">
        <v>196</v>
      </c>
      <c r="G77" s="14" t="s">
        <v>197</v>
      </c>
      <c r="H77" s="15" t="s">
        <v>83</v>
      </c>
      <c r="I77" s="18">
        <v>35</v>
      </c>
      <c r="J77" s="17" t="s">
        <v>102</v>
      </c>
      <c r="K77" s="15" t="s">
        <v>53</v>
      </c>
      <c r="L77" s="18" t="s">
        <v>54</v>
      </c>
      <c r="M77" s="18" t="s">
        <v>55</v>
      </c>
      <c r="N77" s="18" t="s">
        <v>122</v>
      </c>
      <c r="O77" s="19" t="s">
        <v>164</v>
      </c>
      <c r="P77" s="20">
        <v>0</v>
      </c>
      <c r="Q77" s="20">
        <v>103</v>
      </c>
      <c r="R77" s="20">
        <v>90</v>
      </c>
      <c r="S77" s="20">
        <v>72</v>
      </c>
      <c r="T77" s="20">
        <v>70</v>
      </c>
      <c r="U77" s="20">
        <v>70</v>
      </c>
      <c r="V77" s="20"/>
      <c r="W77" s="25">
        <v>1306618</v>
      </c>
      <c r="X77" s="20">
        <v>0</v>
      </c>
      <c r="Y77" s="20">
        <f t="shared" si="0"/>
        <v>0</v>
      </c>
      <c r="Z77" s="18" t="s">
        <v>57</v>
      </c>
      <c r="AA77" s="21" t="s">
        <v>103</v>
      </c>
      <c r="AB77" s="22" t="s">
        <v>90</v>
      </c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</row>
    <row r="78" spans="2:225" ht="51" outlineLevel="1" x14ac:dyDescent="0.2">
      <c r="B78" s="14" t="s">
        <v>202</v>
      </c>
      <c r="C78" s="14" t="s">
        <v>46</v>
      </c>
      <c r="D78" s="14" t="s">
        <v>194</v>
      </c>
      <c r="E78" s="14" t="s">
        <v>195</v>
      </c>
      <c r="F78" s="14" t="s">
        <v>196</v>
      </c>
      <c r="G78" s="14" t="s">
        <v>203</v>
      </c>
      <c r="H78" s="15" t="s">
        <v>83</v>
      </c>
      <c r="I78" s="18">
        <v>35</v>
      </c>
      <c r="J78" s="17" t="s">
        <v>52</v>
      </c>
      <c r="K78" s="15" t="s">
        <v>53</v>
      </c>
      <c r="L78" s="18" t="s">
        <v>54</v>
      </c>
      <c r="M78" s="18" t="s">
        <v>55</v>
      </c>
      <c r="N78" s="18" t="s">
        <v>122</v>
      </c>
      <c r="O78" s="19"/>
      <c r="P78" s="20">
        <v>22</v>
      </c>
      <c r="Q78" s="20">
        <v>22</v>
      </c>
      <c r="R78" s="20">
        <v>22</v>
      </c>
      <c r="S78" s="20">
        <v>22</v>
      </c>
      <c r="T78" s="20">
        <v>22</v>
      </c>
      <c r="U78" s="20"/>
      <c r="V78" s="20"/>
      <c r="W78" s="20">
        <v>1210634.919642857</v>
      </c>
      <c r="X78" s="20">
        <v>0</v>
      </c>
      <c r="Y78" s="20">
        <f t="shared" si="0"/>
        <v>0</v>
      </c>
      <c r="Z78" s="18" t="s">
        <v>57</v>
      </c>
      <c r="AA78" s="21">
        <v>2013</v>
      </c>
      <c r="AB78" s="22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</row>
    <row r="79" spans="2:225" ht="51" outlineLevel="1" x14ac:dyDescent="0.2">
      <c r="B79" s="14" t="s">
        <v>204</v>
      </c>
      <c r="C79" s="14" t="s">
        <v>46</v>
      </c>
      <c r="D79" s="14" t="s">
        <v>194</v>
      </c>
      <c r="E79" s="14" t="s">
        <v>195</v>
      </c>
      <c r="F79" s="14" t="s">
        <v>196</v>
      </c>
      <c r="G79" s="14" t="s">
        <v>203</v>
      </c>
      <c r="H79" s="15" t="s">
        <v>83</v>
      </c>
      <c r="I79" s="18">
        <v>35</v>
      </c>
      <c r="J79" s="17" t="s">
        <v>124</v>
      </c>
      <c r="K79" s="15" t="s">
        <v>53</v>
      </c>
      <c r="L79" s="18" t="s">
        <v>54</v>
      </c>
      <c r="M79" s="18" t="s">
        <v>55</v>
      </c>
      <c r="N79" s="18" t="s">
        <v>122</v>
      </c>
      <c r="O79" s="19"/>
      <c r="P79" s="20">
        <v>22</v>
      </c>
      <c r="Q79" s="20">
        <v>22</v>
      </c>
      <c r="R79" s="20">
        <v>22</v>
      </c>
      <c r="S79" s="20">
        <v>22</v>
      </c>
      <c r="T79" s="20">
        <v>22</v>
      </c>
      <c r="U79" s="20"/>
      <c r="V79" s="20"/>
      <c r="W79" s="25">
        <v>1207702</v>
      </c>
      <c r="X79" s="20">
        <v>0</v>
      </c>
      <c r="Y79" s="20">
        <f t="shared" si="0"/>
        <v>0</v>
      </c>
      <c r="Z79" s="18" t="s">
        <v>57</v>
      </c>
      <c r="AA79" s="21" t="s">
        <v>86</v>
      </c>
      <c r="AB79" s="22" t="s">
        <v>107</v>
      </c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</row>
    <row r="80" spans="2:225" ht="51" outlineLevel="1" x14ac:dyDescent="0.2">
      <c r="B80" s="14" t="s">
        <v>205</v>
      </c>
      <c r="C80" s="14" t="s">
        <v>46</v>
      </c>
      <c r="D80" s="14" t="s">
        <v>194</v>
      </c>
      <c r="E80" s="14" t="s">
        <v>195</v>
      </c>
      <c r="F80" s="14" t="s">
        <v>196</v>
      </c>
      <c r="G80" s="14" t="s">
        <v>203</v>
      </c>
      <c r="H80" s="15" t="s">
        <v>83</v>
      </c>
      <c r="I80" s="18">
        <v>35</v>
      </c>
      <c r="J80" s="17" t="s">
        <v>114</v>
      </c>
      <c r="K80" s="15" t="s">
        <v>53</v>
      </c>
      <c r="L80" s="18" t="s">
        <v>54</v>
      </c>
      <c r="M80" s="18" t="s">
        <v>55</v>
      </c>
      <c r="N80" s="18" t="s">
        <v>122</v>
      </c>
      <c r="O80" s="20">
        <v>0</v>
      </c>
      <c r="P80" s="25">
        <v>0</v>
      </c>
      <c r="Q80" s="20">
        <v>22</v>
      </c>
      <c r="R80" s="20">
        <v>22</v>
      </c>
      <c r="S80" s="20">
        <v>22</v>
      </c>
      <c r="T80" s="20">
        <v>22</v>
      </c>
      <c r="U80" s="20">
        <v>22</v>
      </c>
      <c r="V80" s="20"/>
      <c r="W80" s="25">
        <v>1207702</v>
      </c>
      <c r="X80" s="20">
        <v>0</v>
      </c>
      <c r="Y80" s="20">
        <f t="shared" si="0"/>
        <v>0</v>
      </c>
      <c r="Z80" s="18" t="s">
        <v>57</v>
      </c>
      <c r="AA80" s="21" t="s">
        <v>206</v>
      </c>
      <c r="AB80" s="18" t="s">
        <v>90</v>
      </c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</row>
    <row r="81" spans="2:225" ht="51" outlineLevel="1" x14ac:dyDescent="0.2">
      <c r="B81" s="14" t="s">
        <v>207</v>
      </c>
      <c r="C81" s="14" t="s">
        <v>46</v>
      </c>
      <c r="D81" s="14" t="s">
        <v>194</v>
      </c>
      <c r="E81" s="14" t="s">
        <v>195</v>
      </c>
      <c r="F81" s="14" t="s">
        <v>196</v>
      </c>
      <c r="G81" s="14" t="s">
        <v>208</v>
      </c>
      <c r="H81" s="15" t="s">
        <v>83</v>
      </c>
      <c r="I81" s="18">
        <v>64</v>
      </c>
      <c r="J81" s="17" t="s">
        <v>52</v>
      </c>
      <c r="K81" s="15" t="s">
        <v>53</v>
      </c>
      <c r="L81" s="18" t="s">
        <v>54</v>
      </c>
      <c r="M81" s="18" t="s">
        <v>55</v>
      </c>
      <c r="N81" s="18" t="s">
        <v>122</v>
      </c>
      <c r="O81" s="19"/>
      <c r="P81" s="20">
        <v>142</v>
      </c>
      <c r="Q81" s="20">
        <v>142</v>
      </c>
      <c r="R81" s="20">
        <v>142</v>
      </c>
      <c r="S81" s="20">
        <v>142</v>
      </c>
      <c r="T81" s="20">
        <v>142</v>
      </c>
      <c r="U81" s="20"/>
      <c r="V81" s="20"/>
      <c r="W81" s="20">
        <v>1174176.3392857141</v>
      </c>
      <c r="X81" s="20">
        <v>0</v>
      </c>
      <c r="Y81" s="20">
        <f t="shared" si="0"/>
        <v>0</v>
      </c>
      <c r="Z81" s="18" t="s">
        <v>57</v>
      </c>
      <c r="AA81" s="21">
        <v>2013</v>
      </c>
      <c r="AB81" s="22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</row>
    <row r="82" spans="2:225" ht="51" outlineLevel="1" x14ac:dyDescent="0.2">
      <c r="B82" s="14" t="s">
        <v>209</v>
      </c>
      <c r="C82" s="14" t="s">
        <v>46</v>
      </c>
      <c r="D82" s="14" t="s">
        <v>194</v>
      </c>
      <c r="E82" s="14" t="s">
        <v>195</v>
      </c>
      <c r="F82" s="14" t="s">
        <v>196</v>
      </c>
      <c r="G82" s="14" t="s">
        <v>208</v>
      </c>
      <c r="H82" s="15" t="s">
        <v>83</v>
      </c>
      <c r="I82" s="18">
        <v>64</v>
      </c>
      <c r="J82" s="17" t="s">
        <v>85</v>
      </c>
      <c r="K82" s="15" t="s">
        <v>53</v>
      </c>
      <c r="L82" s="18" t="s">
        <v>54</v>
      </c>
      <c r="M82" s="18" t="s">
        <v>55</v>
      </c>
      <c r="N82" s="18" t="s">
        <v>122</v>
      </c>
      <c r="O82" s="19"/>
      <c r="P82" s="20">
        <v>0</v>
      </c>
      <c r="Q82" s="20">
        <v>142</v>
      </c>
      <c r="R82" s="20">
        <v>142</v>
      </c>
      <c r="S82" s="20">
        <v>142</v>
      </c>
      <c r="T82" s="20">
        <v>142</v>
      </c>
      <c r="U82" s="20"/>
      <c r="V82" s="20"/>
      <c r="W82" s="20">
        <v>1174176.3392857141</v>
      </c>
      <c r="X82" s="20">
        <v>0</v>
      </c>
      <c r="Y82" s="20">
        <f t="shared" si="0"/>
        <v>0</v>
      </c>
      <c r="Z82" s="18" t="s">
        <v>57</v>
      </c>
      <c r="AA82" s="21" t="s">
        <v>86</v>
      </c>
      <c r="AB82" s="22" t="s">
        <v>199</v>
      </c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</row>
    <row r="83" spans="2:225" ht="51" outlineLevel="1" x14ac:dyDescent="0.2">
      <c r="B83" s="14" t="s">
        <v>210</v>
      </c>
      <c r="C83" s="14" t="s">
        <v>46</v>
      </c>
      <c r="D83" s="14" t="s">
        <v>194</v>
      </c>
      <c r="E83" s="14" t="s">
        <v>195</v>
      </c>
      <c r="F83" s="14" t="s">
        <v>196</v>
      </c>
      <c r="G83" s="14" t="s">
        <v>208</v>
      </c>
      <c r="H83" s="15" t="s">
        <v>83</v>
      </c>
      <c r="I83" s="18">
        <v>64</v>
      </c>
      <c r="J83" s="17" t="s">
        <v>124</v>
      </c>
      <c r="K83" s="15" t="s">
        <v>53</v>
      </c>
      <c r="L83" s="18" t="s">
        <v>54</v>
      </c>
      <c r="M83" s="18" t="s">
        <v>55</v>
      </c>
      <c r="N83" s="18" t="s">
        <v>122</v>
      </c>
      <c r="O83" s="19" t="s">
        <v>164</v>
      </c>
      <c r="P83" s="20">
        <v>0</v>
      </c>
      <c r="Q83" s="20">
        <v>142</v>
      </c>
      <c r="R83" s="20">
        <v>142</v>
      </c>
      <c r="S83" s="20">
        <v>142</v>
      </c>
      <c r="T83" s="20">
        <v>142</v>
      </c>
      <c r="U83" s="20">
        <v>0</v>
      </c>
      <c r="V83" s="20"/>
      <c r="W83" s="25">
        <v>1171885</v>
      </c>
      <c r="X83" s="20">
        <v>0</v>
      </c>
      <c r="Y83" s="20">
        <f t="shared" si="0"/>
        <v>0</v>
      </c>
      <c r="Z83" s="18" t="s">
        <v>57</v>
      </c>
      <c r="AA83" s="21" t="s">
        <v>86</v>
      </c>
      <c r="AB83" s="22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</row>
    <row r="84" spans="2:225" ht="51" outlineLevel="1" x14ac:dyDescent="0.2">
      <c r="B84" s="14" t="s">
        <v>211</v>
      </c>
      <c r="C84" s="14" t="s">
        <v>46</v>
      </c>
      <c r="D84" s="14" t="s">
        <v>194</v>
      </c>
      <c r="E84" s="14" t="s">
        <v>195</v>
      </c>
      <c r="F84" s="14" t="s">
        <v>196</v>
      </c>
      <c r="G84" s="14" t="s">
        <v>208</v>
      </c>
      <c r="H84" s="15" t="s">
        <v>83</v>
      </c>
      <c r="I84" s="18">
        <v>64</v>
      </c>
      <c r="J84" s="17" t="s">
        <v>102</v>
      </c>
      <c r="K84" s="15" t="s">
        <v>53</v>
      </c>
      <c r="L84" s="18" t="s">
        <v>54</v>
      </c>
      <c r="M84" s="18" t="s">
        <v>55</v>
      </c>
      <c r="N84" s="18" t="s">
        <v>122</v>
      </c>
      <c r="O84" s="19" t="s">
        <v>164</v>
      </c>
      <c r="P84" s="20">
        <v>0</v>
      </c>
      <c r="Q84" s="20">
        <v>142</v>
      </c>
      <c r="R84" s="20">
        <v>100</v>
      </c>
      <c r="S84" s="20">
        <v>80</v>
      </c>
      <c r="T84" s="20">
        <v>80</v>
      </c>
      <c r="U84" s="20">
        <v>80</v>
      </c>
      <c r="V84" s="20"/>
      <c r="W84" s="25">
        <v>1171885</v>
      </c>
      <c r="X84" s="20">
        <v>0</v>
      </c>
      <c r="Y84" s="20">
        <f t="shared" si="0"/>
        <v>0</v>
      </c>
      <c r="Z84" s="18" t="s">
        <v>57</v>
      </c>
      <c r="AA84" s="21" t="s">
        <v>103</v>
      </c>
      <c r="AB84" s="22" t="s">
        <v>90</v>
      </c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</row>
    <row r="85" spans="2:225" ht="51" outlineLevel="1" x14ac:dyDescent="0.2">
      <c r="B85" s="14" t="s">
        <v>212</v>
      </c>
      <c r="C85" s="14" t="s">
        <v>46</v>
      </c>
      <c r="D85" s="14" t="s">
        <v>194</v>
      </c>
      <c r="E85" s="14" t="s">
        <v>195</v>
      </c>
      <c r="F85" s="14" t="s">
        <v>196</v>
      </c>
      <c r="G85" s="14" t="s">
        <v>213</v>
      </c>
      <c r="H85" s="15" t="s">
        <v>83</v>
      </c>
      <c r="I85" s="18">
        <v>65</v>
      </c>
      <c r="J85" s="17" t="s">
        <v>52</v>
      </c>
      <c r="K85" s="15" t="s">
        <v>53</v>
      </c>
      <c r="L85" s="18" t="s">
        <v>54</v>
      </c>
      <c r="M85" s="18" t="s">
        <v>55</v>
      </c>
      <c r="N85" s="18" t="s">
        <v>122</v>
      </c>
      <c r="O85" s="19"/>
      <c r="P85" s="20">
        <v>100</v>
      </c>
      <c r="Q85" s="20">
        <v>142</v>
      </c>
      <c r="R85" s="20">
        <v>142</v>
      </c>
      <c r="S85" s="20">
        <v>142</v>
      </c>
      <c r="T85" s="20">
        <v>142</v>
      </c>
      <c r="U85" s="20"/>
      <c r="V85" s="20"/>
      <c r="W85" s="20">
        <v>1129464.2857142857</v>
      </c>
      <c r="X85" s="20">
        <v>0</v>
      </c>
      <c r="Y85" s="20">
        <f t="shared" ref="Y85:Y148" si="2">X85*1.12</f>
        <v>0</v>
      </c>
      <c r="Z85" s="18" t="s">
        <v>57</v>
      </c>
      <c r="AA85" s="21">
        <v>2013</v>
      </c>
      <c r="AB85" s="18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</row>
    <row r="86" spans="2:225" ht="51" outlineLevel="1" x14ac:dyDescent="0.2">
      <c r="B86" s="14" t="s">
        <v>214</v>
      </c>
      <c r="C86" s="14" t="s">
        <v>46</v>
      </c>
      <c r="D86" s="14" t="s">
        <v>194</v>
      </c>
      <c r="E86" s="14" t="s">
        <v>195</v>
      </c>
      <c r="F86" s="14" t="s">
        <v>196</v>
      </c>
      <c r="G86" s="14" t="s">
        <v>213</v>
      </c>
      <c r="H86" s="15" t="s">
        <v>83</v>
      </c>
      <c r="I86" s="18">
        <v>65</v>
      </c>
      <c r="J86" s="17" t="s">
        <v>124</v>
      </c>
      <c r="K86" s="15" t="s">
        <v>53</v>
      </c>
      <c r="L86" s="18" t="s">
        <v>54</v>
      </c>
      <c r="M86" s="18" t="s">
        <v>55</v>
      </c>
      <c r="N86" s="18" t="s">
        <v>122</v>
      </c>
      <c r="O86" s="19"/>
      <c r="P86" s="20">
        <v>100</v>
      </c>
      <c r="Q86" s="20">
        <v>142</v>
      </c>
      <c r="R86" s="20">
        <v>142</v>
      </c>
      <c r="S86" s="20">
        <v>142</v>
      </c>
      <c r="T86" s="20">
        <v>142</v>
      </c>
      <c r="U86" s="20"/>
      <c r="V86" s="20"/>
      <c r="W86" s="25">
        <v>1126330</v>
      </c>
      <c r="X86" s="20">
        <f>(P86+Q86+R86+S86+T86)*W86</f>
        <v>752388440</v>
      </c>
      <c r="Y86" s="20">
        <f t="shared" si="2"/>
        <v>842675052.80000007</v>
      </c>
      <c r="Z86" s="18" t="s">
        <v>57</v>
      </c>
      <c r="AA86" s="21" t="s">
        <v>86</v>
      </c>
      <c r="AB86" s="22" t="s">
        <v>107</v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</row>
    <row r="87" spans="2:225" ht="51" outlineLevel="1" x14ac:dyDescent="0.2">
      <c r="B87" s="14" t="s">
        <v>215</v>
      </c>
      <c r="C87" s="14" t="s">
        <v>46</v>
      </c>
      <c r="D87" s="14" t="s">
        <v>194</v>
      </c>
      <c r="E87" s="14" t="s">
        <v>195</v>
      </c>
      <c r="F87" s="14" t="s">
        <v>196</v>
      </c>
      <c r="G87" s="14" t="s">
        <v>216</v>
      </c>
      <c r="H87" s="15" t="s">
        <v>83</v>
      </c>
      <c r="I87" s="18">
        <v>68</v>
      </c>
      <c r="J87" s="17" t="s">
        <v>52</v>
      </c>
      <c r="K87" s="15" t="s">
        <v>53</v>
      </c>
      <c r="L87" s="18" t="s">
        <v>54</v>
      </c>
      <c r="M87" s="18" t="s">
        <v>55</v>
      </c>
      <c r="N87" s="18" t="s">
        <v>122</v>
      </c>
      <c r="O87" s="19"/>
      <c r="P87" s="20">
        <v>6</v>
      </c>
      <c r="Q87" s="20">
        <v>6</v>
      </c>
      <c r="R87" s="20">
        <v>6</v>
      </c>
      <c r="S87" s="20">
        <v>6</v>
      </c>
      <c r="T87" s="20">
        <v>6</v>
      </c>
      <c r="U87" s="20"/>
      <c r="V87" s="20"/>
      <c r="W87" s="20">
        <v>1210491.0714285714</v>
      </c>
      <c r="X87" s="20">
        <v>0</v>
      </c>
      <c r="Y87" s="20">
        <f t="shared" si="2"/>
        <v>0</v>
      </c>
      <c r="Z87" s="18" t="s">
        <v>57</v>
      </c>
      <c r="AA87" s="21">
        <v>2013</v>
      </c>
      <c r="AB87" s="18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</row>
    <row r="88" spans="2:225" ht="51" outlineLevel="1" x14ac:dyDescent="0.2">
      <c r="B88" s="14" t="s">
        <v>217</v>
      </c>
      <c r="C88" s="14" t="s">
        <v>46</v>
      </c>
      <c r="D88" s="14" t="s">
        <v>194</v>
      </c>
      <c r="E88" s="14" t="s">
        <v>195</v>
      </c>
      <c r="F88" s="14" t="s">
        <v>196</v>
      </c>
      <c r="G88" s="14" t="s">
        <v>216</v>
      </c>
      <c r="H88" s="15" t="s">
        <v>83</v>
      </c>
      <c r="I88" s="18">
        <v>68</v>
      </c>
      <c r="J88" s="17" t="s">
        <v>124</v>
      </c>
      <c r="K88" s="15" t="s">
        <v>53</v>
      </c>
      <c r="L88" s="18" t="s">
        <v>54</v>
      </c>
      <c r="M88" s="18" t="s">
        <v>55</v>
      </c>
      <c r="N88" s="18" t="s">
        <v>122</v>
      </c>
      <c r="O88" s="19"/>
      <c r="P88" s="20">
        <v>6</v>
      </c>
      <c r="Q88" s="20">
        <v>6</v>
      </c>
      <c r="R88" s="20">
        <v>6</v>
      </c>
      <c r="S88" s="20">
        <v>6</v>
      </c>
      <c r="T88" s="20">
        <v>6</v>
      </c>
      <c r="U88" s="20"/>
      <c r="V88" s="20"/>
      <c r="W88" s="25">
        <v>1205857.1399999999</v>
      </c>
      <c r="X88" s="20">
        <v>0</v>
      </c>
      <c r="Y88" s="20">
        <f t="shared" si="2"/>
        <v>0</v>
      </c>
      <c r="Z88" s="18" t="s">
        <v>57</v>
      </c>
      <c r="AA88" s="21" t="s">
        <v>86</v>
      </c>
      <c r="AB88" s="22" t="s">
        <v>107</v>
      </c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</row>
    <row r="89" spans="2:225" ht="51" outlineLevel="1" x14ac:dyDescent="0.2">
      <c r="B89" s="14" t="s">
        <v>218</v>
      </c>
      <c r="C89" s="14" t="s">
        <v>46</v>
      </c>
      <c r="D89" s="14" t="s">
        <v>194</v>
      </c>
      <c r="E89" s="14" t="s">
        <v>195</v>
      </c>
      <c r="F89" s="14" t="s">
        <v>196</v>
      </c>
      <c r="G89" s="14" t="s">
        <v>219</v>
      </c>
      <c r="H89" s="15" t="s">
        <v>83</v>
      </c>
      <c r="I89" s="18">
        <v>68</v>
      </c>
      <c r="J89" s="17" t="s">
        <v>114</v>
      </c>
      <c r="K89" s="15" t="s">
        <v>53</v>
      </c>
      <c r="L89" s="18" t="s">
        <v>54</v>
      </c>
      <c r="M89" s="18" t="s">
        <v>55</v>
      </c>
      <c r="N89" s="18" t="s">
        <v>122</v>
      </c>
      <c r="O89" s="20">
        <v>0</v>
      </c>
      <c r="P89" s="25">
        <v>0</v>
      </c>
      <c r="Q89" s="20">
        <v>5</v>
      </c>
      <c r="R89" s="20">
        <v>5</v>
      </c>
      <c r="S89" s="20">
        <v>5</v>
      </c>
      <c r="T89" s="20">
        <v>5</v>
      </c>
      <c r="U89" s="20">
        <v>5</v>
      </c>
      <c r="V89" s="20"/>
      <c r="W89" s="25">
        <v>1210480</v>
      </c>
      <c r="X89" s="20">
        <v>0</v>
      </c>
      <c r="Y89" s="20">
        <f t="shared" si="2"/>
        <v>0</v>
      </c>
      <c r="Z89" s="18" t="s">
        <v>57</v>
      </c>
      <c r="AA89" s="21" t="s">
        <v>206</v>
      </c>
      <c r="AB89" s="18" t="s">
        <v>90</v>
      </c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</row>
    <row r="90" spans="2:225" ht="51" outlineLevel="1" x14ac:dyDescent="0.2">
      <c r="B90" s="14" t="s">
        <v>220</v>
      </c>
      <c r="C90" s="14" t="s">
        <v>46</v>
      </c>
      <c r="D90" s="14" t="s">
        <v>221</v>
      </c>
      <c r="E90" s="14" t="s">
        <v>222</v>
      </c>
      <c r="F90" s="14" t="s">
        <v>223</v>
      </c>
      <c r="G90" s="14" t="s">
        <v>224</v>
      </c>
      <c r="H90" s="18" t="s">
        <v>83</v>
      </c>
      <c r="I90" s="16">
        <v>82</v>
      </c>
      <c r="J90" s="17" t="s">
        <v>52</v>
      </c>
      <c r="K90" s="17" t="s">
        <v>53</v>
      </c>
      <c r="L90" s="18" t="s">
        <v>54</v>
      </c>
      <c r="M90" s="18" t="s">
        <v>55</v>
      </c>
      <c r="N90" s="18" t="s">
        <v>56</v>
      </c>
      <c r="O90" s="19"/>
      <c r="P90" s="32">
        <v>5</v>
      </c>
      <c r="Q90" s="20">
        <v>5</v>
      </c>
      <c r="R90" s="20">
        <v>5</v>
      </c>
      <c r="S90" s="20">
        <v>5</v>
      </c>
      <c r="T90" s="20">
        <v>5</v>
      </c>
      <c r="U90" s="20"/>
      <c r="V90" s="20"/>
      <c r="W90" s="20">
        <v>13392857.142857142</v>
      </c>
      <c r="X90" s="20">
        <v>0</v>
      </c>
      <c r="Y90" s="20">
        <f t="shared" si="2"/>
        <v>0</v>
      </c>
      <c r="Z90" s="18" t="s">
        <v>57</v>
      </c>
      <c r="AA90" s="21">
        <v>2013</v>
      </c>
      <c r="AB90" s="18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</row>
    <row r="91" spans="2:225" ht="51" outlineLevel="1" x14ac:dyDescent="0.2">
      <c r="B91" s="14" t="s">
        <v>225</v>
      </c>
      <c r="C91" s="14" t="s">
        <v>46</v>
      </c>
      <c r="D91" s="14" t="s">
        <v>221</v>
      </c>
      <c r="E91" s="14" t="s">
        <v>222</v>
      </c>
      <c r="F91" s="14" t="s">
        <v>223</v>
      </c>
      <c r="G91" s="14" t="s">
        <v>224</v>
      </c>
      <c r="H91" s="18" t="s">
        <v>83</v>
      </c>
      <c r="I91" s="16">
        <v>82</v>
      </c>
      <c r="J91" s="17" t="s">
        <v>52</v>
      </c>
      <c r="K91" s="17" t="s">
        <v>53</v>
      </c>
      <c r="L91" s="18" t="s">
        <v>54</v>
      </c>
      <c r="M91" s="18" t="s">
        <v>55</v>
      </c>
      <c r="N91" s="18" t="s">
        <v>56</v>
      </c>
      <c r="O91" s="19"/>
      <c r="P91" s="32">
        <v>5</v>
      </c>
      <c r="Q91" s="20">
        <v>5</v>
      </c>
      <c r="R91" s="20">
        <v>5</v>
      </c>
      <c r="S91" s="20">
        <v>5</v>
      </c>
      <c r="T91" s="20">
        <v>5</v>
      </c>
      <c r="U91" s="20"/>
      <c r="V91" s="20"/>
      <c r="W91" s="20">
        <v>20238228</v>
      </c>
      <c r="X91" s="20">
        <v>0</v>
      </c>
      <c r="Y91" s="20">
        <f t="shared" si="2"/>
        <v>0</v>
      </c>
      <c r="Z91" s="18" t="s">
        <v>57</v>
      </c>
      <c r="AA91" s="21" t="s">
        <v>86</v>
      </c>
      <c r="AB91" s="18" t="s">
        <v>226</v>
      </c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</row>
    <row r="92" spans="2:225" ht="51" outlineLevel="1" x14ac:dyDescent="0.2">
      <c r="B92" s="14" t="s">
        <v>227</v>
      </c>
      <c r="C92" s="14" t="s">
        <v>46</v>
      </c>
      <c r="D92" s="14" t="s">
        <v>228</v>
      </c>
      <c r="E92" s="14" t="s">
        <v>222</v>
      </c>
      <c r="F92" s="14" t="s">
        <v>229</v>
      </c>
      <c r="G92" s="14" t="s">
        <v>224</v>
      </c>
      <c r="H92" s="15" t="s">
        <v>83</v>
      </c>
      <c r="I92" s="16">
        <v>82</v>
      </c>
      <c r="J92" s="17" t="s">
        <v>114</v>
      </c>
      <c r="K92" s="17" t="s">
        <v>53</v>
      </c>
      <c r="L92" s="18" t="s">
        <v>54</v>
      </c>
      <c r="M92" s="18" t="s">
        <v>55</v>
      </c>
      <c r="N92" s="18" t="s">
        <v>56</v>
      </c>
      <c r="O92" s="20">
        <v>0</v>
      </c>
      <c r="P92" s="25">
        <v>0</v>
      </c>
      <c r="Q92" s="32">
        <v>4</v>
      </c>
      <c r="R92" s="20">
        <v>4</v>
      </c>
      <c r="S92" s="20">
        <v>3</v>
      </c>
      <c r="T92" s="20">
        <v>2</v>
      </c>
      <c r="U92" s="20">
        <v>3</v>
      </c>
      <c r="V92" s="20"/>
      <c r="W92" s="20">
        <v>20238228</v>
      </c>
      <c r="X92" s="20">
        <v>0</v>
      </c>
      <c r="Y92" s="20">
        <f t="shared" si="2"/>
        <v>0</v>
      </c>
      <c r="Z92" s="18" t="s">
        <v>57</v>
      </c>
      <c r="AA92" s="21" t="s">
        <v>206</v>
      </c>
      <c r="AB92" s="18" t="s">
        <v>230</v>
      </c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</row>
    <row r="93" spans="2:225" ht="51" outlineLevel="1" x14ac:dyDescent="0.2">
      <c r="B93" s="14" t="s">
        <v>231</v>
      </c>
      <c r="C93" s="14" t="s">
        <v>46</v>
      </c>
      <c r="D93" s="14" t="s">
        <v>221</v>
      </c>
      <c r="E93" s="14" t="s">
        <v>222</v>
      </c>
      <c r="F93" s="14" t="s">
        <v>223</v>
      </c>
      <c r="G93" s="14" t="s">
        <v>224</v>
      </c>
      <c r="H93" s="15" t="s">
        <v>83</v>
      </c>
      <c r="I93" s="16">
        <v>82</v>
      </c>
      <c r="J93" s="17" t="s">
        <v>106</v>
      </c>
      <c r="K93" s="17" t="s">
        <v>53</v>
      </c>
      <c r="L93" s="18" t="s">
        <v>54</v>
      </c>
      <c r="M93" s="18" t="s">
        <v>55</v>
      </c>
      <c r="N93" s="18" t="s">
        <v>56</v>
      </c>
      <c r="O93" s="20" t="s">
        <v>232</v>
      </c>
      <c r="P93" s="25" t="s">
        <v>232</v>
      </c>
      <c r="Q93" s="32" t="s">
        <v>233</v>
      </c>
      <c r="R93" s="20" t="s">
        <v>233</v>
      </c>
      <c r="S93" s="20" t="s">
        <v>234</v>
      </c>
      <c r="T93" s="20" t="s">
        <v>235</v>
      </c>
      <c r="U93" s="20" t="s">
        <v>234</v>
      </c>
      <c r="V93" s="20"/>
      <c r="W93" s="20">
        <v>19007940</v>
      </c>
      <c r="X93" s="30">
        <f>W93*(P93+Q93+R93+S93+T93+U93)</f>
        <v>304127040</v>
      </c>
      <c r="Y93" s="20">
        <f t="shared" si="2"/>
        <v>340622284.80000001</v>
      </c>
      <c r="Z93" s="18" t="s">
        <v>57</v>
      </c>
      <c r="AA93" s="21" t="s">
        <v>176</v>
      </c>
      <c r="AB93" s="18" t="s">
        <v>107</v>
      </c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</row>
    <row r="94" spans="2:225" ht="51" outlineLevel="1" x14ac:dyDescent="0.2">
      <c r="B94" s="14" t="s">
        <v>236</v>
      </c>
      <c r="C94" s="14" t="s">
        <v>46</v>
      </c>
      <c r="D94" s="14" t="s">
        <v>221</v>
      </c>
      <c r="E94" s="14" t="s">
        <v>222</v>
      </c>
      <c r="F94" s="14" t="s">
        <v>223</v>
      </c>
      <c r="G94" s="14" t="s">
        <v>237</v>
      </c>
      <c r="H94" s="18" t="s">
        <v>83</v>
      </c>
      <c r="I94" s="16">
        <v>92</v>
      </c>
      <c r="J94" s="17" t="s">
        <v>52</v>
      </c>
      <c r="K94" s="17" t="s">
        <v>53</v>
      </c>
      <c r="L94" s="18" t="s">
        <v>54</v>
      </c>
      <c r="M94" s="18" t="s">
        <v>55</v>
      </c>
      <c r="N94" s="18" t="s">
        <v>56</v>
      </c>
      <c r="O94" s="19"/>
      <c r="P94" s="32">
        <v>1</v>
      </c>
      <c r="Q94" s="20">
        <v>1</v>
      </c>
      <c r="R94" s="20">
        <v>1</v>
      </c>
      <c r="S94" s="20">
        <v>1</v>
      </c>
      <c r="T94" s="20">
        <v>1</v>
      </c>
      <c r="U94" s="20"/>
      <c r="V94" s="20"/>
      <c r="W94" s="20">
        <v>56249999.999999993</v>
      </c>
      <c r="X94" s="20">
        <v>0</v>
      </c>
      <c r="Y94" s="20">
        <f t="shared" si="2"/>
        <v>0</v>
      </c>
      <c r="Z94" s="18" t="s">
        <v>57</v>
      </c>
      <c r="AA94" s="21">
        <v>2013</v>
      </c>
      <c r="AB94" s="18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</row>
    <row r="95" spans="2:225" ht="51" outlineLevel="1" x14ac:dyDescent="0.2">
      <c r="B95" s="14" t="s">
        <v>238</v>
      </c>
      <c r="C95" s="14" t="s">
        <v>46</v>
      </c>
      <c r="D95" s="14" t="s">
        <v>239</v>
      </c>
      <c r="E95" s="14" t="s">
        <v>240</v>
      </c>
      <c r="F95" s="14" t="s">
        <v>241</v>
      </c>
      <c r="G95" s="14" t="s">
        <v>237</v>
      </c>
      <c r="H95" s="15" t="s">
        <v>83</v>
      </c>
      <c r="I95" s="16">
        <v>92</v>
      </c>
      <c r="J95" s="17" t="s">
        <v>114</v>
      </c>
      <c r="K95" s="17" t="s">
        <v>53</v>
      </c>
      <c r="L95" s="18" t="s">
        <v>54</v>
      </c>
      <c r="M95" s="18" t="s">
        <v>55</v>
      </c>
      <c r="N95" s="18" t="s">
        <v>56</v>
      </c>
      <c r="O95" s="20">
        <v>0</v>
      </c>
      <c r="P95" s="25">
        <v>0</v>
      </c>
      <c r="Q95" s="32">
        <v>1</v>
      </c>
      <c r="R95" s="20">
        <v>1</v>
      </c>
      <c r="S95" s="20">
        <v>1</v>
      </c>
      <c r="T95" s="20">
        <v>1</v>
      </c>
      <c r="U95" s="20">
        <v>1</v>
      </c>
      <c r="V95" s="20"/>
      <c r="W95" s="20">
        <v>55240180</v>
      </c>
      <c r="X95" s="20">
        <v>0</v>
      </c>
      <c r="Y95" s="20">
        <f t="shared" si="2"/>
        <v>0</v>
      </c>
      <c r="Z95" s="18" t="s">
        <v>57</v>
      </c>
      <c r="AA95" s="21" t="s">
        <v>206</v>
      </c>
      <c r="AB95" s="14" t="s">
        <v>107</v>
      </c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</row>
    <row r="96" spans="2:225" ht="51" outlineLevel="1" x14ac:dyDescent="0.2">
      <c r="B96" s="14" t="s">
        <v>242</v>
      </c>
      <c r="C96" s="14" t="s">
        <v>46</v>
      </c>
      <c r="D96" s="14" t="s">
        <v>221</v>
      </c>
      <c r="E96" s="14" t="s">
        <v>222</v>
      </c>
      <c r="F96" s="14" t="s">
        <v>223</v>
      </c>
      <c r="G96" s="14" t="s">
        <v>237</v>
      </c>
      <c r="H96" s="14" t="s">
        <v>83</v>
      </c>
      <c r="I96" s="29">
        <v>92</v>
      </c>
      <c r="J96" s="14" t="s">
        <v>106</v>
      </c>
      <c r="K96" s="14" t="s">
        <v>53</v>
      </c>
      <c r="L96" s="14" t="s">
        <v>54</v>
      </c>
      <c r="M96" s="14" t="s">
        <v>55</v>
      </c>
      <c r="N96" s="14" t="s">
        <v>56</v>
      </c>
      <c r="O96" s="30">
        <v>0</v>
      </c>
      <c r="P96" s="30">
        <v>0</v>
      </c>
      <c r="Q96" s="30">
        <v>1</v>
      </c>
      <c r="R96" s="30">
        <v>1</v>
      </c>
      <c r="S96" s="30">
        <v>1</v>
      </c>
      <c r="T96" s="30">
        <v>1</v>
      </c>
      <c r="U96" s="30">
        <v>1</v>
      </c>
      <c r="V96" s="30"/>
      <c r="W96" s="30">
        <v>51860975</v>
      </c>
      <c r="X96" s="30">
        <f>W96*(P96+Q96+R96+S96+T96+U96)</f>
        <v>259304875</v>
      </c>
      <c r="Y96" s="20">
        <f t="shared" si="2"/>
        <v>290421460</v>
      </c>
      <c r="Z96" s="14" t="s">
        <v>57</v>
      </c>
      <c r="AA96" s="14" t="s">
        <v>176</v>
      </c>
      <c r="AB96" s="14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</row>
    <row r="97" spans="2:225" ht="51" outlineLevel="1" x14ac:dyDescent="0.2">
      <c r="B97" s="14" t="s">
        <v>243</v>
      </c>
      <c r="C97" s="14" t="s">
        <v>46</v>
      </c>
      <c r="D97" s="14" t="s">
        <v>79</v>
      </c>
      <c r="E97" s="14" t="s">
        <v>80</v>
      </c>
      <c r="F97" s="14" t="s">
        <v>81</v>
      </c>
      <c r="G97" s="14" t="s">
        <v>244</v>
      </c>
      <c r="H97" s="15" t="s">
        <v>83</v>
      </c>
      <c r="I97" s="16">
        <v>50</v>
      </c>
      <c r="J97" s="17" t="s">
        <v>85</v>
      </c>
      <c r="K97" s="15" t="s">
        <v>53</v>
      </c>
      <c r="L97" s="18" t="s">
        <v>54</v>
      </c>
      <c r="M97" s="18" t="s">
        <v>55</v>
      </c>
      <c r="N97" s="18" t="s">
        <v>56</v>
      </c>
      <c r="O97" s="19"/>
      <c r="P97" s="20">
        <v>1500</v>
      </c>
      <c r="Q97" s="20">
        <v>1500</v>
      </c>
      <c r="R97" s="20">
        <v>1500</v>
      </c>
      <c r="S97" s="20">
        <v>1500</v>
      </c>
      <c r="T97" s="20">
        <v>1500</v>
      </c>
      <c r="U97" s="20"/>
      <c r="V97" s="20"/>
      <c r="W97" s="20">
        <v>17142.849999999999</v>
      </c>
      <c r="X97" s="20">
        <v>0</v>
      </c>
      <c r="Y97" s="20">
        <f t="shared" si="2"/>
        <v>0</v>
      </c>
      <c r="Z97" s="18" t="s">
        <v>57</v>
      </c>
      <c r="AA97" s="21">
        <v>2013</v>
      </c>
      <c r="AB97" s="22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</row>
    <row r="98" spans="2:225" ht="51" outlineLevel="1" x14ac:dyDescent="0.2">
      <c r="B98" s="14" t="s">
        <v>245</v>
      </c>
      <c r="C98" s="14" t="s">
        <v>46</v>
      </c>
      <c r="D98" s="14" t="s">
        <v>79</v>
      </c>
      <c r="E98" s="14" t="s">
        <v>80</v>
      </c>
      <c r="F98" s="14" t="s">
        <v>81</v>
      </c>
      <c r="G98" s="14" t="s">
        <v>244</v>
      </c>
      <c r="H98" s="17" t="s">
        <v>83</v>
      </c>
      <c r="I98" s="18">
        <v>45</v>
      </c>
      <c r="J98" s="17" t="s">
        <v>102</v>
      </c>
      <c r="K98" s="15" t="s">
        <v>53</v>
      </c>
      <c r="L98" s="18" t="s">
        <v>54</v>
      </c>
      <c r="M98" s="18" t="s">
        <v>55</v>
      </c>
      <c r="N98" s="33" t="s">
        <v>56</v>
      </c>
      <c r="O98" s="25"/>
      <c r="P98" s="20">
        <v>0</v>
      </c>
      <c r="Q98" s="34">
        <v>8712</v>
      </c>
      <c r="R98" s="34">
        <v>8712</v>
      </c>
      <c r="S98" s="34">
        <v>8712</v>
      </c>
      <c r="T98" s="25">
        <v>8479</v>
      </c>
      <c r="U98" s="25">
        <v>8479</v>
      </c>
      <c r="V98" s="25"/>
      <c r="W98" s="20">
        <v>13014.93</v>
      </c>
      <c r="X98" s="20">
        <v>0</v>
      </c>
      <c r="Y98" s="20">
        <f t="shared" si="2"/>
        <v>0</v>
      </c>
      <c r="Z98" s="18" t="s">
        <v>57</v>
      </c>
      <c r="AA98" s="21" t="s">
        <v>103</v>
      </c>
      <c r="AB98" s="22" t="s">
        <v>166</v>
      </c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</row>
    <row r="99" spans="2:225" ht="51" outlineLevel="1" x14ac:dyDescent="0.2">
      <c r="B99" s="18" t="s">
        <v>246</v>
      </c>
      <c r="C99" s="35" t="s">
        <v>46</v>
      </c>
      <c r="D99" s="14" t="s">
        <v>79</v>
      </c>
      <c r="E99" s="14" t="s">
        <v>80</v>
      </c>
      <c r="F99" s="14" t="s">
        <v>81</v>
      </c>
      <c r="G99" s="14" t="s">
        <v>244</v>
      </c>
      <c r="H99" s="18" t="s">
        <v>51</v>
      </c>
      <c r="I99" s="18">
        <v>45</v>
      </c>
      <c r="J99" s="18" t="s">
        <v>247</v>
      </c>
      <c r="K99" s="15" t="s">
        <v>53</v>
      </c>
      <c r="L99" s="18" t="s">
        <v>54</v>
      </c>
      <c r="M99" s="18" t="s">
        <v>55</v>
      </c>
      <c r="N99" s="33" t="s">
        <v>56</v>
      </c>
      <c r="O99" s="20">
        <v>0</v>
      </c>
      <c r="P99" s="20">
        <v>0</v>
      </c>
      <c r="Q99" s="34">
        <v>8712</v>
      </c>
      <c r="R99" s="34">
        <v>8712</v>
      </c>
      <c r="S99" s="34">
        <v>8712</v>
      </c>
      <c r="T99" s="20">
        <v>8479</v>
      </c>
      <c r="U99" s="20">
        <v>8479</v>
      </c>
      <c r="V99" s="20"/>
      <c r="W99" s="20">
        <v>13014.93</v>
      </c>
      <c r="X99" s="30">
        <f>W99*(P99+Q99+R99+S99+T99+U99)</f>
        <v>560865393.41999996</v>
      </c>
      <c r="Y99" s="20">
        <f t="shared" si="2"/>
        <v>628169240.63040006</v>
      </c>
      <c r="Z99" s="18" t="s">
        <v>57</v>
      </c>
      <c r="AA99" s="21" t="s">
        <v>103</v>
      </c>
      <c r="AB99" s="22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</row>
    <row r="100" spans="2:225" ht="51" outlineLevel="1" x14ac:dyDescent="0.2">
      <c r="B100" s="14" t="s">
        <v>248</v>
      </c>
      <c r="C100" s="14" t="s">
        <v>46</v>
      </c>
      <c r="D100" s="14" t="s">
        <v>249</v>
      </c>
      <c r="E100" s="14" t="s">
        <v>250</v>
      </c>
      <c r="F100" s="14" t="s">
        <v>251</v>
      </c>
      <c r="G100" s="14" t="s">
        <v>252</v>
      </c>
      <c r="H100" s="15" t="s">
        <v>83</v>
      </c>
      <c r="I100" s="16">
        <v>50</v>
      </c>
      <c r="J100" s="17" t="s">
        <v>253</v>
      </c>
      <c r="K100" s="15" t="s">
        <v>53</v>
      </c>
      <c r="L100" s="18" t="s">
        <v>54</v>
      </c>
      <c r="M100" s="18" t="s">
        <v>55</v>
      </c>
      <c r="N100" s="17" t="s">
        <v>56</v>
      </c>
      <c r="O100" s="20">
        <v>0</v>
      </c>
      <c r="P100" s="25">
        <v>0</v>
      </c>
      <c r="Q100" s="25">
        <v>6</v>
      </c>
      <c r="R100" s="25">
        <v>4</v>
      </c>
      <c r="S100" s="25">
        <v>4</v>
      </c>
      <c r="T100" s="25">
        <v>4</v>
      </c>
      <c r="U100" s="25">
        <v>4</v>
      </c>
      <c r="V100" s="25"/>
      <c r="W100" s="20">
        <v>559079.99999999988</v>
      </c>
      <c r="X100" s="20">
        <v>0</v>
      </c>
      <c r="Y100" s="20">
        <f t="shared" si="2"/>
        <v>0</v>
      </c>
      <c r="Z100" s="18" t="s">
        <v>57</v>
      </c>
      <c r="AA100" s="21">
        <v>2014</v>
      </c>
      <c r="AB100" s="14" t="s">
        <v>87</v>
      </c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</row>
    <row r="101" spans="2:225" ht="51" outlineLevel="1" x14ac:dyDescent="0.2">
      <c r="B101" s="14" t="s">
        <v>254</v>
      </c>
      <c r="C101" s="14" t="s">
        <v>46</v>
      </c>
      <c r="D101" s="14" t="s">
        <v>249</v>
      </c>
      <c r="E101" s="14" t="s">
        <v>250</v>
      </c>
      <c r="F101" s="14" t="s">
        <v>251</v>
      </c>
      <c r="G101" s="14" t="s">
        <v>252</v>
      </c>
      <c r="H101" s="14" t="s">
        <v>83</v>
      </c>
      <c r="I101" s="29">
        <v>50</v>
      </c>
      <c r="J101" s="14" t="s">
        <v>255</v>
      </c>
      <c r="K101" s="14" t="s">
        <v>53</v>
      </c>
      <c r="L101" s="14" t="s">
        <v>54</v>
      </c>
      <c r="M101" s="14" t="s">
        <v>55</v>
      </c>
      <c r="N101" s="33" t="s">
        <v>56</v>
      </c>
      <c r="O101" s="30">
        <v>0</v>
      </c>
      <c r="P101" s="30">
        <v>0</v>
      </c>
      <c r="Q101" s="30">
        <v>6</v>
      </c>
      <c r="R101" s="30">
        <v>4</v>
      </c>
      <c r="S101" s="30">
        <v>4</v>
      </c>
      <c r="T101" s="30">
        <v>4</v>
      </c>
      <c r="U101" s="30">
        <v>4</v>
      </c>
      <c r="V101" s="30"/>
      <c r="W101" s="30">
        <v>559080</v>
      </c>
      <c r="X101" s="30">
        <v>0</v>
      </c>
      <c r="Y101" s="20">
        <f t="shared" si="2"/>
        <v>0</v>
      </c>
      <c r="Z101" s="14" t="s">
        <v>57</v>
      </c>
      <c r="AA101" s="14" t="s">
        <v>176</v>
      </c>
      <c r="AB101" s="14" t="s">
        <v>90</v>
      </c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</row>
    <row r="102" spans="2:225" ht="51" outlineLevel="1" x14ac:dyDescent="0.2">
      <c r="B102" s="14" t="s">
        <v>256</v>
      </c>
      <c r="C102" s="14" t="s">
        <v>46</v>
      </c>
      <c r="D102" s="14" t="s">
        <v>249</v>
      </c>
      <c r="E102" s="14" t="s">
        <v>250</v>
      </c>
      <c r="F102" s="14" t="s">
        <v>251</v>
      </c>
      <c r="G102" s="14" t="s">
        <v>257</v>
      </c>
      <c r="H102" s="15" t="s">
        <v>83</v>
      </c>
      <c r="I102" s="16">
        <v>50</v>
      </c>
      <c r="J102" s="17" t="s">
        <v>253</v>
      </c>
      <c r="K102" s="15" t="s">
        <v>53</v>
      </c>
      <c r="L102" s="18" t="s">
        <v>54</v>
      </c>
      <c r="M102" s="18" t="s">
        <v>55</v>
      </c>
      <c r="N102" s="17" t="s">
        <v>56</v>
      </c>
      <c r="O102" s="20">
        <v>0</v>
      </c>
      <c r="P102" s="25">
        <v>0</v>
      </c>
      <c r="Q102" s="25">
        <v>2</v>
      </c>
      <c r="R102" s="25">
        <v>2</v>
      </c>
      <c r="S102" s="25">
        <v>2</v>
      </c>
      <c r="T102" s="25">
        <v>2</v>
      </c>
      <c r="U102" s="25">
        <v>2</v>
      </c>
      <c r="V102" s="25"/>
      <c r="W102" s="20">
        <v>578902.26403061219</v>
      </c>
      <c r="X102" s="20">
        <v>0</v>
      </c>
      <c r="Y102" s="20">
        <f t="shared" si="2"/>
        <v>0</v>
      </c>
      <c r="Z102" s="18" t="s">
        <v>57</v>
      </c>
      <c r="AA102" s="21">
        <v>2014</v>
      </c>
      <c r="AB102" s="14" t="s">
        <v>87</v>
      </c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</row>
    <row r="103" spans="2:225" ht="51" outlineLevel="1" x14ac:dyDescent="0.2">
      <c r="B103" s="14" t="s">
        <v>258</v>
      </c>
      <c r="C103" s="14" t="s">
        <v>46</v>
      </c>
      <c r="D103" s="14" t="s">
        <v>249</v>
      </c>
      <c r="E103" s="14" t="s">
        <v>250</v>
      </c>
      <c r="F103" s="14" t="s">
        <v>251</v>
      </c>
      <c r="G103" s="14" t="s">
        <v>257</v>
      </c>
      <c r="H103" s="14" t="s">
        <v>83</v>
      </c>
      <c r="I103" s="29">
        <v>50</v>
      </c>
      <c r="J103" s="14" t="s">
        <v>255</v>
      </c>
      <c r="K103" s="14" t="s">
        <v>53</v>
      </c>
      <c r="L103" s="14" t="s">
        <v>54</v>
      </c>
      <c r="M103" s="14" t="s">
        <v>55</v>
      </c>
      <c r="N103" s="33" t="s">
        <v>56</v>
      </c>
      <c r="O103" s="30">
        <v>0</v>
      </c>
      <c r="P103" s="30">
        <v>0</v>
      </c>
      <c r="Q103" s="30">
        <v>2</v>
      </c>
      <c r="R103" s="30">
        <v>2</v>
      </c>
      <c r="S103" s="30">
        <v>2</v>
      </c>
      <c r="T103" s="30">
        <v>2</v>
      </c>
      <c r="U103" s="30">
        <v>2</v>
      </c>
      <c r="V103" s="30"/>
      <c r="W103" s="30">
        <v>578902.26399999997</v>
      </c>
      <c r="X103" s="30">
        <v>0</v>
      </c>
      <c r="Y103" s="20">
        <f t="shared" si="2"/>
        <v>0</v>
      </c>
      <c r="Z103" s="14" t="s">
        <v>57</v>
      </c>
      <c r="AA103" s="14" t="s">
        <v>176</v>
      </c>
      <c r="AB103" s="14" t="s">
        <v>90</v>
      </c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</row>
    <row r="104" spans="2:225" ht="51" outlineLevel="1" x14ac:dyDescent="0.2">
      <c r="B104" s="14" t="s">
        <v>259</v>
      </c>
      <c r="C104" s="14" t="s">
        <v>46</v>
      </c>
      <c r="D104" s="14" t="s">
        <v>249</v>
      </c>
      <c r="E104" s="14" t="s">
        <v>250</v>
      </c>
      <c r="F104" s="14" t="s">
        <v>251</v>
      </c>
      <c r="G104" s="14" t="s">
        <v>260</v>
      </c>
      <c r="H104" s="15" t="s">
        <v>83</v>
      </c>
      <c r="I104" s="16">
        <v>50</v>
      </c>
      <c r="J104" s="17" t="s">
        <v>253</v>
      </c>
      <c r="K104" s="15" t="s">
        <v>53</v>
      </c>
      <c r="L104" s="18" t="s">
        <v>54</v>
      </c>
      <c r="M104" s="18" t="s">
        <v>55</v>
      </c>
      <c r="N104" s="17" t="s">
        <v>56</v>
      </c>
      <c r="O104" s="20">
        <v>0</v>
      </c>
      <c r="P104" s="25">
        <v>0</v>
      </c>
      <c r="Q104" s="25">
        <v>6</v>
      </c>
      <c r="R104" s="25">
        <v>4</v>
      </c>
      <c r="S104" s="25">
        <v>4</v>
      </c>
      <c r="T104" s="25">
        <v>4</v>
      </c>
      <c r="U104" s="25">
        <v>4</v>
      </c>
      <c r="V104" s="25"/>
      <c r="W104" s="20">
        <v>578902.26403061219</v>
      </c>
      <c r="X104" s="20">
        <v>0</v>
      </c>
      <c r="Y104" s="20">
        <f t="shared" si="2"/>
        <v>0</v>
      </c>
      <c r="Z104" s="18" t="s">
        <v>57</v>
      </c>
      <c r="AA104" s="21">
        <v>2014</v>
      </c>
      <c r="AB104" s="14" t="s">
        <v>87</v>
      </c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</row>
    <row r="105" spans="2:225" ht="51" outlineLevel="1" x14ac:dyDescent="0.2">
      <c r="B105" s="14" t="s">
        <v>261</v>
      </c>
      <c r="C105" s="14" t="s">
        <v>46</v>
      </c>
      <c r="D105" s="14" t="s">
        <v>249</v>
      </c>
      <c r="E105" s="14" t="s">
        <v>250</v>
      </c>
      <c r="F105" s="14" t="s">
        <v>251</v>
      </c>
      <c r="G105" s="14" t="s">
        <v>260</v>
      </c>
      <c r="H105" s="14" t="s">
        <v>83</v>
      </c>
      <c r="I105" s="29">
        <v>50</v>
      </c>
      <c r="J105" s="14" t="s">
        <v>255</v>
      </c>
      <c r="K105" s="14" t="s">
        <v>53</v>
      </c>
      <c r="L105" s="14" t="s">
        <v>54</v>
      </c>
      <c r="M105" s="14" t="s">
        <v>55</v>
      </c>
      <c r="N105" s="33" t="s">
        <v>56</v>
      </c>
      <c r="O105" s="30">
        <v>0</v>
      </c>
      <c r="P105" s="30">
        <v>0</v>
      </c>
      <c r="Q105" s="30">
        <v>6</v>
      </c>
      <c r="R105" s="30">
        <v>4</v>
      </c>
      <c r="S105" s="30">
        <v>4</v>
      </c>
      <c r="T105" s="30">
        <v>4</v>
      </c>
      <c r="U105" s="30">
        <v>4</v>
      </c>
      <c r="V105" s="30"/>
      <c r="W105" s="30">
        <v>578902.26399999997</v>
      </c>
      <c r="X105" s="30">
        <v>0</v>
      </c>
      <c r="Y105" s="20">
        <f t="shared" si="2"/>
        <v>0</v>
      </c>
      <c r="Z105" s="14" t="s">
        <v>57</v>
      </c>
      <c r="AA105" s="14" t="s">
        <v>176</v>
      </c>
      <c r="AB105" s="14" t="s">
        <v>90</v>
      </c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</row>
    <row r="106" spans="2:225" ht="51" outlineLevel="1" x14ac:dyDescent="0.2">
      <c r="B106" s="14" t="s">
        <v>262</v>
      </c>
      <c r="C106" s="14" t="s">
        <v>46</v>
      </c>
      <c r="D106" s="14" t="s">
        <v>249</v>
      </c>
      <c r="E106" s="14" t="s">
        <v>250</v>
      </c>
      <c r="F106" s="14" t="s">
        <v>251</v>
      </c>
      <c r="G106" s="14" t="s">
        <v>263</v>
      </c>
      <c r="H106" s="15" t="s">
        <v>83</v>
      </c>
      <c r="I106" s="16">
        <v>50</v>
      </c>
      <c r="J106" s="17" t="s">
        <v>253</v>
      </c>
      <c r="K106" s="15" t="s">
        <v>53</v>
      </c>
      <c r="L106" s="18" t="s">
        <v>54</v>
      </c>
      <c r="M106" s="18" t="s">
        <v>55</v>
      </c>
      <c r="N106" s="17" t="s">
        <v>56</v>
      </c>
      <c r="O106" s="20">
        <v>0</v>
      </c>
      <c r="P106" s="25">
        <v>0</v>
      </c>
      <c r="Q106" s="25">
        <v>2</v>
      </c>
      <c r="R106" s="25">
        <v>2</v>
      </c>
      <c r="S106" s="25">
        <v>2</v>
      </c>
      <c r="T106" s="25">
        <v>2</v>
      </c>
      <c r="U106" s="25">
        <v>2</v>
      </c>
      <c r="V106" s="25"/>
      <c r="W106" s="20">
        <v>578902.26403061219</v>
      </c>
      <c r="X106" s="20">
        <v>0</v>
      </c>
      <c r="Y106" s="20">
        <f t="shared" si="2"/>
        <v>0</v>
      </c>
      <c r="Z106" s="18" t="s">
        <v>57</v>
      </c>
      <c r="AA106" s="21">
        <v>2014</v>
      </c>
      <c r="AB106" s="14" t="s">
        <v>87</v>
      </c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</row>
    <row r="107" spans="2:225" ht="51" outlineLevel="1" x14ac:dyDescent="0.2">
      <c r="B107" s="14" t="s">
        <v>264</v>
      </c>
      <c r="C107" s="14" t="s">
        <v>46</v>
      </c>
      <c r="D107" s="14" t="s">
        <v>249</v>
      </c>
      <c r="E107" s="14" t="s">
        <v>250</v>
      </c>
      <c r="F107" s="14" t="s">
        <v>251</v>
      </c>
      <c r="G107" s="14" t="s">
        <v>263</v>
      </c>
      <c r="H107" s="14" t="s">
        <v>83</v>
      </c>
      <c r="I107" s="29">
        <v>50</v>
      </c>
      <c r="J107" s="14" t="s">
        <v>255</v>
      </c>
      <c r="K107" s="14" t="s">
        <v>53</v>
      </c>
      <c r="L107" s="14" t="s">
        <v>54</v>
      </c>
      <c r="M107" s="14" t="s">
        <v>55</v>
      </c>
      <c r="N107" s="33" t="s">
        <v>56</v>
      </c>
      <c r="O107" s="30">
        <v>0</v>
      </c>
      <c r="P107" s="30">
        <v>0</v>
      </c>
      <c r="Q107" s="30">
        <v>2</v>
      </c>
      <c r="R107" s="30">
        <v>2</v>
      </c>
      <c r="S107" s="30">
        <v>2</v>
      </c>
      <c r="T107" s="30">
        <v>2</v>
      </c>
      <c r="U107" s="30">
        <v>2</v>
      </c>
      <c r="V107" s="30"/>
      <c r="W107" s="30">
        <v>578902.26399999997</v>
      </c>
      <c r="X107" s="30">
        <v>0</v>
      </c>
      <c r="Y107" s="20">
        <f t="shared" si="2"/>
        <v>0</v>
      </c>
      <c r="Z107" s="14" t="s">
        <v>57</v>
      </c>
      <c r="AA107" s="14" t="s">
        <v>176</v>
      </c>
      <c r="AB107" s="14" t="s">
        <v>90</v>
      </c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</row>
    <row r="108" spans="2:225" ht="51" outlineLevel="1" x14ac:dyDescent="0.2">
      <c r="B108" s="14" t="s">
        <v>265</v>
      </c>
      <c r="C108" s="14" t="s">
        <v>46</v>
      </c>
      <c r="D108" s="14" t="s">
        <v>266</v>
      </c>
      <c r="E108" s="14" t="s">
        <v>267</v>
      </c>
      <c r="F108" s="14" t="s">
        <v>268</v>
      </c>
      <c r="G108" s="14" t="s">
        <v>269</v>
      </c>
      <c r="H108" s="15" t="s">
        <v>83</v>
      </c>
      <c r="I108" s="16">
        <v>50</v>
      </c>
      <c r="J108" s="17" t="s">
        <v>253</v>
      </c>
      <c r="K108" s="15" t="s">
        <v>53</v>
      </c>
      <c r="L108" s="18" t="s">
        <v>54</v>
      </c>
      <c r="M108" s="18" t="s">
        <v>55</v>
      </c>
      <c r="N108" s="17" t="s">
        <v>56</v>
      </c>
      <c r="O108" s="20">
        <v>0</v>
      </c>
      <c r="P108" s="25">
        <v>0</v>
      </c>
      <c r="Q108" s="25">
        <v>10</v>
      </c>
      <c r="R108" s="25">
        <v>5</v>
      </c>
      <c r="S108" s="25">
        <v>4</v>
      </c>
      <c r="T108" s="25">
        <v>4</v>
      </c>
      <c r="U108" s="25">
        <v>4</v>
      </c>
      <c r="V108" s="25"/>
      <c r="W108" s="20">
        <v>2201924.1071428568</v>
      </c>
      <c r="X108" s="20">
        <v>0</v>
      </c>
      <c r="Y108" s="20">
        <f t="shared" si="2"/>
        <v>0</v>
      </c>
      <c r="Z108" s="18" t="s">
        <v>57</v>
      </c>
      <c r="AA108" s="21">
        <v>2014</v>
      </c>
      <c r="AB108" s="14" t="s">
        <v>115</v>
      </c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</row>
    <row r="109" spans="2:225" ht="51" outlineLevel="1" x14ac:dyDescent="0.2">
      <c r="B109" s="14" t="s">
        <v>270</v>
      </c>
      <c r="C109" s="14" t="s">
        <v>46</v>
      </c>
      <c r="D109" s="14" t="s">
        <v>266</v>
      </c>
      <c r="E109" s="14" t="s">
        <v>267</v>
      </c>
      <c r="F109" s="14" t="s">
        <v>268</v>
      </c>
      <c r="G109" s="14" t="s">
        <v>269</v>
      </c>
      <c r="H109" s="14" t="s">
        <v>83</v>
      </c>
      <c r="I109" s="29">
        <v>50</v>
      </c>
      <c r="J109" s="14" t="s">
        <v>255</v>
      </c>
      <c r="K109" s="14" t="s">
        <v>53</v>
      </c>
      <c r="L109" s="14" t="s">
        <v>54</v>
      </c>
      <c r="M109" s="14" t="s">
        <v>55</v>
      </c>
      <c r="N109" s="33" t="s">
        <v>56</v>
      </c>
      <c r="O109" s="30">
        <v>0</v>
      </c>
      <c r="P109" s="30">
        <v>0</v>
      </c>
      <c r="Q109" s="30">
        <v>10</v>
      </c>
      <c r="R109" s="30">
        <v>18</v>
      </c>
      <c r="S109" s="30">
        <v>17</v>
      </c>
      <c r="T109" s="30">
        <v>16</v>
      </c>
      <c r="U109" s="30">
        <v>13</v>
      </c>
      <c r="V109" s="30"/>
      <c r="W109" s="30">
        <v>2201924.1069999998</v>
      </c>
      <c r="X109" s="30">
        <f>W109*(P109+Q109+R109+S109+T109+U109)</f>
        <v>162942383.91799998</v>
      </c>
      <c r="Y109" s="20">
        <f t="shared" si="2"/>
        <v>182495469.98815998</v>
      </c>
      <c r="Z109" s="14" t="s">
        <v>57</v>
      </c>
      <c r="AA109" s="14" t="s">
        <v>176</v>
      </c>
      <c r="AB109" s="14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</row>
    <row r="110" spans="2:225" ht="51" outlineLevel="1" x14ac:dyDescent="0.2">
      <c r="B110" s="14" t="s">
        <v>271</v>
      </c>
      <c r="C110" s="14" t="s">
        <v>46</v>
      </c>
      <c r="D110" s="14" t="s">
        <v>266</v>
      </c>
      <c r="E110" s="14" t="s">
        <v>267</v>
      </c>
      <c r="F110" s="14" t="s">
        <v>268</v>
      </c>
      <c r="G110" s="14" t="s">
        <v>272</v>
      </c>
      <c r="H110" s="15" t="s">
        <v>83</v>
      </c>
      <c r="I110" s="16">
        <v>50</v>
      </c>
      <c r="J110" s="17" t="s">
        <v>253</v>
      </c>
      <c r="K110" s="15" t="s">
        <v>53</v>
      </c>
      <c r="L110" s="18" t="s">
        <v>54</v>
      </c>
      <c r="M110" s="18" t="s">
        <v>55</v>
      </c>
      <c r="N110" s="17" t="s">
        <v>56</v>
      </c>
      <c r="O110" s="20">
        <v>0</v>
      </c>
      <c r="P110" s="25">
        <v>0</v>
      </c>
      <c r="Q110" s="25">
        <v>7</v>
      </c>
      <c r="R110" s="25">
        <v>5</v>
      </c>
      <c r="S110" s="25">
        <v>4</v>
      </c>
      <c r="T110" s="25">
        <v>4</v>
      </c>
      <c r="U110" s="25">
        <v>4</v>
      </c>
      <c r="V110" s="25"/>
      <c r="W110" s="20">
        <v>1906504.4642857141</v>
      </c>
      <c r="X110" s="20">
        <v>0</v>
      </c>
      <c r="Y110" s="20">
        <f t="shared" si="2"/>
        <v>0</v>
      </c>
      <c r="Z110" s="18" t="s">
        <v>57</v>
      </c>
      <c r="AA110" s="21">
        <v>2014</v>
      </c>
      <c r="AB110" s="14" t="s">
        <v>87</v>
      </c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</row>
    <row r="111" spans="2:225" ht="51" outlineLevel="1" x14ac:dyDescent="0.2">
      <c r="B111" s="14" t="s">
        <v>273</v>
      </c>
      <c r="C111" s="14" t="s">
        <v>46</v>
      </c>
      <c r="D111" s="14" t="s">
        <v>266</v>
      </c>
      <c r="E111" s="14" t="s">
        <v>267</v>
      </c>
      <c r="F111" s="14" t="s">
        <v>268</v>
      </c>
      <c r="G111" s="14" t="s">
        <v>272</v>
      </c>
      <c r="H111" s="14" t="s">
        <v>83</v>
      </c>
      <c r="I111" s="29">
        <v>50</v>
      </c>
      <c r="J111" s="14" t="s">
        <v>255</v>
      </c>
      <c r="K111" s="14" t="s">
        <v>53</v>
      </c>
      <c r="L111" s="14" t="s">
        <v>54</v>
      </c>
      <c r="M111" s="14" t="s">
        <v>55</v>
      </c>
      <c r="N111" s="33" t="s">
        <v>56</v>
      </c>
      <c r="O111" s="30">
        <v>0</v>
      </c>
      <c r="P111" s="30">
        <v>0</v>
      </c>
      <c r="Q111" s="30">
        <v>7</v>
      </c>
      <c r="R111" s="30">
        <v>5</v>
      </c>
      <c r="S111" s="30">
        <v>4</v>
      </c>
      <c r="T111" s="30">
        <v>4</v>
      </c>
      <c r="U111" s="30">
        <v>4</v>
      </c>
      <c r="V111" s="30"/>
      <c r="W111" s="30">
        <v>1906504.4639999999</v>
      </c>
      <c r="X111" s="30">
        <v>0</v>
      </c>
      <c r="Y111" s="20">
        <f t="shared" si="2"/>
        <v>0</v>
      </c>
      <c r="Z111" s="14" t="s">
        <v>57</v>
      </c>
      <c r="AA111" s="14" t="s">
        <v>176</v>
      </c>
      <c r="AB111" s="14" t="s">
        <v>90</v>
      </c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</row>
    <row r="112" spans="2:225" ht="51" outlineLevel="1" x14ac:dyDescent="0.2">
      <c r="B112" s="14" t="s">
        <v>274</v>
      </c>
      <c r="C112" s="14" t="s">
        <v>46</v>
      </c>
      <c r="D112" s="14" t="s">
        <v>266</v>
      </c>
      <c r="E112" s="14" t="s">
        <v>267</v>
      </c>
      <c r="F112" s="14" t="s">
        <v>268</v>
      </c>
      <c r="G112" s="14" t="s">
        <v>275</v>
      </c>
      <c r="H112" s="15" t="s">
        <v>83</v>
      </c>
      <c r="I112" s="16">
        <v>50</v>
      </c>
      <c r="J112" s="17" t="s">
        <v>253</v>
      </c>
      <c r="K112" s="15" t="s">
        <v>53</v>
      </c>
      <c r="L112" s="18" t="s">
        <v>54</v>
      </c>
      <c r="M112" s="18" t="s">
        <v>55</v>
      </c>
      <c r="N112" s="17" t="s">
        <v>56</v>
      </c>
      <c r="O112" s="20">
        <v>0</v>
      </c>
      <c r="P112" s="25">
        <v>0</v>
      </c>
      <c r="Q112" s="25">
        <v>5</v>
      </c>
      <c r="R112" s="25">
        <v>3</v>
      </c>
      <c r="S112" s="25">
        <v>3</v>
      </c>
      <c r="T112" s="25">
        <v>3</v>
      </c>
      <c r="U112" s="25">
        <v>3</v>
      </c>
      <c r="V112" s="25"/>
      <c r="W112" s="20">
        <v>1906504.4642857141</v>
      </c>
      <c r="X112" s="20">
        <v>0</v>
      </c>
      <c r="Y112" s="20">
        <f t="shared" si="2"/>
        <v>0</v>
      </c>
      <c r="Z112" s="18" t="s">
        <v>57</v>
      </c>
      <c r="AA112" s="21">
        <v>2014</v>
      </c>
      <c r="AB112" s="14" t="s">
        <v>87</v>
      </c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</row>
    <row r="113" spans="2:225" ht="51" outlineLevel="1" x14ac:dyDescent="0.2">
      <c r="B113" s="14" t="s">
        <v>276</v>
      </c>
      <c r="C113" s="14" t="s">
        <v>46</v>
      </c>
      <c r="D113" s="14" t="s">
        <v>266</v>
      </c>
      <c r="E113" s="14" t="s">
        <v>267</v>
      </c>
      <c r="F113" s="14" t="s">
        <v>268</v>
      </c>
      <c r="G113" s="14" t="s">
        <v>275</v>
      </c>
      <c r="H113" s="14" t="s">
        <v>83</v>
      </c>
      <c r="I113" s="29">
        <v>50</v>
      </c>
      <c r="J113" s="14" t="s">
        <v>255</v>
      </c>
      <c r="K113" s="14" t="s">
        <v>53</v>
      </c>
      <c r="L113" s="14" t="s">
        <v>54</v>
      </c>
      <c r="M113" s="14" t="s">
        <v>55</v>
      </c>
      <c r="N113" s="33" t="s">
        <v>56</v>
      </c>
      <c r="O113" s="30">
        <v>0</v>
      </c>
      <c r="P113" s="30">
        <v>0</v>
      </c>
      <c r="Q113" s="30">
        <v>5</v>
      </c>
      <c r="R113" s="30">
        <v>3</v>
      </c>
      <c r="S113" s="30">
        <v>3</v>
      </c>
      <c r="T113" s="30">
        <v>3</v>
      </c>
      <c r="U113" s="30">
        <v>3</v>
      </c>
      <c r="V113" s="30"/>
      <c r="W113" s="30">
        <v>1906504.4639999999</v>
      </c>
      <c r="X113" s="30">
        <v>0</v>
      </c>
      <c r="Y113" s="20">
        <f t="shared" si="2"/>
        <v>0</v>
      </c>
      <c r="Z113" s="14" t="s">
        <v>57</v>
      </c>
      <c r="AA113" s="14" t="s">
        <v>176</v>
      </c>
      <c r="AB113" s="14" t="s">
        <v>90</v>
      </c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</row>
    <row r="114" spans="2:225" ht="51" outlineLevel="1" x14ac:dyDescent="0.2">
      <c r="B114" s="14" t="s">
        <v>277</v>
      </c>
      <c r="C114" s="14" t="s">
        <v>46</v>
      </c>
      <c r="D114" s="14" t="s">
        <v>278</v>
      </c>
      <c r="E114" s="14" t="s">
        <v>267</v>
      </c>
      <c r="F114" s="14" t="s">
        <v>279</v>
      </c>
      <c r="G114" s="14" t="s">
        <v>280</v>
      </c>
      <c r="H114" s="15" t="s">
        <v>83</v>
      </c>
      <c r="I114" s="16">
        <v>50</v>
      </c>
      <c r="J114" s="17" t="s">
        <v>253</v>
      </c>
      <c r="K114" s="15" t="s">
        <v>53</v>
      </c>
      <c r="L114" s="18" t="s">
        <v>54</v>
      </c>
      <c r="M114" s="18" t="s">
        <v>55</v>
      </c>
      <c r="N114" s="17" t="s">
        <v>56</v>
      </c>
      <c r="O114" s="20">
        <v>0</v>
      </c>
      <c r="P114" s="25">
        <v>0</v>
      </c>
      <c r="Q114" s="25">
        <v>1</v>
      </c>
      <c r="R114" s="25">
        <v>1</v>
      </c>
      <c r="S114" s="25">
        <v>1</v>
      </c>
      <c r="T114" s="25">
        <v>1</v>
      </c>
      <c r="U114" s="25">
        <v>1</v>
      </c>
      <c r="V114" s="25"/>
      <c r="W114" s="20">
        <v>2023084.8214285711</v>
      </c>
      <c r="X114" s="20">
        <v>0</v>
      </c>
      <c r="Y114" s="20">
        <f t="shared" si="2"/>
        <v>0</v>
      </c>
      <c r="Z114" s="18" t="s">
        <v>57</v>
      </c>
      <c r="AA114" s="21">
        <v>2014</v>
      </c>
      <c r="AB114" s="14" t="s">
        <v>87</v>
      </c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</row>
    <row r="115" spans="2:225" ht="51" outlineLevel="1" x14ac:dyDescent="0.2">
      <c r="B115" s="14" t="s">
        <v>281</v>
      </c>
      <c r="C115" s="14" t="s">
        <v>46</v>
      </c>
      <c r="D115" s="14" t="s">
        <v>278</v>
      </c>
      <c r="E115" s="14" t="s">
        <v>267</v>
      </c>
      <c r="F115" s="14" t="s">
        <v>279</v>
      </c>
      <c r="G115" s="14" t="s">
        <v>280</v>
      </c>
      <c r="H115" s="14" t="s">
        <v>83</v>
      </c>
      <c r="I115" s="29">
        <v>50</v>
      </c>
      <c r="J115" s="14" t="s">
        <v>255</v>
      </c>
      <c r="K115" s="14" t="s">
        <v>53</v>
      </c>
      <c r="L115" s="14" t="s">
        <v>54</v>
      </c>
      <c r="M115" s="14" t="s">
        <v>55</v>
      </c>
      <c r="N115" s="33" t="s">
        <v>56</v>
      </c>
      <c r="O115" s="30">
        <v>0</v>
      </c>
      <c r="P115" s="30">
        <v>0</v>
      </c>
      <c r="Q115" s="30">
        <v>1</v>
      </c>
      <c r="R115" s="30">
        <v>1</v>
      </c>
      <c r="S115" s="30">
        <v>1</v>
      </c>
      <c r="T115" s="30">
        <v>1</v>
      </c>
      <c r="U115" s="30">
        <v>1</v>
      </c>
      <c r="V115" s="30"/>
      <c r="W115" s="30">
        <v>2023084.821</v>
      </c>
      <c r="X115" s="30">
        <v>0</v>
      </c>
      <c r="Y115" s="20">
        <f t="shared" si="2"/>
        <v>0</v>
      </c>
      <c r="Z115" s="14" t="s">
        <v>57</v>
      </c>
      <c r="AA115" s="14" t="s">
        <v>176</v>
      </c>
      <c r="AB115" s="14" t="s">
        <v>90</v>
      </c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</row>
    <row r="116" spans="2:225" ht="51" outlineLevel="1" x14ac:dyDescent="0.2">
      <c r="B116" s="14" t="s">
        <v>282</v>
      </c>
      <c r="C116" s="14" t="s">
        <v>46</v>
      </c>
      <c r="D116" s="14" t="s">
        <v>278</v>
      </c>
      <c r="E116" s="14" t="s">
        <v>267</v>
      </c>
      <c r="F116" s="14" t="s">
        <v>279</v>
      </c>
      <c r="G116" s="14" t="s">
        <v>283</v>
      </c>
      <c r="H116" s="15" t="s">
        <v>83</v>
      </c>
      <c r="I116" s="16">
        <v>50</v>
      </c>
      <c r="J116" s="17" t="s">
        <v>253</v>
      </c>
      <c r="K116" s="15" t="s">
        <v>53</v>
      </c>
      <c r="L116" s="18" t="s">
        <v>54</v>
      </c>
      <c r="M116" s="18" t="s">
        <v>55</v>
      </c>
      <c r="N116" s="17" t="s">
        <v>56</v>
      </c>
      <c r="O116" s="20">
        <v>0</v>
      </c>
      <c r="P116" s="25">
        <v>0</v>
      </c>
      <c r="Q116" s="25">
        <v>3</v>
      </c>
      <c r="R116" s="25">
        <v>3</v>
      </c>
      <c r="S116" s="25">
        <v>3</v>
      </c>
      <c r="T116" s="25">
        <v>3</v>
      </c>
      <c r="U116" s="25">
        <v>3</v>
      </c>
      <c r="V116" s="25"/>
      <c r="W116" s="20">
        <v>2023084.8214285711</v>
      </c>
      <c r="X116" s="20">
        <v>0</v>
      </c>
      <c r="Y116" s="20">
        <f t="shared" si="2"/>
        <v>0</v>
      </c>
      <c r="Z116" s="18" t="s">
        <v>57</v>
      </c>
      <c r="AA116" s="21">
        <v>2014</v>
      </c>
      <c r="AB116" s="14" t="s">
        <v>87</v>
      </c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</row>
    <row r="117" spans="2:225" ht="51" outlineLevel="1" x14ac:dyDescent="0.2">
      <c r="B117" s="14" t="s">
        <v>284</v>
      </c>
      <c r="C117" s="14" t="s">
        <v>46</v>
      </c>
      <c r="D117" s="14" t="s">
        <v>278</v>
      </c>
      <c r="E117" s="14" t="s">
        <v>267</v>
      </c>
      <c r="F117" s="14" t="s">
        <v>279</v>
      </c>
      <c r="G117" s="14" t="s">
        <v>283</v>
      </c>
      <c r="H117" s="14" t="s">
        <v>83</v>
      </c>
      <c r="I117" s="29">
        <v>50</v>
      </c>
      <c r="J117" s="14" t="s">
        <v>255</v>
      </c>
      <c r="K117" s="14" t="s">
        <v>53</v>
      </c>
      <c r="L117" s="14" t="s">
        <v>54</v>
      </c>
      <c r="M117" s="14" t="s">
        <v>55</v>
      </c>
      <c r="N117" s="33" t="s">
        <v>56</v>
      </c>
      <c r="O117" s="30">
        <v>0</v>
      </c>
      <c r="P117" s="30">
        <v>0</v>
      </c>
      <c r="Q117" s="30">
        <v>3</v>
      </c>
      <c r="R117" s="30">
        <v>3</v>
      </c>
      <c r="S117" s="30">
        <v>3</v>
      </c>
      <c r="T117" s="30">
        <v>3</v>
      </c>
      <c r="U117" s="30">
        <v>3</v>
      </c>
      <c r="V117" s="30"/>
      <c r="W117" s="30">
        <v>2023084.821</v>
      </c>
      <c r="X117" s="30">
        <v>0</v>
      </c>
      <c r="Y117" s="20">
        <f t="shared" si="2"/>
        <v>0</v>
      </c>
      <c r="Z117" s="14" t="s">
        <v>57</v>
      </c>
      <c r="AA117" s="14" t="s">
        <v>176</v>
      </c>
      <c r="AB117" s="14" t="s">
        <v>90</v>
      </c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</row>
    <row r="118" spans="2:225" ht="51" outlineLevel="1" x14ac:dyDescent="0.2">
      <c r="B118" s="14" t="s">
        <v>285</v>
      </c>
      <c r="C118" s="14" t="s">
        <v>46</v>
      </c>
      <c r="D118" s="14" t="s">
        <v>286</v>
      </c>
      <c r="E118" s="14" t="s">
        <v>267</v>
      </c>
      <c r="F118" s="14" t="s">
        <v>287</v>
      </c>
      <c r="G118" s="14" t="s">
        <v>288</v>
      </c>
      <c r="H118" s="15" t="s">
        <v>83</v>
      </c>
      <c r="I118" s="16">
        <v>50</v>
      </c>
      <c r="J118" s="17" t="s">
        <v>253</v>
      </c>
      <c r="K118" s="15" t="s">
        <v>53</v>
      </c>
      <c r="L118" s="18" t="s">
        <v>54</v>
      </c>
      <c r="M118" s="18" t="s">
        <v>55</v>
      </c>
      <c r="N118" s="17" t="s">
        <v>56</v>
      </c>
      <c r="O118" s="20">
        <v>0</v>
      </c>
      <c r="P118" s="25">
        <v>0</v>
      </c>
      <c r="Q118" s="25">
        <v>6</v>
      </c>
      <c r="R118" s="25">
        <v>6</v>
      </c>
      <c r="S118" s="25">
        <v>6</v>
      </c>
      <c r="T118" s="25">
        <v>6</v>
      </c>
      <c r="U118" s="25">
        <v>6</v>
      </c>
      <c r="V118" s="25"/>
      <c r="W118" s="20">
        <v>3396620.0892857141</v>
      </c>
      <c r="X118" s="20">
        <v>0</v>
      </c>
      <c r="Y118" s="20">
        <f t="shared" si="2"/>
        <v>0</v>
      </c>
      <c r="Z118" s="18" t="s">
        <v>57</v>
      </c>
      <c r="AA118" s="21">
        <v>2014</v>
      </c>
      <c r="AB118" s="14" t="s">
        <v>87</v>
      </c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</row>
    <row r="119" spans="2:225" ht="51" outlineLevel="1" x14ac:dyDescent="0.2">
      <c r="B119" s="14" t="s">
        <v>289</v>
      </c>
      <c r="C119" s="14" t="s">
        <v>46</v>
      </c>
      <c r="D119" s="14" t="s">
        <v>286</v>
      </c>
      <c r="E119" s="14" t="s">
        <v>267</v>
      </c>
      <c r="F119" s="14" t="s">
        <v>287</v>
      </c>
      <c r="G119" s="14" t="s">
        <v>288</v>
      </c>
      <c r="H119" s="14" t="s">
        <v>83</v>
      </c>
      <c r="I119" s="29">
        <v>50</v>
      </c>
      <c r="J119" s="14" t="s">
        <v>255</v>
      </c>
      <c r="K119" s="14" t="s">
        <v>53</v>
      </c>
      <c r="L119" s="14" t="s">
        <v>54</v>
      </c>
      <c r="M119" s="14" t="s">
        <v>55</v>
      </c>
      <c r="N119" s="14" t="s">
        <v>56</v>
      </c>
      <c r="O119" s="30">
        <v>0</v>
      </c>
      <c r="P119" s="30">
        <v>0</v>
      </c>
      <c r="Q119" s="30">
        <v>6</v>
      </c>
      <c r="R119" s="30">
        <v>6</v>
      </c>
      <c r="S119" s="30">
        <v>6</v>
      </c>
      <c r="T119" s="30">
        <v>6</v>
      </c>
      <c r="U119" s="30">
        <v>6</v>
      </c>
      <c r="V119" s="30"/>
      <c r="W119" s="30">
        <v>3057142.86</v>
      </c>
      <c r="X119" s="30">
        <v>0</v>
      </c>
      <c r="Y119" s="20">
        <f t="shared" si="2"/>
        <v>0</v>
      </c>
      <c r="Z119" s="14" t="s">
        <v>57</v>
      </c>
      <c r="AA119" s="14" t="s">
        <v>176</v>
      </c>
      <c r="AB119" s="14" t="s">
        <v>90</v>
      </c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</row>
    <row r="120" spans="2:225" ht="89.25" outlineLevel="1" x14ac:dyDescent="0.2">
      <c r="B120" s="14" t="s">
        <v>290</v>
      </c>
      <c r="C120" s="14" t="s">
        <v>46</v>
      </c>
      <c r="D120" s="14" t="s">
        <v>291</v>
      </c>
      <c r="E120" s="14" t="s">
        <v>292</v>
      </c>
      <c r="F120" s="14" t="s">
        <v>293</v>
      </c>
      <c r="G120" s="14" t="s">
        <v>294</v>
      </c>
      <c r="H120" s="15" t="s">
        <v>83</v>
      </c>
      <c r="I120" s="16">
        <v>50</v>
      </c>
      <c r="J120" s="17" t="s">
        <v>52</v>
      </c>
      <c r="K120" s="15" t="s">
        <v>53</v>
      </c>
      <c r="L120" s="18" t="s">
        <v>54</v>
      </c>
      <c r="M120" s="18" t="s">
        <v>55</v>
      </c>
      <c r="N120" s="17" t="s">
        <v>56</v>
      </c>
      <c r="O120" s="20">
        <v>0</v>
      </c>
      <c r="P120" s="25">
        <v>0</v>
      </c>
      <c r="Q120" s="25">
        <v>2</v>
      </c>
      <c r="R120" s="25">
        <v>0</v>
      </c>
      <c r="S120" s="20">
        <v>1</v>
      </c>
      <c r="T120" s="20">
        <v>0</v>
      </c>
      <c r="U120" s="20">
        <v>1</v>
      </c>
      <c r="V120" s="20"/>
      <c r="W120" s="20">
        <v>4500000</v>
      </c>
      <c r="X120" s="20">
        <v>0</v>
      </c>
      <c r="Y120" s="20">
        <f t="shared" si="2"/>
        <v>0</v>
      </c>
      <c r="Z120" s="18" t="s">
        <v>57</v>
      </c>
      <c r="AA120" s="21">
        <v>2014</v>
      </c>
      <c r="AB120" s="22" t="s">
        <v>90</v>
      </c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</row>
    <row r="121" spans="2:225" ht="51" outlineLevel="1" x14ac:dyDescent="0.2">
      <c r="B121" s="14" t="s">
        <v>295</v>
      </c>
      <c r="C121" s="14" t="s">
        <v>46</v>
      </c>
      <c r="D121" s="14" t="s">
        <v>296</v>
      </c>
      <c r="E121" s="14" t="s">
        <v>292</v>
      </c>
      <c r="F121" s="14" t="s">
        <v>297</v>
      </c>
      <c r="G121" s="14" t="s">
        <v>298</v>
      </c>
      <c r="H121" s="15" t="s">
        <v>83</v>
      </c>
      <c r="I121" s="16">
        <v>50</v>
      </c>
      <c r="J121" s="17" t="s">
        <v>52</v>
      </c>
      <c r="K121" s="15" t="s">
        <v>53</v>
      </c>
      <c r="L121" s="18" t="s">
        <v>54</v>
      </c>
      <c r="M121" s="18" t="s">
        <v>55</v>
      </c>
      <c r="N121" s="17" t="s">
        <v>56</v>
      </c>
      <c r="O121" s="20">
        <v>0</v>
      </c>
      <c r="P121" s="25">
        <v>0</v>
      </c>
      <c r="Q121" s="25">
        <v>29</v>
      </c>
      <c r="R121" s="25">
        <v>6</v>
      </c>
      <c r="S121" s="20">
        <v>8</v>
      </c>
      <c r="T121" s="20">
        <v>7</v>
      </c>
      <c r="U121" s="20">
        <v>6</v>
      </c>
      <c r="V121" s="20"/>
      <c r="W121" s="20">
        <v>4500000</v>
      </c>
      <c r="X121" s="20">
        <v>0</v>
      </c>
      <c r="Y121" s="20">
        <f t="shared" si="2"/>
        <v>0</v>
      </c>
      <c r="Z121" s="18" t="s">
        <v>57</v>
      </c>
      <c r="AA121" s="21">
        <v>2014</v>
      </c>
      <c r="AB121" s="22" t="s">
        <v>90</v>
      </c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</row>
    <row r="122" spans="2:225" ht="89.25" outlineLevel="1" x14ac:dyDescent="0.2">
      <c r="B122" s="14" t="s">
        <v>299</v>
      </c>
      <c r="C122" s="14" t="s">
        <v>46</v>
      </c>
      <c r="D122" s="14" t="s">
        <v>291</v>
      </c>
      <c r="E122" s="14" t="s">
        <v>292</v>
      </c>
      <c r="F122" s="14" t="s">
        <v>293</v>
      </c>
      <c r="G122" s="14" t="s">
        <v>300</v>
      </c>
      <c r="H122" s="15" t="s">
        <v>83</v>
      </c>
      <c r="I122" s="16">
        <v>50</v>
      </c>
      <c r="J122" s="17" t="s">
        <v>52</v>
      </c>
      <c r="K122" s="15" t="s">
        <v>53</v>
      </c>
      <c r="L122" s="18" t="s">
        <v>54</v>
      </c>
      <c r="M122" s="18" t="s">
        <v>55</v>
      </c>
      <c r="N122" s="17" t="s">
        <v>56</v>
      </c>
      <c r="O122" s="20">
        <v>0</v>
      </c>
      <c r="P122" s="25">
        <v>0</v>
      </c>
      <c r="Q122" s="25">
        <v>3</v>
      </c>
      <c r="R122" s="25">
        <v>1</v>
      </c>
      <c r="S122" s="20">
        <v>0</v>
      </c>
      <c r="T122" s="20">
        <v>0</v>
      </c>
      <c r="U122" s="20">
        <v>0</v>
      </c>
      <c r="V122" s="20"/>
      <c r="W122" s="20">
        <v>76441964.285714284</v>
      </c>
      <c r="X122" s="20">
        <v>0</v>
      </c>
      <c r="Y122" s="20">
        <f t="shared" si="2"/>
        <v>0</v>
      </c>
      <c r="Z122" s="18" t="s">
        <v>57</v>
      </c>
      <c r="AA122" s="21">
        <v>2014</v>
      </c>
      <c r="AB122" s="22" t="s">
        <v>90</v>
      </c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</row>
    <row r="123" spans="2:225" ht="89.25" outlineLevel="1" x14ac:dyDescent="0.2">
      <c r="B123" s="14" t="s">
        <v>301</v>
      </c>
      <c r="C123" s="14" t="s">
        <v>46</v>
      </c>
      <c r="D123" s="14" t="s">
        <v>291</v>
      </c>
      <c r="E123" s="14" t="s">
        <v>292</v>
      </c>
      <c r="F123" s="14" t="s">
        <v>293</v>
      </c>
      <c r="G123" s="14" t="s">
        <v>302</v>
      </c>
      <c r="H123" s="15" t="s">
        <v>83</v>
      </c>
      <c r="I123" s="16">
        <v>50</v>
      </c>
      <c r="J123" s="17" t="s">
        <v>52</v>
      </c>
      <c r="K123" s="15" t="s">
        <v>53</v>
      </c>
      <c r="L123" s="18" t="s">
        <v>54</v>
      </c>
      <c r="M123" s="18" t="s">
        <v>55</v>
      </c>
      <c r="N123" s="17" t="s">
        <v>56</v>
      </c>
      <c r="O123" s="20">
        <v>0</v>
      </c>
      <c r="P123" s="25">
        <v>0</v>
      </c>
      <c r="Q123" s="25">
        <v>4</v>
      </c>
      <c r="R123" s="25">
        <v>0</v>
      </c>
      <c r="S123" s="20">
        <v>1</v>
      </c>
      <c r="T123" s="20">
        <v>1</v>
      </c>
      <c r="U123" s="20">
        <v>1</v>
      </c>
      <c r="V123" s="20"/>
      <c r="W123" s="20">
        <v>13570000</v>
      </c>
      <c r="X123" s="20">
        <v>0</v>
      </c>
      <c r="Y123" s="20">
        <f t="shared" si="2"/>
        <v>0</v>
      </c>
      <c r="Z123" s="18" t="s">
        <v>57</v>
      </c>
      <c r="AA123" s="21">
        <v>2014</v>
      </c>
      <c r="AB123" s="22" t="s">
        <v>90</v>
      </c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</row>
    <row r="124" spans="2:225" ht="89.25" outlineLevel="1" x14ac:dyDescent="0.2">
      <c r="B124" s="14" t="s">
        <v>303</v>
      </c>
      <c r="C124" s="14" t="s">
        <v>46</v>
      </c>
      <c r="D124" s="14" t="s">
        <v>291</v>
      </c>
      <c r="E124" s="14" t="s">
        <v>292</v>
      </c>
      <c r="F124" s="14" t="s">
        <v>293</v>
      </c>
      <c r="G124" s="14" t="s">
        <v>304</v>
      </c>
      <c r="H124" s="15" t="s">
        <v>83</v>
      </c>
      <c r="I124" s="16">
        <v>50</v>
      </c>
      <c r="J124" s="17" t="s">
        <v>52</v>
      </c>
      <c r="K124" s="15" t="s">
        <v>53</v>
      </c>
      <c r="L124" s="18" t="s">
        <v>54</v>
      </c>
      <c r="M124" s="18" t="s">
        <v>55</v>
      </c>
      <c r="N124" s="17" t="s">
        <v>56</v>
      </c>
      <c r="O124" s="20">
        <v>0</v>
      </c>
      <c r="P124" s="25">
        <v>0</v>
      </c>
      <c r="Q124" s="25">
        <v>1</v>
      </c>
      <c r="R124" s="25">
        <v>1</v>
      </c>
      <c r="S124" s="20">
        <v>1</v>
      </c>
      <c r="T124" s="20">
        <v>1</v>
      </c>
      <c r="U124" s="20">
        <v>1</v>
      </c>
      <c r="V124" s="20"/>
      <c r="W124" s="20">
        <v>30229999.999999996</v>
      </c>
      <c r="X124" s="20">
        <v>0</v>
      </c>
      <c r="Y124" s="20">
        <f t="shared" si="2"/>
        <v>0</v>
      </c>
      <c r="Z124" s="18" t="s">
        <v>57</v>
      </c>
      <c r="AA124" s="21">
        <v>2014</v>
      </c>
      <c r="AB124" s="22" t="s">
        <v>90</v>
      </c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</row>
    <row r="125" spans="2:225" ht="89.25" outlineLevel="1" x14ac:dyDescent="0.2">
      <c r="B125" s="14" t="s">
        <v>305</v>
      </c>
      <c r="C125" s="14" t="s">
        <v>46</v>
      </c>
      <c r="D125" s="14" t="s">
        <v>291</v>
      </c>
      <c r="E125" s="14" t="s">
        <v>292</v>
      </c>
      <c r="F125" s="14" t="s">
        <v>293</v>
      </c>
      <c r="G125" s="14" t="s">
        <v>306</v>
      </c>
      <c r="H125" s="15" t="s">
        <v>83</v>
      </c>
      <c r="I125" s="16">
        <v>50</v>
      </c>
      <c r="J125" s="17" t="s">
        <v>52</v>
      </c>
      <c r="K125" s="15" t="s">
        <v>53</v>
      </c>
      <c r="L125" s="18" t="s">
        <v>54</v>
      </c>
      <c r="M125" s="18" t="s">
        <v>55</v>
      </c>
      <c r="N125" s="17" t="s">
        <v>56</v>
      </c>
      <c r="O125" s="20">
        <v>0</v>
      </c>
      <c r="P125" s="25">
        <v>0</v>
      </c>
      <c r="Q125" s="25">
        <v>2</v>
      </c>
      <c r="R125" s="25">
        <v>0</v>
      </c>
      <c r="S125" s="20">
        <v>1</v>
      </c>
      <c r="T125" s="20">
        <v>0</v>
      </c>
      <c r="U125" s="20">
        <v>0</v>
      </c>
      <c r="V125" s="20"/>
      <c r="W125" s="20">
        <v>1785714.2857142854</v>
      </c>
      <c r="X125" s="20">
        <v>0</v>
      </c>
      <c r="Y125" s="20">
        <f t="shared" si="2"/>
        <v>0</v>
      </c>
      <c r="Z125" s="18" t="s">
        <v>57</v>
      </c>
      <c r="AA125" s="21">
        <v>2014</v>
      </c>
      <c r="AB125" s="22" t="s">
        <v>90</v>
      </c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</row>
    <row r="126" spans="2:225" ht="51" outlineLevel="1" x14ac:dyDescent="0.2">
      <c r="B126" s="14" t="s">
        <v>307</v>
      </c>
      <c r="C126" s="14" t="s">
        <v>46</v>
      </c>
      <c r="D126" s="14" t="s">
        <v>308</v>
      </c>
      <c r="E126" s="14" t="s">
        <v>309</v>
      </c>
      <c r="F126" s="14" t="s">
        <v>310</v>
      </c>
      <c r="G126" s="14" t="s">
        <v>311</v>
      </c>
      <c r="H126" s="15" t="s">
        <v>51</v>
      </c>
      <c r="I126" s="16">
        <v>50</v>
      </c>
      <c r="J126" s="17" t="s">
        <v>102</v>
      </c>
      <c r="K126" s="15" t="s">
        <v>53</v>
      </c>
      <c r="L126" s="18" t="s">
        <v>54</v>
      </c>
      <c r="M126" s="18" t="s">
        <v>55</v>
      </c>
      <c r="N126" s="17" t="s">
        <v>56</v>
      </c>
      <c r="O126" s="20">
        <v>0</v>
      </c>
      <c r="P126" s="25">
        <v>0</v>
      </c>
      <c r="Q126" s="25">
        <v>345</v>
      </c>
      <c r="R126" s="25">
        <v>345</v>
      </c>
      <c r="S126" s="25">
        <v>299</v>
      </c>
      <c r="T126" s="25">
        <v>299</v>
      </c>
      <c r="U126" s="25">
        <v>299</v>
      </c>
      <c r="V126" s="25"/>
      <c r="W126" s="20">
        <v>3674.9999999999995</v>
      </c>
      <c r="X126" s="20">
        <v>0</v>
      </c>
      <c r="Y126" s="20">
        <f t="shared" si="2"/>
        <v>0</v>
      </c>
      <c r="Z126" s="18" t="s">
        <v>57</v>
      </c>
      <c r="AA126" s="21">
        <v>2014</v>
      </c>
      <c r="AB126" s="14" t="s">
        <v>87</v>
      </c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</row>
    <row r="127" spans="2:225" ht="51" outlineLevel="1" x14ac:dyDescent="0.2">
      <c r="B127" s="14" t="s">
        <v>312</v>
      </c>
      <c r="C127" s="14" t="s">
        <v>46</v>
      </c>
      <c r="D127" s="14" t="s">
        <v>308</v>
      </c>
      <c r="E127" s="14" t="s">
        <v>309</v>
      </c>
      <c r="F127" s="14" t="s">
        <v>310</v>
      </c>
      <c r="G127" s="14" t="s">
        <v>311</v>
      </c>
      <c r="H127" s="14" t="s">
        <v>51</v>
      </c>
      <c r="I127" s="29">
        <v>50</v>
      </c>
      <c r="J127" s="14" t="s">
        <v>106</v>
      </c>
      <c r="K127" s="14" t="s">
        <v>53</v>
      </c>
      <c r="L127" s="14" t="s">
        <v>54</v>
      </c>
      <c r="M127" s="14" t="s">
        <v>55</v>
      </c>
      <c r="N127" s="14" t="s">
        <v>56</v>
      </c>
      <c r="O127" s="30">
        <v>0</v>
      </c>
      <c r="P127" s="30">
        <v>0</v>
      </c>
      <c r="Q127" s="30">
        <v>345</v>
      </c>
      <c r="R127" s="30">
        <v>345</v>
      </c>
      <c r="S127" s="30">
        <v>299</v>
      </c>
      <c r="T127" s="30">
        <v>299</v>
      </c>
      <c r="U127" s="30">
        <v>299</v>
      </c>
      <c r="V127" s="30"/>
      <c r="W127" s="30">
        <v>3675</v>
      </c>
      <c r="X127" s="30">
        <v>0</v>
      </c>
      <c r="Y127" s="20">
        <f t="shared" si="2"/>
        <v>0</v>
      </c>
      <c r="Z127" s="14" t="s">
        <v>57</v>
      </c>
      <c r="AA127" s="14" t="s">
        <v>176</v>
      </c>
      <c r="AB127" s="36" t="s">
        <v>87</v>
      </c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</row>
    <row r="128" spans="2:225" ht="51" outlineLevel="1" x14ac:dyDescent="0.2">
      <c r="B128" s="14" t="s">
        <v>313</v>
      </c>
      <c r="C128" s="14" t="s">
        <v>46</v>
      </c>
      <c r="D128" s="14" t="s">
        <v>308</v>
      </c>
      <c r="E128" s="14" t="s">
        <v>309</v>
      </c>
      <c r="F128" s="14" t="s">
        <v>310</v>
      </c>
      <c r="G128" s="14" t="s">
        <v>311</v>
      </c>
      <c r="H128" s="14" t="s">
        <v>51</v>
      </c>
      <c r="I128" s="29">
        <v>50</v>
      </c>
      <c r="J128" s="14" t="s">
        <v>124</v>
      </c>
      <c r="K128" s="14" t="s">
        <v>53</v>
      </c>
      <c r="L128" s="14" t="s">
        <v>54</v>
      </c>
      <c r="M128" s="14" t="s">
        <v>55</v>
      </c>
      <c r="N128" s="14" t="s">
        <v>56</v>
      </c>
      <c r="O128" s="30">
        <v>0</v>
      </c>
      <c r="P128" s="30">
        <v>0</v>
      </c>
      <c r="Q128" s="30">
        <v>345</v>
      </c>
      <c r="R128" s="30">
        <v>345</v>
      </c>
      <c r="S128" s="30">
        <v>299</v>
      </c>
      <c r="T128" s="30">
        <v>299</v>
      </c>
      <c r="U128" s="30">
        <v>299</v>
      </c>
      <c r="V128" s="30"/>
      <c r="W128" s="30">
        <v>3675</v>
      </c>
      <c r="X128" s="30">
        <f>W128*(P128+Q128+R128+S128+T128+U128)</f>
        <v>5832225</v>
      </c>
      <c r="Y128" s="20">
        <f t="shared" si="2"/>
        <v>6532092.0000000009</v>
      </c>
      <c r="Z128" s="14" t="s">
        <v>57</v>
      </c>
      <c r="AA128" s="14" t="s">
        <v>176</v>
      </c>
      <c r="AB128" s="14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</row>
    <row r="129" spans="2:225" ht="51" outlineLevel="1" x14ac:dyDescent="0.2">
      <c r="B129" s="14" t="s">
        <v>314</v>
      </c>
      <c r="C129" s="14" t="s">
        <v>46</v>
      </c>
      <c r="D129" s="14" t="s">
        <v>315</v>
      </c>
      <c r="E129" s="14" t="s">
        <v>316</v>
      </c>
      <c r="F129" s="14" t="s">
        <v>317</v>
      </c>
      <c r="G129" s="14" t="s">
        <v>318</v>
      </c>
      <c r="H129" s="15" t="s">
        <v>51</v>
      </c>
      <c r="I129" s="16">
        <v>50</v>
      </c>
      <c r="J129" s="17" t="s">
        <v>102</v>
      </c>
      <c r="K129" s="15" t="s">
        <v>53</v>
      </c>
      <c r="L129" s="18" t="s">
        <v>54</v>
      </c>
      <c r="M129" s="18" t="s">
        <v>55</v>
      </c>
      <c r="N129" s="17" t="s">
        <v>319</v>
      </c>
      <c r="O129" s="20">
        <v>0</v>
      </c>
      <c r="P129" s="25">
        <v>0</v>
      </c>
      <c r="Q129" s="25">
        <v>325</v>
      </c>
      <c r="R129" s="25">
        <v>325</v>
      </c>
      <c r="S129" s="25">
        <v>307</v>
      </c>
      <c r="T129" s="25">
        <v>307</v>
      </c>
      <c r="U129" s="25">
        <v>307</v>
      </c>
      <c r="V129" s="25"/>
      <c r="W129" s="20">
        <v>6937.5</v>
      </c>
      <c r="X129" s="20">
        <v>0</v>
      </c>
      <c r="Y129" s="20">
        <f t="shared" si="2"/>
        <v>0</v>
      </c>
      <c r="Z129" s="18" t="s">
        <v>57</v>
      </c>
      <c r="AA129" s="21">
        <v>2014</v>
      </c>
      <c r="AB129" s="14" t="s">
        <v>87</v>
      </c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</row>
    <row r="130" spans="2:225" ht="51" outlineLevel="1" x14ac:dyDescent="0.2">
      <c r="B130" s="14" t="s">
        <v>320</v>
      </c>
      <c r="C130" s="14" t="s">
        <v>46</v>
      </c>
      <c r="D130" s="14" t="s">
        <v>315</v>
      </c>
      <c r="E130" s="14" t="s">
        <v>316</v>
      </c>
      <c r="F130" s="14" t="s">
        <v>317</v>
      </c>
      <c r="G130" s="14" t="s">
        <v>318</v>
      </c>
      <c r="H130" s="14" t="s">
        <v>51</v>
      </c>
      <c r="I130" s="29">
        <v>50</v>
      </c>
      <c r="J130" s="14" t="s">
        <v>106</v>
      </c>
      <c r="K130" s="14" t="s">
        <v>53</v>
      </c>
      <c r="L130" s="14" t="s">
        <v>54</v>
      </c>
      <c r="M130" s="14" t="s">
        <v>55</v>
      </c>
      <c r="N130" s="14" t="s">
        <v>319</v>
      </c>
      <c r="O130" s="30">
        <v>0</v>
      </c>
      <c r="P130" s="30">
        <v>0</v>
      </c>
      <c r="Q130" s="30">
        <v>325</v>
      </c>
      <c r="R130" s="30">
        <v>325</v>
      </c>
      <c r="S130" s="30">
        <v>307</v>
      </c>
      <c r="T130" s="30">
        <v>307</v>
      </c>
      <c r="U130" s="30">
        <v>307</v>
      </c>
      <c r="V130" s="30"/>
      <c r="W130" s="30">
        <v>6937.5</v>
      </c>
      <c r="X130" s="30">
        <f>W130*(P130+Q130+R130+S130+T130+U130)</f>
        <v>10898812.5</v>
      </c>
      <c r="Y130" s="20">
        <f t="shared" si="2"/>
        <v>12206670.000000002</v>
      </c>
      <c r="Z130" s="14" t="s">
        <v>57</v>
      </c>
      <c r="AA130" s="14" t="s">
        <v>176</v>
      </c>
      <c r="AB130" s="14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</row>
    <row r="131" spans="2:225" ht="76.5" outlineLevel="1" x14ac:dyDescent="0.2">
      <c r="B131" s="14" t="s">
        <v>321</v>
      </c>
      <c r="C131" s="14" t="s">
        <v>46</v>
      </c>
      <c r="D131" s="14" t="s">
        <v>322</v>
      </c>
      <c r="E131" s="14" t="s">
        <v>323</v>
      </c>
      <c r="F131" s="14" t="s">
        <v>324</v>
      </c>
      <c r="G131" s="14" t="s">
        <v>325</v>
      </c>
      <c r="H131" s="15" t="s">
        <v>83</v>
      </c>
      <c r="I131" s="16">
        <v>50</v>
      </c>
      <c r="J131" s="17" t="s">
        <v>102</v>
      </c>
      <c r="K131" s="15" t="s">
        <v>53</v>
      </c>
      <c r="L131" s="18" t="s">
        <v>54</v>
      </c>
      <c r="M131" s="18" t="s">
        <v>55</v>
      </c>
      <c r="N131" s="17" t="s">
        <v>319</v>
      </c>
      <c r="O131" s="20">
        <v>0</v>
      </c>
      <c r="P131" s="25">
        <v>0</v>
      </c>
      <c r="Q131" s="25">
        <v>32</v>
      </c>
      <c r="R131" s="25">
        <v>32</v>
      </c>
      <c r="S131" s="25">
        <v>24</v>
      </c>
      <c r="T131" s="25">
        <v>24</v>
      </c>
      <c r="U131" s="25">
        <v>24</v>
      </c>
      <c r="V131" s="25"/>
      <c r="W131" s="20">
        <v>66964.28571428571</v>
      </c>
      <c r="X131" s="20">
        <v>0</v>
      </c>
      <c r="Y131" s="20">
        <f t="shared" si="2"/>
        <v>0</v>
      </c>
      <c r="Z131" s="18" t="s">
        <v>57</v>
      </c>
      <c r="AA131" s="21">
        <v>2014</v>
      </c>
      <c r="AB131" s="14" t="s">
        <v>87</v>
      </c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</row>
    <row r="132" spans="2:225" ht="76.5" outlineLevel="1" x14ac:dyDescent="0.2">
      <c r="B132" s="14" t="s">
        <v>326</v>
      </c>
      <c r="C132" s="14" t="s">
        <v>46</v>
      </c>
      <c r="D132" s="14" t="s">
        <v>322</v>
      </c>
      <c r="E132" s="14" t="s">
        <v>323</v>
      </c>
      <c r="F132" s="14" t="s">
        <v>324</v>
      </c>
      <c r="G132" s="14" t="s">
        <v>325</v>
      </c>
      <c r="H132" s="14" t="s">
        <v>83</v>
      </c>
      <c r="I132" s="29">
        <v>50</v>
      </c>
      <c r="J132" s="14" t="s">
        <v>106</v>
      </c>
      <c r="K132" s="14" t="s">
        <v>53</v>
      </c>
      <c r="L132" s="14" t="s">
        <v>54</v>
      </c>
      <c r="M132" s="14" t="s">
        <v>55</v>
      </c>
      <c r="N132" s="14" t="s">
        <v>319</v>
      </c>
      <c r="O132" s="30">
        <v>0</v>
      </c>
      <c r="P132" s="30">
        <v>0</v>
      </c>
      <c r="Q132" s="30">
        <v>32</v>
      </c>
      <c r="R132" s="30">
        <v>32</v>
      </c>
      <c r="S132" s="30">
        <v>24</v>
      </c>
      <c r="T132" s="30">
        <v>24</v>
      </c>
      <c r="U132" s="30">
        <v>24</v>
      </c>
      <c r="V132" s="30"/>
      <c r="W132" s="30">
        <v>66924.289999999994</v>
      </c>
      <c r="X132" s="30">
        <v>0</v>
      </c>
      <c r="Y132" s="20">
        <f t="shared" si="2"/>
        <v>0</v>
      </c>
      <c r="Z132" s="14" t="s">
        <v>57</v>
      </c>
      <c r="AA132" s="14" t="s">
        <v>176</v>
      </c>
      <c r="AB132" s="36" t="s">
        <v>87</v>
      </c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</row>
    <row r="133" spans="2:225" ht="76.5" outlineLevel="1" x14ac:dyDescent="0.2">
      <c r="B133" s="37" t="s">
        <v>327</v>
      </c>
      <c r="C133" s="35" t="s">
        <v>46</v>
      </c>
      <c r="D133" s="37" t="s">
        <v>322</v>
      </c>
      <c r="E133" s="37" t="s">
        <v>323</v>
      </c>
      <c r="F133" s="37" t="s">
        <v>324</v>
      </c>
      <c r="G133" s="38" t="s">
        <v>325</v>
      </c>
      <c r="H133" s="37" t="s">
        <v>83</v>
      </c>
      <c r="I133" s="39">
        <v>50</v>
      </c>
      <c r="J133" s="37" t="s">
        <v>124</v>
      </c>
      <c r="K133" s="37" t="s">
        <v>53</v>
      </c>
      <c r="L133" s="37" t="s">
        <v>54</v>
      </c>
      <c r="M133" s="40" t="s">
        <v>55</v>
      </c>
      <c r="N133" s="37" t="s">
        <v>319</v>
      </c>
      <c r="O133" s="30">
        <v>0</v>
      </c>
      <c r="P133" s="30">
        <v>0</v>
      </c>
      <c r="Q133" s="30">
        <v>32</v>
      </c>
      <c r="R133" s="30">
        <v>32</v>
      </c>
      <c r="S133" s="30">
        <v>24</v>
      </c>
      <c r="T133" s="30">
        <v>24</v>
      </c>
      <c r="U133" s="30">
        <v>24</v>
      </c>
      <c r="V133" s="30"/>
      <c r="W133" s="30">
        <v>66924.289999999994</v>
      </c>
      <c r="X133" s="30">
        <f>W133*(P133+Q133+R133+S133+T133+U133)</f>
        <v>9101703.4399999995</v>
      </c>
      <c r="Y133" s="20">
        <f t="shared" si="2"/>
        <v>10193907.8528</v>
      </c>
      <c r="Z133" s="37" t="s">
        <v>57</v>
      </c>
      <c r="AA133" s="14" t="s">
        <v>176</v>
      </c>
      <c r="AB133" s="37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</row>
    <row r="134" spans="2:225" ht="127.5" outlineLevel="1" x14ac:dyDescent="0.2">
      <c r="B134" s="14" t="s">
        <v>328</v>
      </c>
      <c r="C134" s="14" t="s">
        <v>46</v>
      </c>
      <c r="D134" s="14" t="s">
        <v>329</v>
      </c>
      <c r="E134" s="14" t="s">
        <v>330</v>
      </c>
      <c r="F134" s="14" t="s">
        <v>331</v>
      </c>
      <c r="G134" s="14" t="s">
        <v>332</v>
      </c>
      <c r="H134" s="15" t="s">
        <v>83</v>
      </c>
      <c r="I134" s="16">
        <v>50</v>
      </c>
      <c r="J134" s="17" t="s">
        <v>52</v>
      </c>
      <c r="K134" s="15" t="s">
        <v>53</v>
      </c>
      <c r="L134" s="18" t="s">
        <v>54</v>
      </c>
      <c r="M134" s="18" t="s">
        <v>55</v>
      </c>
      <c r="N134" s="17" t="s">
        <v>319</v>
      </c>
      <c r="O134" s="20">
        <v>0</v>
      </c>
      <c r="P134" s="25">
        <v>0</v>
      </c>
      <c r="Q134" s="25">
        <v>22</v>
      </c>
      <c r="R134" s="25">
        <v>12</v>
      </c>
      <c r="S134" s="20">
        <v>9</v>
      </c>
      <c r="T134" s="20">
        <v>9</v>
      </c>
      <c r="U134" s="20">
        <v>9</v>
      </c>
      <c r="V134" s="20"/>
      <c r="W134" s="20">
        <v>160714.28571428571</v>
      </c>
      <c r="X134" s="20">
        <v>0</v>
      </c>
      <c r="Y134" s="20">
        <f t="shared" si="2"/>
        <v>0</v>
      </c>
      <c r="Z134" s="18" t="s">
        <v>57</v>
      </c>
      <c r="AA134" s="21">
        <v>2014</v>
      </c>
      <c r="AB134" s="36" t="s">
        <v>87</v>
      </c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</row>
    <row r="135" spans="2:225" ht="127.5" outlineLevel="1" x14ac:dyDescent="0.2">
      <c r="B135" s="37" t="s">
        <v>333</v>
      </c>
      <c r="C135" s="35" t="s">
        <v>46</v>
      </c>
      <c r="D135" s="37" t="s">
        <v>329</v>
      </c>
      <c r="E135" s="37" t="s">
        <v>330</v>
      </c>
      <c r="F135" s="37" t="s">
        <v>331</v>
      </c>
      <c r="G135" s="38" t="s">
        <v>332</v>
      </c>
      <c r="H135" s="37" t="s">
        <v>83</v>
      </c>
      <c r="I135" s="39">
        <v>50</v>
      </c>
      <c r="J135" s="37" t="s">
        <v>124</v>
      </c>
      <c r="K135" s="37" t="s">
        <v>53</v>
      </c>
      <c r="L135" s="37" t="s">
        <v>54</v>
      </c>
      <c r="M135" s="40" t="s">
        <v>55</v>
      </c>
      <c r="N135" s="37" t="s">
        <v>319</v>
      </c>
      <c r="O135" s="30">
        <v>0</v>
      </c>
      <c r="P135" s="30">
        <v>0</v>
      </c>
      <c r="Q135" s="30">
        <v>22</v>
      </c>
      <c r="R135" s="30">
        <v>12</v>
      </c>
      <c r="S135" s="30">
        <v>9</v>
      </c>
      <c r="T135" s="30">
        <v>9</v>
      </c>
      <c r="U135" s="30">
        <v>9</v>
      </c>
      <c r="V135" s="30"/>
      <c r="W135" s="30">
        <v>160714.28599999999</v>
      </c>
      <c r="X135" s="30">
        <f>W135*(P135+Q135+R135+S135+T135+U135)</f>
        <v>9803571.4460000005</v>
      </c>
      <c r="Y135" s="20">
        <f t="shared" si="2"/>
        <v>10980000.019520001</v>
      </c>
      <c r="Z135" s="37" t="s">
        <v>57</v>
      </c>
      <c r="AA135" s="14" t="s">
        <v>176</v>
      </c>
      <c r="AB135" s="37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</row>
    <row r="136" spans="2:225" ht="51" outlineLevel="1" x14ac:dyDescent="0.2">
      <c r="B136" s="14" t="s">
        <v>334</v>
      </c>
      <c r="C136" s="14" t="s">
        <v>46</v>
      </c>
      <c r="D136" s="14" t="s">
        <v>335</v>
      </c>
      <c r="E136" s="14" t="s">
        <v>336</v>
      </c>
      <c r="F136" s="14" t="s">
        <v>337</v>
      </c>
      <c r="G136" s="14" t="s">
        <v>338</v>
      </c>
      <c r="H136" s="15" t="s">
        <v>51</v>
      </c>
      <c r="I136" s="16">
        <v>50</v>
      </c>
      <c r="J136" s="17" t="s">
        <v>102</v>
      </c>
      <c r="K136" s="15" t="s">
        <v>53</v>
      </c>
      <c r="L136" s="18" t="s">
        <v>54</v>
      </c>
      <c r="M136" s="18" t="s">
        <v>55</v>
      </c>
      <c r="N136" s="17" t="s">
        <v>56</v>
      </c>
      <c r="O136" s="20">
        <v>0</v>
      </c>
      <c r="P136" s="25">
        <v>0</v>
      </c>
      <c r="Q136" s="25">
        <v>41</v>
      </c>
      <c r="R136" s="25">
        <v>41</v>
      </c>
      <c r="S136" s="20">
        <v>41</v>
      </c>
      <c r="T136" s="20">
        <v>41</v>
      </c>
      <c r="U136" s="20">
        <v>41</v>
      </c>
      <c r="V136" s="20"/>
      <c r="W136" s="20">
        <v>525</v>
      </c>
      <c r="X136" s="20">
        <v>0</v>
      </c>
      <c r="Y136" s="20">
        <f t="shared" si="2"/>
        <v>0</v>
      </c>
      <c r="Z136" s="18" t="s">
        <v>57</v>
      </c>
      <c r="AA136" s="21">
        <v>2014</v>
      </c>
      <c r="AB136" s="14" t="s">
        <v>87</v>
      </c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</row>
    <row r="137" spans="2:225" ht="51" outlineLevel="1" x14ac:dyDescent="0.2">
      <c r="B137" s="14" t="s">
        <v>339</v>
      </c>
      <c r="C137" s="14" t="s">
        <v>46</v>
      </c>
      <c r="D137" s="14" t="s">
        <v>335</v>
      </c>
      <c r="E137" s="14" t="s">
        <v>336</v>
      </c>
      <c r="F137" s="14" t="s">
        <v>337</v>
      </c>
      <c r="G137" s="14" t="s">
        <v>338</v>
      </c>
      <c r="H137" s="14" t="s">
        <v>51</v>
      </c>
      <c r="I137" s="29">
        <v>50</v>
      </c>
      <c r="J137" s="14" t="s">
        <v>106</v>
      </c>
      <c r="K137" s="14" t="s">
        <v>53</v>
      </c>
      <c r="L137" s="14" t="s">
        <v>54</v>
      </c>
      <c r="M137" s="14" t="s">
        <v>55</v>
      </c>
      <c r="N137" s="14" t="s">
        <v>56</v>
      </c>
      <c r="O137" s="30">
        <v>0</v>
      </c>
      <c r="P137" s="30">
        <v>0</v>
      </c>
      <c r="Q137" s="30">
        <v>41</v>
      </c>
      <c r="R137" s="30">
        <v>41</v>
      </c>
      <c r="S137" s="30">
        <v>41</v>
      </c>
      <c r="T137" s="30">
        <v>41</v>
      </c>
      <c r="U137" s="30">
        <v>41</v>
      </c>
      <c r="V137" s="30"/>
      <c r="W137" s="30">
        <v>525</v>
      </c>
      <c r="X137" s="30">
        <v>0</v>
      </c>
      <c r="Y137" s="20">
        <f t="shared" si="2"/>
        <v>0</v>
      </c>
      <c r="Z137" s="14" t="s">
        <v>57</v>
      </c>
      <c r="AA137" s="14" t="s">
        <v>176</v>
      </c>
      <c r="AB137" s="36" t="s">
        <v>90</v>
      </c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</row>
    <row r="138" spans="2:225" ht="76.5" outlineLevel="1" x14ac:dyDescent="0.2">
      <c r="B138" s="14" t="s">
        <v>340</v>
      </c>
      <c r="C138" s="14" t="s">
        <v>46</v>
      </c>
      <c r="D138" s="14" t="s">
        <v>341</v>
      </c>
      <c r="E138" s="14" t="s">
        <v>330</v>
      </c>
      <c r="F138" s="14" t="s">
        <v>342</v>
      </c>
      <c r="G138" s="14" t="s">
        <v>343</v>
      </c>
      <c r="H138" s="15" t="s">
        <v>83</v>
      </c>
      <c r="I138" s="16">
        <v>50</v>
      </c>
      <c r="J138" s="17" t="s">
        <v>102</v>
      </c>
      <c r="K138" s="15" t="s">
        <v>53</v>
      </c>
      <c r="L138" s="18" t="s">
        <v>54</v>
      </c>
      <c r="M138" s="18" t="s">
        <v>55</v>
      </c>
      <c r="N138" s="17" t="s">
        <v>319</v>
      </c>
      <c r="O138" s="20">
        <v>0</v>
      </c>
      <c r="P138" s="25">
        <v>0</v>
      </c>
      <c r="Q138" s="25">
        <v>134</v>
      </c>
      <c r="R138" s="25">
        <v>134</v>
      </c>
      <c r="S138" s="25">
        <v>134</v>
      </c>
      <c r="T138" s="25">
        <v>134</v>
      </c>
      <c r="U138" s="25">
        <v>134</v>
      </c>
      <c r="V138" s="25"/>
      <c r="W138" s="20">
        <v>20800</v>
      </c>
      <c r="X138" s="20">
        <v>0</v>
      </c>
      <c r="Y138" s="20">
        <f t="shared" si="2"/>
        <v>0</v>
      </c>
      <c r="Z138" s="18" t="s">
        <v>57</v>
      </c>
      <c r="AA138" s="21">
        <v>2014</v>
      </c>
      <c r="AB138" s="14" t="s">
        <v>344</v>
      </c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</row>
    <row r="139" spans="2:225" ht="76.5" outlineLevel="1" x14ac:dyDescent="0.2">
      <c r="B139" s="14" t="s">
        <v>345</v>
      </c>
      <c r="C139" s="14" t="s">
        <v>46</v>
      </c>
      <c r="D139" s="14" t="s">
        <v>341</v>
      </c>
      <c r="E139" s="14" t="s">
        <v>330</v>
      </c>
      <c r="F139" s="14" t="s">
        <v>342</v>
      </c>
      <c r="G139" s="14" t="s">
        <v>343</v>
      </c>
      <c r="H139" s="14" t="s">
        <v>51</v>
      </c>
      <c r="I139" s="29">
        <v>50</v>
      </c>
      <c r="J139" s="14" t="s">
        <v>106</v>
      </c>
      <c r="K139" s="14" t="s">
        <v>53</v>
      </c>
      <c r="L139" s="14" t="s">
        <v>54</v>
      </c>
      <c r="M139" s="14" t="s">
        <v>55</v>
      </c>
      <c r="N139" s="14" t="s">
        <v>319</v>
      </c>
      <c r="O139" s="30">
        <v>0</v>
      </c>
      <c r="P139" s="30">
        <v>0</v>
      </c>
      <c r="Q139" s="30">
        <v>225</v>
      </c>
      <c r="R139" s="30">
        <v>134</v>
      </c>
      <c r="S139" s="30">
        <v>134</v>
      </c>
      <c r="T139" s="30">
        <v>134</v>
      </c>
      <c r="U139" s="30">
        <v>134</v>
      </c>
      <c r="V139" s="30"/>
      <c r="W139" s="30">
        <v>9898.81</v>
      </c>
      <c r="X139" s="30">
        <v>0</v>
      </c>
      <c r="Y139" s="20">
        <f t="shared" si="2"/>
        <v>0</v>
      </c>
      <c r="Z139" s="14" t="s">
        <v>57</v>
      </c>
      <c r="AA139" s="14" t="s">
        <v>176</v>
      </c>
      <c r="AB139" s="36" t="s">
        <v>87</v>
      </c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</row>
    <row r="140" spans="2:225" ht="76.5" outlineLevel="1" x14ac:dyDescent="0.2">
      <c r="B140" s="37" t="s">
        <v>346</v>
      </c>
      <c r="C140" s="35" t="s">
        <v>46</v>
      </c>
      <c r="D140" s="37" t="s">
        <v>341</v>
      </c>
      <c r="E140" s="37" t="s">
        <v>330</v>
      </c>
      <c r="F140" s="37" t="s">
        <v>342</v>
      </c>
      <c r="G140" s="38" t="s">
        <v>343</v>
      </c>
      <c r="H140" s="37" t="s">
        <v>51</v>
      </c>
      <c r="I140" s="39">
        <v>50</v>
      </c>
      <c r="J140" s="37" t="s">
        <v>347</v>
      </c>
      <c r="K140" s="37" t="s">
        <v>53</v>
      </c>
      <c r="L140" s="37" t="s">
        <v>54</v>
      </c>
      <c r="M140" s="40" t="s">
        <v>55</v>
      </c>
      <c r="N140" s="37" t="s">
        <v>319</v>
      </c>
      <c r="O140" s="30">
        <v>0</v>
      </c>
      <c r="P140" s="30">
        <v>0</v>
      </c>
      <c r="Q140" s="30">
        <v>225</v>
      </c>
      <c r="R140" s="30">
        <v>134</v>
      </c>
      <c r="S140" s="30">
        <v>134</v>
      </c>
      <c r="T140" s="30">
        <v>134</v>
      </c>
      <c r="U140" s="30">
        <v>134</v>
      </c>
      <c r="V140" s="30"/>
      <c r="W140" s="30">
        <v>9898.81</v>
      </c>
      <c r="X140" s="30">
        <f>W140*(P140+Q140+R140+S140+T140+U140)</f>
        <v>7532994.4099999992</v>
      </c>
      <c r="Y140" s="20">
        <f t="shared" si="2"/>
        <v>8436953.7391999997</v>
      </c>
      <c r="Z140" s="37" t="s">
        <v>57</v>
      </c>
      <c r="AA140" s="14" t="s">
        <v>176</v>
      </c>
      <c r="AB140" s="37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</row>
    <row r="141" spans="2:225" ht="51" outlineLevel="1" x14ac:dyDescent="0.2">
      <c r="B141" s="14" t="s">
        <v>348</v>
      </c>
      <c r="C141" s="14" t="s">
        <v>46</v>
      </c>
      <c r="D141" s="14" t="s">
        <v>349</v>
      </c>
      <c r="E141" s="14" t="s">
        <v>350</v>
      </c>
      <c r="F141" s="14" t="s">
        <v>351</v>
      </c>
      <c r="G141" s="14" t="s">
        <v>352</v>
      </c>
      <c r="H141" s="15" t="s">
        <v>51</v>
      </c>
      <c r="I141" s="16">
        <v>50</v>
      </c>
      <c r="J141" s="17" t="s">
        <v>102</v>
      </c>
      <c r="K141" s="15" t="s">
        <v>53</v>
      </c>
      <c r="L141" s="18" t="s">
        <v>54</v>
      </c>
      <c r="M141" s="18" t="s">
        <v>55</v>
      </c>
      <c r="N141" s="17" t="s">
        <v>56</v>
      </c>
      <c r="O141" s="20">
        <v>0</v>
      </c>
      <c r="P141" s="25">
        <v>0</v>
      </c>
      <c r="Q141" s="25">
        <v>5</v>
      </c>
      <c r="R141" s="25">
        <v>5</v>
      </c>
      <c r="S141" s="25">
        <v>5</v>
      </c>
      <c r="T141" s="25">
        <v>5</v>
      </c>
      <c r="U141" s="25">
        <v>5</v>
      </c>
      <c r="V141" s="25"/>
      <c r="W141" s="20">
        <v>12757.14</v>
      </c>
      <c r="X141" s="20">
        <v>0</v>
      </c>
      <c r="Y141" s="20">
        <f t="shared" si="2"/>
        <v>0</v>
      </c>
      <c r="Z141" s="18" t="s">
        <v>57</v>
      </c>
      <c r="AA141" s="21">
        <v>2014</v>
      </c>
      <c r="AB141" s="14" t="s">
        <v>87</v>
      </c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</row>
    <row r="142" spans="2:225" ht="51" outlineLevel="1" x14ac:dyDescent="0.2">
      <c r="B142" s="14" t="s">
        <v>353</v>
      </c>
      <c r="C142" s="14" t="s">
        <v>46</v>
      </c>
      <c r="D142" s="14" t="s">
        <v>349</v>
      </c>
      <c r="E142" s="14" t="s">
        <v>350</v>
      </c>
      <c r="F142" s="14" t="s">
        <v>351</v>
      </c>
      <c r="G142" s="14" t="s">
        <v>352</v>
      </c>
      <c r="H142" s="14" t="s">
        <v>51</v>
      </c>
      <c r="I142" s="29">
        <v>50</v>
      </c>
      <c r="J142" s="14" t="s">
        <v>106</v>
      </c>
      <c r="K142" s="14" t="s">
        <v>53</v>
      </c>
      <c r="L142" s="14" t="s">
        <v>54</v>
      </c>
      <c r="M142" s="14" t="s">
        <v>55</v>
      </c>
      <c r="N142" s="14" t="s">
        <v>56</v>
      </c>
      <c r="O142" s="30">
        <v>0</v>
      </c>
      <c r="P142" s="30">
        <v>0</v>
      </c>
      <c r="Q142" s="30">
        <v>5</v>
      </c>
      <c r="R142" s="30">
        <v>5</v>
      </c>
      <c r="S142" s="30">
        <v>5</v>
      </c>
      <c r="T142" s="30">
        <v>5</v>
      </c>
      <c r="U142" s="30">
        <v>5</v>
      </c>
      <c r="V142" s="30"/>
      <c r="W142" s="30">
        <v>12757.14</v>
      </c>
      <c r="X142" s="30">
        <v>0</v>
      </c>
      <c r="Y142" s="20">
        <f t="shared" si="2"/>
        <v>0</v>
      </c>
      <c r="Z142" s="14" t="s">
        <v>57</v>
      </c>
      <c r="AA142" s="14" t="s">
        <v>176</v>
      </c>
      <c r="AB142" s="36" t="s">
        <v>87</v>
      </c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</row>
    <row r="143" spans="2:225" ht="51" outlineLevel="1" x14ac:dyDescent="0.2">
      <c r="B143" s="37" t="s">
        <v>354</v>
      </c>
      <c r="C143" s="35" t="s">
        <v>46</v>
      </c>
      <c r="D143" s="37" t="s">
        <v>349</v>
      </c>
      <c r="E143" s="37" t="s">
        <v>350</v>
      </c>
      <c r="F143" s="37" t="s">
        <v>351</v>
      </c>
      <c r="G143" s="38" t="s">
        <v>352</v>
      </c>
      <c r="H143" s="37" t="s">
        <v>51</v>
      </c>
      <c r="I143" s="39">
        <v>50</v>
      </c>
      <c r="J143" s="37" t="s">
        <v>124</v>
      </c>
      <c r="K143" s="37" t="s">
        <v>53</v>
      </c>
      <c r="L143" s="37" t="s">
        <v>54</v>
      </c>
      <c r="M143" s="40" t="s">
        <v>55</v>
      </c>
      <c r="N143" s="37" t="s">
        <v>56</v>
      </c>
      <c r="O143" s="30">
        <v>0</v>
      </c>
      <c r="P143" s="30">
        <v>0</v>
      </c>
      <c r="Q143" s="30">
        <v>5</v>
      </c>
      <c r="R143" s="30">
        <v>5</v>
      </c>
      <c r="S143" s="30">
        <v>5</v>
      </c>
      <c r="T143" s="30">
        <v>5</v>
      </c>
      <c r="U143" s="30">
        <v>5</v>
      </c>
      <c r="V143" s="30"/>
      <c r="W143" s="30">
        <v>12757.14</v>
      </c>
      <c r="X143" s="30">
        <f>W143*(P143+Q143+R143+S143+T143+U143)</f>
        <v>318928.5</v>
      </c>
      <c r="Y143" s="20">
        <f t="shared" si="2"/>
        <v>357199.92000000004</v>
      </c>
      <c r="Z143" s="37" t="s">
        <v>57</v>
      </c>
      <c r="AA143" s="14" t="s">
        <v>176</v>
      </c>
      <c r="AB143" s="37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</row>
    <row r="144" spans="2:225" ht="51" outlineLevel="1" x14ac:dyDescent="0.2">
      <c r="B144" s="14" t="s">
        <v>355</v>
      </c>
      <c r="C144" s="14" t="s">
        <v>46</v>
      </c>
      <c r="D144" s="14" t="s">
        <v>349</v>
      </c>
      <c r="E144" s="14" t="s">
        <v>350</v>
      </c>
      <c r="F144" s="14" t="s">
        <v>351</v>
      </c>
      <c r="G144" s="14" t="s">
        <v>356</v>
      </c>
      <c r="H144" s="15" t="s">
        <v>51</v>
      </c>
      <c r="I144" s="16">
        <v>50</v>
      </c>
      <c r="J144" s="17" t="s">
        <v>102</v>
      </c>
      <c r="K144" s="15" t="s">
        <v>53</v>
      </c>
      <c r="L144" s="18" t="s">
        <v>54</v>
      </c>
      <c r="M144" s="18" t="s">
        <v>55</v>
      </c>
      <c r="N144" s="17" t="s">
        <v>56</v>
      </c>
      <c r="O144" s="20">
        <v>0</v>
      </c>
      <c r="P144" s="25">
        <v>0</v>
      </c>
      <c r="Q144" s="25">
        <v>41</v>
      </c>
      <c r="R144" s="25">
        <v>41</v>
      </c>
      <c r="S144" s="25">
        <v>41</v>
      </c>
      <c r="T144" s="25">
        <v>41</v>
      </c>
      <c r="U144" s="25">
        <v>41</v>
      </c>
      <c r="V144" s="25"/>
      <c r="W144" s="20">
        <v>7499.9999999999991</v>
      </c>
      <c r="X144" s="20">
        <v>0</v>
      </c>
      <c r="Y144" s="20">
        <f t="shared" si="2"/>
        <v>0</v>
      </c>
      <c r="Z144" s="18" t="s">
        <v>57</v>
      </c>
      <c r="AA144" s="21">
        <v>2014</v>
      </c>
      <c r="AB144" s="14" t="s">
        <v>87</v>
      </c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</row>
    <row r="145" spans="2:225" ht="51" outlineLevel="1" x14ac:dyDescent="0.2">
      <c r="B145" s="14" t="s">
        <v>357</v>
      </c>
      <c r="C145" s="14" t="s">
        <v>46</v>
      </c>
      <c r="D145" s="14" t="s">
        <v>349</v>
      </c>
      <c r="E145" s="14" t="s">
        <v>350</v>
      </c>
      <c r="F145" s="14" t="s">
        <v>351</v>
      </c>
      <c r="G145" s="14" t="s">
        <v>356</v>
      </c>
      <c r="H145" s="14" t="s">
        <v>51</v>
      </c>
      <c r="I145" s="29">
        <v>50</v>
      </c>
      <c r="J145" s="14" t="s">
        <v>106</v>
      </c>
      <c r="K145" s="14" t="s">
        <v>53</v>
      </c>
      <c r="L145" s="14" t="s">
        <v>54</v>
      </c>
      <c r="M145" s="14" t="s">
        <v>55</v>
      </c>
      <c r="N145" s="14" t="s">
        <v>56</v>
      </c>
      <c r="O145" s="30">
        <v>0</v>
      </c>
      <c r="P145" s="30">
        <v>0</v>
      </c>
      <c r="Q145" s="30">
        <v>41</v>
      </c>
      <c r="R145" s="30">
        <v>41</v>
      </c>
      <c r="S145" s="30">
        <v>41</v>
      </c>
      <c r="T145" s="30">
        <v>41</v>
      </c>
      <c r="U145" s="30">
        <v>41</v>
      </c>
      <c r="V145" s="30"/>
      <c r="W145" s="30">
        <v>7500</v>
      </c>
      <c r="X145" s="30">
        <v>0</v>
      </c>
      <c r="Y145" s="20">
        <f t="shared" si="2"/>
        <v>0</v>
      </c>
      <c r="Z145" s="14" t="s">
        <v>57</v>
      </c>
      <c r="AA145" s="14" t="s">
        <v>176</v>
      </c>
      <c r="AB145" s="36" t="s">
        <v>87</v>
      </c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</row>
    <row r="146" spans="2:225" ht="51" outlineLevel="1" x14ac:dyDescent="0.2">
      <c r="B146" s="37" t="s">
        <v>358</v>
      </c>
      <c r="C146" s="35" t="s">
        <v>46</v>
      </c>
      <c r="D146" s="37" t="s">
        <v>349</v>
      </c>
      <c r="E146" s="37" t="s">
        <v>350</v>
      </c>
      <c r="F146" s="37" t="s">
        <v>351</v>
      </c>
      <c r="G146" s="38" t="s">
        <v>356</v>
      </c>
      <c r="H146" s="37" t="s">
        <v>51</v>
      </c>
      <c r="I146" s="39">
        <v>50</v>
      </c>
      <c r="J146" s="37" t="s">
        <v>124</v>
      </c>
      <c r="K146" s="37" t="s">
        <v>53</v>
      </c>
      <c r="L146" s="37" t="s">
        <v>54</v>
      </c>
      <c r="M146" s="40" t="s">
        <v>55</v>
      </c>
      <c r="N146" s="37" t="s">
        <v>56</v>
      </c>
      <c r="O146" s="30">
        <v>0</v>
      </c>
      <c r="P146" s="30">
        <v>0</v>
      </c>
      <c r="Q146" s="30">
        <v>41</v>
      </c>
      <c r="R146" s="30">
        <v>41</v>
      </c>
      <c r="S146" s="30">
        <v>41</v>
      </c>
      <c r="T146" s="30">
        <v>41</v>
      </c>
      <c r="U146" s="30">
        <v>41</v>
      </c>
      <c r="V146" s="30"/>
      <c r="W146" s="30">
        <v>7500</v>
      </c>
      <c r="X146" s="30">
        <f>W146*(P146+Q146+R146+S146+T146+U146)</f>
        <v>1537500</v>
      </c>
      <c r="Y146" s="20">
        <f t="shared" si="2"/>
        <v>1722000.0000000002</v>
      </c>
      <c r="Z146" s="37" t="s">
        <v>57</v>
      </c>
      <c r="AA146" s="14" t="s">
        <v>176</v>
      </c>
      <c r="AB146" s="37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</row>
    <row r="147" spans="2:225" ht="51" outlineLevel="1" x14ac:dyDescent="0.2">
      <c r="B147" s="14" t="s">
        <v>359</v>
      </c>
      <c r="C147" s="14" t="s">
        <v>46</v>
      </c>
      <c r="D147" s="14" t="s">
        <v>360</v>
      </c>
      <c r="E147" s="14" t="s">
        <v>361</v>
      </c>
      <c r="F147" s="14" t="s">
        <v>362</v>
      </c>
      <c r="G147" s="14" t="s">
        <v>363</v>
      </c>
      <c r="H147" s="15" t="s">
        <v>51</v>
      </c>
      <c r="I147" s="16">
        <v>50</v>
      </c>
      <c r="J147" s="17" t="s">
        <v>102</v>
      </c>
      <c r="K147" s="15" t="s">
        <v>53</v>
      </c>
      <c r="L147" s="18" t="s">
        <v>54</v>
      </c>
      <c r="M147" s="18" t="s">
        <v>55</v>
      </c>
      <c r="N147" s="17" t="s">
        <v>56</v>
      </c>
      <c r="O147" s="20">
        <v>0</v>
      </c>
      <c r="P147" s="25">
        <v>0</v>
      </c>
      <c r="Q147" s="25">
        <v>82</v>
      </c>
      <c r="R147" s="25">
        <v>82</v>
      </c>
      <c r="S147" s="20">
        <v>82</v>
      </c>
      <c r="T147" s="20">
        <v>82</v>
      </c>
      <c r="U147" s="20">
        <v>82</v>
      </c>
      <c r="V147" s="20"/>
      <c r="W147" s="20">
        <v>2312.5</v>
      </c>
      <c r="X147" s="20">
        <v>0</v>
      </c>
      <c r="Y147" s="20">
        <f t="shared" si="2"/>
        <v>0</v>
      </c>
      <c r="Z147" s="18" t="s">
        <v>57</v>
      </c>
      <c r="AA147" s="21">
        <v>2014</v>
      </c>
      <c r="AB147" s="14" t="s">
        <v>87</v>
      </c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</row>
    <row r="148" spans="2:225" ht="51" outlineLevel="1" x14ac:dyDescent="0.2">
      <c r="B148" s="14" t="s">
        <v>364</v>
      </c>
      <c r="C148" s="14" t="s">
        <v>46</v>
      </c>
      <c r="D148" s="14" t="s">
        <v>360</v>
      </c>
      <c r="E148" s="14" t="s">
        <v>361</v>
      </c>
      <c r="F148" s="14" t="s">
        <v>362</v>
      </c>
      <c r="G148" s="14" t="s">
        <v>363</v>
      </c>
      <c r="H148" s="14" t="s">
        <v>51</v>
      </c>
      <c r="I148" s="29">
        <v>50</v>
      </c>
      <c r="J148" s="14" t="s">
        <v>106</v>
      </c>
      <c r="K148" s="14" t="s">
        <v>53</v>
      </c>
      <c r="L148" s="14" t="s">
        <v>54</v>
      </c>
      <c r="M148" s="14" t="s">
        <v>55</v>
      </c>
      <c r="N148" s="14" t="s">
        <v>56</v>
      </c>
      <c r="O148" s="30">
        <v>0</v>
      </c>
      <c r="P148" s="30">
        <v>0</v>
      </c>
      <c r="Q148" s="30">
        <v>82</v>
      </c>
      <c r="R148" s="30">
        <v>82</v>
      </c>
      <c r="S148" s="30">
        <v>82</v>
      </c>
      <c r="T148" s="30">
        <v>82</v>
      </c>
      <c r="U148" s="30">
        <v>82</v>
      </c>
      <c r="V148" s="30"/>
      <c r="W148" s="30">
        <v>2312.5</v>
      </c>
      <c r="X148" s="30">
        <v>0</v>
      </c>
      <c r="Y148" s="20">
        <f t="shared" si="2"/>
        <v>0</v>
      </c>
      <c r="Z148" s="14" t="s">
        <v>57</v>
      </c>
      <c r="AA148" s="14" t="s">
        <v>176</v>
      </c>
      <c r="AB148" s="36" t="s">
        <v>87</v>
      </c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</row>
    <row r="149" spans="2:225" ht="51" outlineLevel="1" x14ac:dyDescent="0.2">
      <c r="B149" s="37" t="s">
        <v>365</v>
      </c>
      <c r="C149" s="35" t="s">
        <v>46</v>
      </c>
      <c r="D149" s="37" t="s">
        <v>360</v>
      </c>
      <c r="E149" s="37" t="s">
        <v>361</v>
      </c>
      <c r="F149" s="37" t="s">
        <v>362</v>
      </c>
      <c r="G149" s="38" t="s">
        <v>363</v>
      </c>
      <c r="H149" s="37" t="s">
        <v>51</v>
      </c>
      <c r="I149" s="39">
        <v>50</v>
      </c>
      <c r="J149" s="37" t="s">
        <v>124</v>
      </c>
      <c r="K149" s="37" t="s">
        <v>53</v>
      </c>
      <c r="L149" s="37" t="s">
        <v>54</v>
      </c>
      <c r="M149" s="40" t="s">
        <v>55</v>
      </c>
      <c r="N149" s="37" t="s">
        <v>56</v>
      </c>
      <c r="O149" s="30">
        <v>0</v>
      </c>
      <c r="P149" s="30">
        <v>0</v>
      </c>
      <c r="Q149" s="30">
        <v>82</v>
      </c>
      <c r="R149" s="30">
        <v>82</v>
      </c>
      <c r="S149" s="30">
        <v>82</v>
      </c>
      <c r="T149" s="30">
        <v>82</v>
      </c>
      <c r="U149" s="30">
        <v>82</v>
      </c>
      <c r="V149" s="30"/>
      <c r="W149" s="30">
        <v>2312.5</v>
      </c>
      <c r="X149" s="30">
        <f>W149*(P149+Q149+R149+S149+T149+U149)</f>
        <v>948125</v>
      </c>
      <c r="Y149" s="20">
        <f t="shared" ref="Y149:Y212" si="3">X149*1.12</f>
        <v>1061900</v>
      </c>
      <c r="Z149" s="37" t="s">
        <v>57</v>
      </c>
      <c r="AA149" s="14" t="s">
        <v>176</v>
      </c>
      <c r="AB149" s="37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</row>
    <row r="150" spans="2:225" ht="102" outlineLevel="1" x14ac:dyDescent="0.2">
      <c r="B150" s="14" t="s">
        <v>366</v>
      </c>
      <c r="C150" s="14" t="s">
        <v>46</v>
      </c>
      <c r="D150" s="14" t="s">
        <v>367</v>
      </c>
      <c r="E150" s="14" t="s">
        <v>330</v>
      </c>
      <c r="F150" s="14" t="s">
        <v>368</v>
      </c>
      <c r="G150" s="14" t="s">
        <v>369</v>
      </c>
      <c r="H150" s="15" t="s">
        <v>83</v>
      </c>
      <c r="I150" s="16">
        <v>50</v>
      </c>
      <c r="J150" s="17" t="s">
        <v>102</v>
      </c>
      <c r="K150" s="15" t="s">
        <v>53</v>
      </c>
      <c r="L150" s="18" t="s">
        <v>54</v>
      </c>
      <c r="M150" s="18" t="s">
        <v>55</v>
      </c>
      <c r="N150" s="17" t="s">
        <v>319</v>
      </c>
      <c r="O150" s="20">
        <v>0</v>
      </c>
      <c r="P150" s="25">
        <v>0</v>
      </c>
      <c r="Q150" s="25">
        <v>2123</v>
      </c>
      <c r="R150" s="25">
        <v>1743</v>
      </c>
      <c r="S150" s="25">
        <v>1132</v>
      </c>
      <c r="T150" s="25">
        <v>1132</v>
      </c>
      <c r="U150" s="25">
        <v>1134</v>
      </c>
      <c r="V150" s="25"/>
      <c r="W150" s="20">
        <v>38399.999999999993</v>
      </c>
      <c r="X150" s="20">
        <v>0</v>
      </c>
      <c r="Y150" s="20">
        <f t="shared" si="3"/>
        <v>0</v>
      </c>
      <c r="Z150" s="18" t="s">
        <v>57</v>
      </c>
      <c r="AA150" s="21">
        <v>2014</v>
      </c>
      <c r="AB150" s="14" t="s">
        <v>344</v>
      </c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</row>
    <row r="151" spans="2:225" ht="102" outlineLevel="1" x14ac:dyDescent="0.2">
      <c r="B151" s="14" t="s">
        <v>370</v>
      </c>
      <c r="C151" s="14" t="s">
        <v>46</v>
      </c>
      <c r="D151" s="14" t="s">
        <v>367</v>
      </c>
      <c r="E151" s="14" t="s">
        <v>330</v>
      </c>
      <c r="F151" s="14" t="s">
        <v>368</v>
      </c>
      <c r="G151" s="14" t="s">
        <v>369</v>
      </c>
      <c r="H151" s="14" t="s">
        <v>51</v>
      </c>
      <c r="I151" s="29">
        <v>50</v>
      </c>
      <c r="J151" s="14" t="s">
        <v>106</v>
      </c>
      <c r="K151" s="14" t="s">
        <v>53</v>
      </c>
      <c r="L151" s="14" t="s">
        <v>54</v>
      </c>
      <c r="M151" s="14" t="s">
        <v>55</v>
      </c>
      <c r="N151" s="14" t="s">
        <v>319</v>
      </c>
      <c r="O151" s="30">
        <v>0</v>
      </c>
      <c r="P151" s="30">
        <v>0</v>
      </c>
      <c r="Q151" s="30">
        <v>2916</v>
      </c>
      <c r="R151" s="30">
        <v>1743</v>
      </c>
      <c r="S151" s="30">
        <v>1132</v>
      </c>
      <c r="T151" s="30">
        <v>1132</v>
      </c>
      <c r="U151" s="30">
        <v>1134</v>
      </c>
      <c r="V151" s="30"/>
      <c r="W151" s="30">
        <v>38400</v>
      </c>
      <c r="X151" s="30">
        <v>0</v>
      </c>
      <c r="Y151" s="20">
        <f t="shared" si="3"/>
        <v>0</v>
      </c>
      <c r="Z151" s="14" t="s">
        <v>57</v>
      </c>
      <c r="AA151" s="14" t="s">
        <v>176</v>
      </c>
      <c r="AB151" s="36" t="s">
        <v>87</v>
      </c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</row>
    <row r="152" spans="2:225" ht="102" outlineLevel="1" x14ac:dyDescent="0.2">
      <c r="B152" s="37" t="s">
        <v>371</v>
      </c>
      <c r="C152" s="35" t="s">
        <v>46</v>
      </c>
      <c r="D152" s="37" t="s">
        <v>367</v>
      </c>
      <c r="E152" s="37" t="s">
        <v>330</v>
      </c>
      <c r="F152" s="37" t="s">
        <v>368</v>
      </c>
      <c r="G152" s="38" t="s">
        <v>369</v>
      </c>
      <c r="H152" s="37" t="s">
        <v>51</v>
      </c>
      <c r="I152" s="39">
        <v>50</v>
      </c>
      <c r="J152" s="37" t="s">
        <v>124</v>
      </c>
      <c r="K152" s="37" t="s">
        <v>53</v>
      </c>
      <c r="L152" s="37" t="s">
        <v>54</v>
      </c>
      <c r="M152" s="40" t="s">
        <v>55</v>
      </c>
      <c r="N152" s="37" t="s">
        <v>319</v>
      </c>
      <c r="O152" s="30">
        <v>0</v>
      </c>
      <c r="P152" s="30">
        <v>0</v>
      </c>
      <c r="Q152" s="30">
        <v>2916</v>
      </c>
      <c r="R152" s="30">
        <v>1743</v>
      </c>
      <c r="S152" s="30">
        <v>1132</v>
      </c>
      <c r="T152" s="30">
        <v>1132</v>
      </c>
      <c r="U152" s="30">
        <v>1134</v>
      </c>
      <c r="V152" s="30"/>
      <c r="W152" s="30">
        <v>38400</v>
      </c>
      <c r="X152" s="30">
        <f>W152*(P152+Q152+R152+S152+T152+U152)</f>
        <v>309388800</v>
      </c>
      <c r="Y152" s="20">
        <f t="shared" si="3"/>
        <v>346515456.00000006</v>
      </c>
      <c r="Z152" s="37" t="s">
        <v>57</v>
      </c>
      <c r="AA152" s="14" t="s">
        <v>176</v>
      </c>
      <c r="AB152" s="37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</row>
    <row r="153" spans="2:225" ht="51" outlineLevel="1" x14ac:dyDescent="0.2">
      <c r="B153" s="14" t="s">
        <v>372</v>
      </c>
      <c r="C153" s="14" t="s">
        <v>46</v>
      </c>
      <c r="D153" s="14" t="s">
        <v>373</v>
      </c>
      <c r="E153" s="14" t="s">
        <v>374</v>
      </c>
      <c r="F153" s="14" t="s">
        <v>374</v>
      </c>
      <c r="G153" s="14" t="s">
        <v>375</v>
      </c>
      <c r="H153" s="15" t="s">
        <v>83</v>
      </c>
      <c r="I153" s="16">
        <v>50</v>
      </c>
      <c r="J153" s="17" t="s">
        <v>102</v>
      </c>
      <c r="K153" s="15" t="s">
        <v>53</v>
      </c>
      <c r="L153" s="18" t="s">
        <v>54</v>
      </c>
      <c r="M153" s="18" t="s">
        <v>55</v>
      </c>
      <c r="N153" s="17" t="s">
        <v>56</v>
      </c>
      <c r="O153" s="20">
        <v>0</v>
      </c>
      <c r="P153" s="25">
        <v>0</v>
      </c>
      <c r="Q153" s="25">
        <v>15340</v>
      </c>
      <c r="R153" s="25">
        <v>12500</v>
      </c>
      <c r="S153" s="25">
        <v>11000</v>
      </c>
      <c r="T153" s="25">
        <v>11000</v>
      </c>
      <c r="U153" s="25">
        <v>11000</v>
      </c>
      <c r="V153" s="25"/>
      <c r="W153" s="20">
        <v>1205.3571428571427</v>
      </c>
      <c r="X153" s="20">
        <v>0</v>
      </c>
      <c r="Y153" s="20">
        <f t="shared" si="3"/>
        <v>0</v>
      </c>
      <c r="Z153" s="18" t="s">
        <v>57</v>
      </c>
      <c r="AA153" s="21">
        <v>2014</v>
      </c>
      <c r="AB153" s="14" t="s">
        <v>107</v>
      </c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</row>
    <row r="154" spans="2:225" ht="51" outlineLevel="1" x14ac:dyDescent="0.2">
      <c r="B154" s="14" t="s">
        <v>376</v>
      </c>
      <c r="C154" s="14" t="s">
        <v>46</v>
      </c>
      <c r="D154" s="14" t="s">
        <v>373</v>
      </c>
      <c r="E154" s="14" t="s">
        <v>374</v>
      </c>
      <c r="F154" s="14" t="s">
        <v>374</v>
      </c>
      <c r="G154" s="14" t="s">
        <v>375</v>
      </c>
      <c r="H154" s="14" t="s">
        <v>83</v>
      </c>
      <c r="I154" s="29">
        <v>50</v>
      </c>
      <c r="J154" s="14" t="s">
        <v>106</v>
      </c>
      <c r="K154" s="14" t="s">
        <v>53</v>
      </c>
      <c r="L154" s="14" t="s">
        <v>54</v>
      </c>
      <c r="M154" s="14" t="s">
        <v>55</v>
      </c>
      <c r="N154" s="14" t="s">
        <v>56</v>
      </c>
      <c r="O154" s="30">
        <v>0</v>
      </c>
      <c r="P154" s="30">
        <v>0</v>
      </c>
      <c r="Q154" s="30">
        <v>15340</v>
      </c>
      <c r="R154" s="30">
        <v>12500</v>
      </c>
      <c r="S154" s="30">
        <v>11000</v>
      </c>
      <c r="T154" s="30">
        <v>11000</v>
      </c>
      <c r="U154" s="30">
        <v>11000</v>
      </c>
      <c r="V154" s="30"/>
      <c r="W154" s="30">
        <v>1200.58</v>
      </c>
      <c r="X154" s="30">
        <v>0</v>
      </c>
      <c r="Y154" s="20">
        <f t="shared" si="3"/>
        <v>0</v>
      </c>
      <c r="Z154" s="14" t="s">
        <v>57</v>
      </c>
      <c r="AA154" s="14" t="s">
        <v>176</v>
      </c>
      <c r="AB154" s="36" t="s">
        <v>87</v>
      </c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</row>
    <row r="155" spans="2:225" ht="51" outlineLevel="1" x14ac:dyDescent="0.2">
      <c r="B155" s="37" t="s">
        <v>377</v>
      </c>
      <c r="C155" s="35" t="s">
        <v>46</v>
      </c>
      <c r="D155" s="37" t="s">
        <v>373</v>
      </c>
      <c r="E155" s="37" t="s">
        <v>374</v>
      </c>
      <c r="F155" s="37" t="s">
        <v>374</v>
      </c>
      <c r="G155" s="38" t="s">
        <v>375</v>
      </c>
      <c r="H155" s="37" t="s">
        <v>83</v>
      </c>
      <c r="I155" s="39">
        <v>50</v>
      </c>
      <c r="J155" s="37" t="s">
        <v>124</v>
      </c>
      <c r="K155" s="37" t="s">
        <v>53</v>
      </c>
      <c r="L155" s="37" t="s">
        <v>54</v>
      </c>
      <c r="M155" s="40" t="s">
        <v>55</v>
      </c>
      <c r="N155" s="37" t="s">
        <v>56</v>
      </c>
      <c r="O155" s="30">
        <v>0</v>
      </c>
      <c r="P155" s="30">
        <v>0</v>
      </c>
      <c r="Q155" s="30">
        <v>15340</v>
      </c>
      <c r="R155" s="30">
        <v>12500</v>
      </c>
      <c r="S155" s="30">
        <v>11000</v>
      </c>
      <c r="T155" s="30">
        <v>11000</v>
      </c>
      <c r="U155" s="30">
        <v>11000</v>
      </c>
      <c r="V155" s="30"/>
      <c r="W155" s="30">
        <v>1200.58</v>
      </c>
      <c r="X155" s="30">
        <f>W155*(P155+Q155+R155+S155+T155+U155)</f>
        <v>73043287.200000003</v>
      </c>
      <c r="Y155" s="20">
        <f t="shared" si="3"/>
        <v>81808481.664000005</v>
      </c>
      <c r="Z155" s="37" t="s">
        <v>57</v>
      </c>
      <c r="AA155" s="14" t="s">
        <v>176</v>
      </c>
      <c r="AB155" s="37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</row>
    <row r="156" spans="2:225" ht="51" outlineLevel="1" x14ac:dyDescent="0.2">
      <c r="B156" s="14" t="s">
        <v>378</v>
      </c>
      <c r="C156" s="14" t="s">
        <v>46</v>
      </c>
      <c r="D156" s="14" t="s">
        <v>379</v>
      </c>
      <c r="E156" s="14" t="s">
        <v>380</v>
      </c>
      <c r="F156" s="14" t="s">
        <v>381</v>
      </c>
      <c r="G156" s="14" t="s">
        <v>382</v>
      </c>
      <c r="H156" s="15" t="s">
        <v>83</v>
      </c>
      <c r="I156" s="16">
        <v>50</v>
      </c>
      <c r="J156" s="17" t="s">
        <v>102</v>
      </c>
      <c r="K156" s="15" t="s">
        <v>53</v>
      </c>
      <c r="L156" s="18" t="s">
        <v>54</v>
      </c>
      <c r="M156" s="18" t="s">
        <v>55</v>
      </c>
      <c r="N156" s="17" t="s">
        <v>56</v>
      </c>
      <c r="O156" s="20">
        <v>0</v>
      </c>
      <c r="P156" s="25">
        <v>0</v>
      </c>
      <c r="Q156" s="25">
        <v>449</v>
      </c>
      <c r="R156" s="25">
        <v>500</v>
      </c>
      <c r="S156" s="20">
        <v>350</v>
      </c>
      <c r="T156" s="20">
        <v>350</v>
      </c>
      <c r="U156" s="20">
        <v>500</v>
      </c>
      <c r="V156" s="20"/>
      <c r="W156" s="20">
        <v>14309.633928571429</v>
      </c>
      <c r="X156" s="20">
        <v>0</v>
      </c>
      <c r="Y156" s="20">
        <f t="shared" si="3"/>
        <v>0</v>
      </c>
      <c r="Z156" s="18" t="s">
        <v>57</v>
      </c>
      <c r="AA156" s="21">
        <v>2014</v>
      </c>
      <c r="AB156" s="14" t="s">
        <v>107</v>
      </c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</row>
    <row r="157" spans="2:225" ht="51" outlineLevel="1" x14ac:dyDescent="0.2">
      <c r="B157" s="14" t="s">
        <v>383</v>
      </c>
      <c r="C157" s="14" t="s">
        <v>46</v>
      </c>
      <c r="D157" s="14" t="s">
        <v>379</v>
      </c>
      <c r="E157" s="14" t="s">
        <v>380</v>
      </c>
      <c r="F157" s="14" t="s">
        <v>381</v>
      </c>
      <c r="G157" s="14" t="s">
        <v>382</v>
      </c>
      <c r="H157" s="14" t="s">
        <v>83</v>
      </c>
      <c r="I157" s="29">
        <v>50</v>
      </c>
      <c r="J157" s="14" t="s">
        <v>106</v>
      </c>
      <c r="K157" s="14" t="s">
        <v>53</v>
      </c>
      <c r="L157" s="14" t="s">
        <v>54</v>
      </c>
      <c r="M157" s="14" t="s">
        <v>55</v>
      </c>
      <c r="N157" s="14" t="s">
        <v>56</v>
      </c>
      <c r="O157" s="30">
        <v>0</v>
      </c>
      <c r="P157" s="30">
        <v>0</v>
      </c>
      <c r="Q157" s="30">
        <v>449</v>
      </c>
      <c r="R157" s="30">
        <v>500</v>
      </c>
      <c r="S157" s="30">
        <v>350</v>
      </c>
      <c r="T157" s="30">
        <v>350</v>
      </c>
      <c r="U157" s="30">
        <v>500</v>
      </c>
      <c r="V157" s="30"/>
      <c r="W157" s="30">
        <v>6665.75</v>
      </c>
      <c r="X157" s="30">
        <v>0</v>
      </c>
      <c r="Y157" s="20">
        <f t="shared" si="3"/>
        <v>0</v>
      </c>
      <c r="Z157" s="14" t="s">
        <v>57</v>
      </c>
      <c r="AA157" s="14" t="s">
        <v>176</v>
      </c>
      <c r="AB157" s="36" t="s">
        <v>87</v>
      </c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</row>
    <row r="158" spans="2:225" ht="51" outlineLevel="1" x14ac:dyDescent="0.2">
      <c r="B158" s="37" t="s">
        <v>384</v>
      </c>
      <c r="C158" s="35" t="s">
        <v>46</v>
      </c>
      <c r="D158" s="37" t="s">
        <v>379</v>
      </c>
      <c r="E158" s="37" t="s">
        <v>380</v>
      </c>
      <c r="F158" s="37" t="s">
        <v>381</v>
      </c>
      <c r="G158" s="38" t="s">
        <v>382</v>
      </c>
      <c r="H158" s="37" t="s">
        <v>83</v>
      </c>
      <c r="I158" s="39">
        <v>50</v>
      </c>
      <c r="J158" s="37" t="s">
        <v>124</v>
      </c>
      <c r="K158" s="37" t="s">
        <v>53</v>
      </c>
      <c r="L158" s="37" t="s">
        <v>54</v>
      </c>
      <c r="M158" s="40" t="s">
        <v>55</v>
      </c>
      <c r="N158" s="37" t="s">
        <v>56</v>
      </c>
      <c r="O158" s="30">
        <v>0</v>
      </c>
      <c r="P158" s="30">
        <v>0</v>
      </c>
      <c r="Q158" s="30">
        <v>342</v>
      </c>
      <c r="R158" s="30">
        <v>500</v>
      </c>
      <c r="S158" s="30">
        <v>350</v>
      </c>
      <c r="T158" s="30">
        <v>350</v>
      </c>
      <c r="U158" s="30">
        <v>500</v>
      </c>
      <c r="V158" s="30"/>
      <c r="W158" s="30">
        <v>6665.75</v>
      </c>
      <c r="X158" s="30">
        <v>14324696.75</v>
      </c>
      <c r="Y158" s="20">
        <f t="shared" si="3"/>
        <v>16043660.360000001</v>
      </c>
      <c r="Z158" s="37" t="s">
        <v>57</v>
      </c>
      <c r="AA158" s="14" t="s">
        <v>176</v>
      </c>
      <c r="AB158" s="37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</row>
    <row r="159" spans="2:225" ht="51" outlineLevel="1" x14ac:dyDescent="0.2">
      <c r="B159" s="14" t="s">
        <v>385</v>
      </c>
      <c r="C159" s="14" t="s">
        <v>46</v>
      </c>
      <c r="D159" s="14" t="s">
        <v>386</v>
      </c>
      <c r="E159" s="14" t="s">
        <v>387</v>
      </c>
      <c r="F159" s="14" t="s">
        <v>388</v>
      </c>
      <c r="G159" s="14" t="s">
        <v>389</v>
      </c>
      <c r="H159" s="15" t="s">
        <v>51</v>
      </c>
      <c r="I159" s="16">
        <v>50</v>
      </c>
      <c r="J159" s="17" t="s">
        <v>102</v>
      </c>
      <c r="K159" s="15" t="s">
        <v>53</v>
      </c>
      <c r="L159" s="18" t="s">
        <v>54</v>
      </c>
      <c r="M159" s="18" t="s">
        <v>55</v>
      </c>
      <c r="N159" s="17" t="s">
        <v>56</v>
      </c>
      <c r="O159" s="20">
        <v>0</v>
      </c>
      <c r="P159" s="25">
        <v>0</v>
      </c>
      <c r="Q159" s="25">
        <v>41</v>
      </c>
      <c r="R159" s="25">
        <v>45</v>
      </c>
      <c r="S159" s="20">
        <v>40</v>
      </c>
      <c r="T159" s="20">
        <v>40</v>
      </c>
      <c r="U159" s="20">
        <v>40</v>
      </c>
      <c r="V159" s="20"/>
      <c r="W159" s="20">
        <v>2087.5</v>
      </c>
      <c r="X159" s="20">
        <v>0</v>
      </c>
      <c r="Y159" s="20">
        <f t="shared" si="3"/>
        <v>0</v>
      </c>
      <c r="Z159" s="18" t="s">
        <v>57</v>
      </c>
      <c r="AA159" s="21">
        <v>2014</v>
      </c>
      <c r="AB159" s="14" t="s">
        <v>87</v>
      </c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</row>
    <row r="160" spans="2:225" ht="51" outlineLevel="1" x14ac:dyDescent="0.2">
      <c r="B160" s="14" t="s">
        <v>390</v>
      </c>
      <c r="C160" s="14" t="s">
        <v>46</v>
      </c>
      <c r="D160" s="14" t="s">
        <v>386</v>
      </c>
      <c r="E160" s="14" t="s">
        <v>387</v>
      </c>
      <c r="F160" s="14" t="s">
        <v>388</v>
      </c>
      <c r="G160" s="14" t="s">
        <v>389</v>
      </c>
      <c r="H160" s="14" t="s">
        <v>51</v>
      </c>
      <c r="I160" s="29">
        <v>50</v>
      </c>
      <c r="J160" s="14" t="s">
        <v>106</v>
      </c>
      <c r="K160" s="14" t="s">
        <v>53</v>
      </c>
      <c r="L160" s="14" t="s">
        <v>54</v>
      </c>
      <c r="M160" s="14" t="s">
        <v>55</v>
      </c>
      <c r="N160" s="14" t="s">
        <v>56</v>
      </c>
      <c r="O160" s="30">
        <v>0</v>
      </c>
      <c r="P160" s="30">
        <v>0</v>
      </c>
      <c r="Q160" s="30">
        <v>41</v>
      </c>
      <c r="R160" s="30">
        <v>45</v>
      </c>
      <c r="S160" s="30">
        <v>40</v>
      </c>
      <c r="T160" s="30">
        <v>40</v>
      </c>
      <c r="U160" s="30">
        <v>40</v>
      </c>
      <c r="V160" s="30"/>
      <c r="W160" s="30">
        <v>2087.5</v>
      </c>
      <c r="X160" s="30">
        <v>0</v>
      </c>
      <c r="Y160" s="20">
        <f t="shared" si="3"/>
        <v>0</v>
      </c>
      <c r="Z160" s="14" t="s">
        <v>57</v>
      </c>
      <c r="AA160" s="14" t="s">
        <v>176</v>
      </c>
      <c r="AB160" s="36" t="s">
        <v>87</v>
      </c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</row>
    <row r="161" spans="2:225" ht="51" outlineLevel="1" x14ac:dyDescent="0.2">
      <c r="B161" s="37" t="s">
        <v>391</v>
      </c>
      <c r="C161" s="35" t="s">
        <v>46</v>
      </c>
      <c r="D161" s="37" t="s">
        <v>386</v>
      </c>
      <c r="E161" s="37" t="s">
        <v>387</v>
      </c>
      <c r="F161" s="37" t="s">
        <v>388</v>
      </c>
      <c r="G161" s="38" t="s">
        <v>389</v>
      </c>
      <c r="H161" s="37" t="s">
        <v>51</v>
      </c>
      <c r="I161" s="39">
        <v>50</v>
      </c>
      <c r="J161" s="37" t="s">
        <v>124</v>
      </c>
      <c r="K161" s="37" t="s">
        <v>53</v>
      </c>
      <c r="L161" s="37" t="s">
        <v>54</v>
      </c>
      <c r="M161" s="40" t="s">
        <v>55</v>
      </c>
      <c r="N161" s="37" t="s">
        <v>56</v>
      </c>
      <c r="O161" s="30">
        <v>0</v>
      </c>
      <c r="P161" s="30">
        <v>0</v>
      </c>
      <c r="Q161" s="30">
        <v>41</v>
      </c>
      <c r="R161" s="30">
        <v>45</v>
      </c>
      <c r="S161" s="30">
        <v>40</v>
      </c>
      <c r="T161" s="30">
        <v>40</v>
      </c>
      <c r="U161" s="30">
        <v>40</v>
      </c>
      <c r="V161" s="30"/>
      <c r="W161" s="30">
        <v>2087.5</v>
      </c>
      <c r="X161" s="30">
        <f>W161*(P161+Q161+R161+S161+T161+U161)</f>
        <v>430025</v>
      </c>
      <c r="Y161" s="20">
        <f t="shared" si="3"/>
        <v>481628.00000000006</v>
      </c>
      <c r="Z161" s="37" t="s">
        <v>57</v>
      </c>
      <c r="AA161" s="14" t="s">
        <v>176</v>
      </c>
      <c r="AB161" s="37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</row>
    <row r="162" spans="2:225" ht="51" outlineLevel="1" x14ac:dyDescent="0.2">
      <c r="B162" s="14" t="s">
        <v>392</v>
      </c>
      <c r="C162" s="14" t="s">
        <v>46</v>
      </c>
      <c r="D162" s="14" t="s">
        <v>386</v>
      </c>
      <c r="E162" s="14" t="s">
        <v>387</v>
      </c>
      <c r="F162" s="14" t="s">
        <v>388</v>
      </c>
      <c r="G162" s="14" t="s">
        <v>393</v>
      </c>
      <c r="H162" s="15" t="s">
        <v>83</v>
      </c>
      <c r="I162" s="16">
        <v>50</v>
      </c>
      <c r="J162" s="17" t="s">
        <v>102</v>
      </c>
      <c r="K162" s="15" t="s">
        <v>53</v>
      </c>
      <c r="L162" s="18" t="s">
        <v>54</v>
      </c>
      <c r="M162" s="18" t="s">
        <v>55</v>
      </c>
      <c r="N162" s="17" t="s">
        <v>56</v>
      </c>
      <c r="O162" s="20">
        <v>0</v>
      </c>
      <c r="P162" s="25">
        <v>0</v>
      </c>
      <c r="Q162" s="25">
        <v>5899</v>
      </c>
      <c r="R162" s="25">
        <v>5000</v>
      </c>
      <c r="S162" s="20">
        <v>3000</v>
      </c>
      <c r="T162" s="20">
        <v>3000</v>
      </c>
      <c r="U162" s="20">
        <v>5000</v>
      </c>
      <c r="V162" s="20"/>
      <c r="W162" s="20">
        <v>1858.2589285714284</v>
      </c>
      <c r="X162" s="20">
        <v>0</v>
      </c>
      <c r="Y162" s="20">
        <f t="shared" si="3"/>
        <v>0</v>
      </c>
      <c r="Z162" s="18" t="s">
        <v>57</v>
      </c>
      <c r="AA162" s="21">
        <v>2014</v>
      </c>
      <c r="AB162" s="14" t="s">
        <v>107</v>
      </c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</row>
    <row r="163" spans="2:225" ht="51" outlineLevel="1" x14ac:dyDescent="0.2">
      <c r="B163" s="14" t="s">
        <v>394</v>
      </c>
      <c r="C163" s="14" t="s">
        <v>46</v>
      </c>
      <c r="D163" s="14" t="s">
        <v>386</v>
      </c>
      <c r="E163" s="14" t="s">
        <v>387</v>
      </c>
      <c r="F163" s="14" t="s">
        <v>388</v>
      </c>
      <c r="G163" s="14" t="s">
        <v>393</v>
      </c>
      <c r="H163" s="14" t="s">
        <v>83</v>
      </c>
      <c r="I163" s="29">
        <v>50</v>
      </c>
      <c r="J163" s="14" t="s">
        <v>106</v>
      </c>
      <c r="K163" s="14" t="s">
        <v>53</v>
      </c>
      <c r="L163" s="14" t="s">
        <v>54</v>
      </c>
      <c r="M163" s="14" t="s">
        <v>55</v>
      </c>
      <c r="N163" s="14" t="s">
        <v>56</v>
      </c>
      <c r="O163" s="30">
        <v>0</v>
      </c>
      <c r="P163" s="30">
        <v>0</v>
      </c>
      <c r="Q163" s="30">
        <v>5899</v>
      </c>
      <c r="R163" s="30">
        <v>5000</v>
      </c>
      <c r="S163" s="30">
        <v>3000</v>
      </c>
      <c r="T163" s="30">
        <v>3000</v>
      </c>
      <c r="U163" s="30">
        <v>5000</v>
      </c>
      <c r="V163" s="30"/>
      <c r="W163" s="30">
        <v>910.71</v>
      </c>
      <c r="X163" s="30">
        <v>0</v>
      </c>
      <c r="Y163" s="20">
        <f t="shared" si="3"/>
        <v>0</v>
      </c>
      <c r="Z163" s="14" t="s">
        <v>57</v>
      </c>
      <c r="AA163" s="14" t="s">
        <v>176</v>
      </c>
      <c r="AB163" s="36" t="s">
        <v>87</v>
      </c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</row>
    <row r="164" spans="2:225" ht="51" outlineLevel="1" x14ac:dyDescent="0.2">
      <c r="B164" s="37" t="s">
        <v>395</v>
      </c>
      <c r="C164" s="35" t="s">
        <v>46</v>
      </c>
      <c r="D164" s="37" t="s">
        <v>386</v>
      </c>
      <c r="E164" s="37" t="s">
        <v>387</v>
      </c>
      <c r="F164" s="37" t="s">
        <v>388</v>
      </c>
      <c r="G164" s="38" t="s">
        <v>393</v>
      </c>
      <c r="H164" s="37" t="s">
        <v>83</v>
      </c>
      <c r="I164" s="39">
        <v>50</v>
      </c>
      <c r="J164" s="37" t="s">
        <v>124</v>
      </c>
      <c r="K164" s="37" t="s">
        <v>53</v>
      </c>
      <c r="L164" s="37" t="s">
        <v>54</v>
      </c>
      <c r="M164" s="40" t="s">
        <v>55</v>
      </c>
      <c r="N164" s="37" t="s">
        <v>56</v>
      </c>
      <c r="O164" s="30">
        <v>0</v>
      </c>
      <c r="P164" s="30">
        <v>0</v>
      </c>
      <c r="Q164" s="30">
        <v>5899</v>
      </c>
      <c r="R164" s="30">
        <v>5000</v>
      </c>
      <c r="S164" s="30">
        <v>3000</v>
      </c>
      <c r="T164" s="30">
        <v>3000</v>
      </c>
      <c r="U164" s="30">
        <v>5000</v>
      </c>
      <c r="V164" s="30"/>
      <c r="W164" s="30">
        <v>910.71</v>
      </c>
      <c r="X164" s="30">
        <f>W164*(P164+Q164+R164+S164+T164+U164)</f>
        <v>19943638.289999999</v>
      </c>
      <c r="Y164" s="20">
        <f t="shared" si="3"/>
        <v>22336874.884800002</v>
      </c>
      <c r="Z164" s="37" t="s">
        <v>57</v>
      </c>
      <c r="AA164" s="14" t="s">
        <v>176</v>
      </c>
      <c r="AB164" s="37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</row>
    <row r="165" spans="2:225" ht="51" outlineLevel="1" x14ac:dyDescent="0.2">
      <c r="B165" s="14" t="s">
        <v>396</v>
      </c>
      <c r="C165" s="14" t="s">
        <v>46</v>
      </c>
      <c r="D165" s="14" t="s">
        <v>397</v>
      </c>
      <c r="E165" s="14" t="s">
        <v>398</v>
      </c>
      <c r="F165" s="14" t="s">
        <v>399</v>
      </c>
      <c r="G165" s="14" t="s">
        <v>400</v>
      </c>
      <c r="H165" s="15" t="s">
        <v>83</v>
      </c>
      <c r="I165" s="16">
        <v>50</v>
      </c>
      <c r="J165" s="17" t="s">
        <v>102</v>
      </c>
      <c r="K165" s="15" t="s">
        <v>53</v>
      </c>
      <c r="L165" s="18" t="s">
        <v>54</v>
      </c>
      <c r="M165" s="18" t="s">
        <v>55</v>
      </c>
      <c r="N165" s="17" t="s">
        <v>56</v>
      </c>
      <c r="O165" s="20">
        <v>0</v>
      </c>
      <c r="P165" s="25">
        <v>0</v>
      </c>
      <c r="Q165" s="25">
        <v>5299</v>
      </c>
      <c r="R165" s="25">
        <v>4000</v>
      </c>
      <c r="S165" s="20">
        <v>3000</v>
      </c>
      <c r="T165" s="20">
        <v>3000</v>
      </c>
      <c r="U165" s="20">
        <v>4000</v>
      </c>
      <c r="V165" s="20"/>
      <c r="W165" s="20">
        <v>3442.6</v>
      </c>
      <c r="X165" s="20">
        <v>0</v>
      </c>
      <c r="Y165" s="20">
        <f t="shared" si="3"/>
        <v>0</v>
      </c>
      <c r="Z165" s="18" t="s">
        <v>57</v>
      </c>
      <c r="AA165" s="21">
        <v>2014</v>
      </c>
      <c r="AB165" s="14" t="s">
        <v>107</v>
      </c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</row>
    <row r="166" spans="2:225" ht="51" outlineLevel="1" x14ac:dyDescent="0.2">
      <c r="B166" s="14" t="s">
        <v>401</v>
      </c>
      <c r="C166" s="14" t="s">
        <v>46</v>
      </c>
      <c r="D166" s="14" t="s">
        <v>397</v>
      </c>
      <c r="E166" s="14" t="s">
        <v>398</v>
      </c>
      <c r="F166" s="14" t="s">
        <v>399</v>
      </c>
      <c r="G166" s="14" t="s">
        <v>400</v>
      </c>
      <c r="H166" s="14" t="s">
        <v>83</v>
      </c>
      <c r="I166" s="29">
        <v>50</v>
      </c>
      <c r="J166" s="14" t="s">
        <v>106</v>
      </c>
      <c r="K166" s="14" t="s">
        <v>53</v>
      </c>
      <c r="L166" s="14" t="s">
        <v>54</v>
      </c>
      <c r="M166" s="14" t="s">
        <v>55</v>
      </c>
      <c r="N166" s="14" t="s">
        <v>56</v>
      </c>
      <c r="O166" s="30">
        <v>0</v>
      </c>
      <c r="P166" s="30">
        <v>0</v>
      </c>
      <c r="Q166" s="30">
        <v>5299</v>
      </c>
      <c r="R166" s="30">
        <v>4000</v>
      </c>
      <c r="S166" s="30">
        <v>3000</v>
      </c>
      <c r="T166" s="30">
        <v>3000</v>
      </c>
      <c r="U166" s="30">
        <v>4000</v>
      </c>
      <c r="V166" s="30"/>
      <c r="W166" s="30">
        <v>2816.33</v>
      </c>
      <c r="X166" s="30">
        <v>0</v>
      </c>
      <c r="Y166" s="20">
        <f t="shared" si="3"/>
        <v>0</v>
      </c>
      <c r="Z166" s="14" t="s">
        <v>57</v>
      </c>
      <c r="AA166" s="14" t="s">
        <v>176</v>
      </c>
      <c r="AB166" s="36" t="s">
        <v>87</v>
      </c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</row>
    <row r="167" spans="2:225" ht="51" outlineLevel="1" x14ac:dyDescent="0.2">
      <c r="B167" s="37" t="s">
        <v>402</v>
      </c>
      <c r="C167" s="35" t="s">
        <v>46</v>
      </c>
      <c r="D167" s="37" t="s">
        <v>397</v>
      </c>
      <c r="E167" s="37" t="s">
        <v>398</v>
      </c>
      <c r="F167" s="37" t="s">
        <v>399</v>
      </c>
      <c r="G167" s="38" t="s">
        <v>400</v>
      </c>
      <c r="H167" s="37" t="s">
        <v>83</v>
      </c>
      <c r="I167" s="39">
        <v>50</v>
      </c>
      <c r="J167" s="37" t="s">
        <v>124</v>
      </c>
      <c r="K167" s="37" t="s">
        <v>53</v>
      </c>
      <c r="L167" s="37" t="s">
        <v>54</v>
      </c>
      <c r="M167" s="40" t="s">
        <v>55</v>
      </c>
      <c r="N167" s="37" t="s">
        <v>56</v>
      </c>
      <c r="O167" s="30">
        <v>0</v>
      </c>
      <c r="P167" s="30">
        <v>0</v>
      </c>
      <c r="Q167" s="30">
        <v>5299</v>
      </c>
      <c r="R167" s="30">
        <v>4000</v>
      </c>
      <c r="S167" s="30">
        <v>3000</v>
      </c>
      <c r="T167" s="30">
        <v>3000</v>
      </c>
      <c r="U167" s="30">
        <v>4000</v>
      </c>
      <c r="V167" s="30"/>
      <c r="W167" s="30">
        <v>2816.33</v>
      </c>
      <c r="X167" s="30">
        <f>W167*(P167+Q167+R167+S167+T167+U167)</f>
        <v>54352352.670000002</v>
      </c>
      <c r="Y167" s="20">
        <f t="shared" si="3"/>
        <v>60874634.990400009</v>
      </c>
      <c r="Z167" s="37" t="s">
        <v>57</v>
      </c>
      <c r="AA167" s="14" t="s">
        <v>176</v>
      </c>
      <c r="AB167" s="37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</row>
    <row r="168" spans="2:225" ht="51" outlineLevel="1" x14ac:dyDescent="0.2">
      <c r="B168" s="14" t="s">
        <v>403</v>
      </c>
      <c r="C168" s="14" t="s">
        <v>46</v>
      </c>
      <c r="D168" s="14" t="s">
        <v>404</v>
      </c>
      <c r="E168" s="14" t="s">
        <v>405</v>
      </c>
      <c r="F168" s="14" t="s">
        <v>406</v>
      </c>
      <c r="G168" s="14" t="s">
        <v>407</v>
      </c>
      <c r="H168" s="15" t="s">
        <v>83</v>
      </c>
      <c r="I168" s="16">
        <v>50</v>
      </c>
      <c r="J168" s="17" t="s">
        <v>102</v>
      </c>
      <c r="K168" s="15" t="s">
        <v>53</v>
      </c>
      <c r="L168" s="18" t="s">
        <v>54</v>
      </c>
      <c r="M168" s="18" t="s">
        <v>55</v>
      </c>
      <c r="N168" s="17" t="s">
        <v>408</v>
      </c>
      <c r="O168" s="20">
        <v>0</v>
      </c>
      <c r="P168" s="25">
        <v>0</v>
      </c>
      <c r="Q168" s="25">
        <v>1383</v>
      </c>
      <c r="R168" s="25">
        <v>1383</v>
      </c>
      <c r="S168" s="25">
        <v>1383</v>
      </c>
      <c r="T168" s="25">
        <v>1383</v>
      </c>
      <c r="U168" s="25">
        <v>1383</v>
      </c>
      <c r="V168" s="25"/>
      <c r="W168" s="20">
        <v>5446.4285714285706</v>
      </c>
      <c r="X168" s="20">
        <v>0</v>
      </c>
      <c r="Y168" s="20">
        <f t="shared" si="3"/>
        <v>0</v>
      </c>
      <c r="Z168" s="18" t="s">
        <v>57</v>
      </c>
      <c r="AA168" s="21">
        <v>2014</v>
      </c>
      <c r="AB168" s="14" t="s">
        <v>107</v>
      </c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</row>
    <row r="169" spans="2:225" ht="51" outlineLevel="1" x14ac:dyDescent="0.2">
      <c r="B169" s="14" t="s">
        <v>409</v>
      </c>
      <c r="C169" s="14" t="s">
        <v>46</v>
      </c>
      <c r="D169" s="14" t="s">
        <v>404</v>
      </c>
      <c r="E169" s="14" t="s">
        <v>405</v>
      </c>
      <c r="F169" s="14" t="s">
        <v>406</v>
      </c>
      <c r="G169" s="14" t="s">
        <v>407</v>
      </c>
      <c r="H169" s="14" t="s">
        <v>83</v>
      </c>
      <c r="I169" s="29">
        <v>50</v>
      </c>
      <c r="J169" s="14" t="s">
        <v>106</v>
      </c>
      <c r="K169" s="14" t="s">
        <v>53</v>
      </c>
      <c r="L169" s="14" t="s">
        <v>54</v>
      </c>
      <c r="M169" s="14" t="s">
        <v>55</v>
      </c>
      <c r="N169" s="14" t="s">
        <v>408</v>
      </c>
      <c r="O169" s="30">
        <v>0</v>
      </c>
      <c r="P169" s="30">
        <v>0</v>
      </c>
      <c r="Q169" s="30">
        <v>1383</v>
      </c>
      <c r="R169" s="30">
        <v>1383</v>
      </c>
      <c r="S169" s="30">
        <v>1383</v>
      </c>
      <c r="T169" s="30">
        <v>1383</v>
      </c>
      <c r="U169" s="30">
        <v>1383</v>
      </c>
      <c r="V169" s="30"/>
      <c r="W169" s="30">
        <v>3584.82</v>
      </c>
      <c r="X169" s="30">
        <v>0</v>
      </c>
      <c r="Y169" s="20">
        <f t="shared" si="3"/>
        <v>0</v>
      </c>
      <c r="Z169" s="14" t="s">
        <v>57</v>
      </c>
      <c r="AA169" s="14" t="s">
        <v>176</v>
      </c>
      <c r="AB169" s="36" t="s">
        <v>87</v>
      </c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  <c r="HP169" s="31"/>
      <c r="HQ169" s="31"/>
    </row>
    <row r="170" spans="2:225" ht="51" outlineLevel="1" x14ac:dyDescent="0.2">
      <c r="B170" s="37" t="s">
        <v>410</v>
      </c>
      <c r="C170" s="35" t="s">
        <v>46</v>
      </c>
      <c r="D170" s="37" t="s">
        <v>404</v>
      </c>
      <c r="E170" s="37" t="s">
        <v>405</v>
      </c>
      <c r="F170" s="37" t="s">
        <v>406</v>
      </c>
      <c r="G170" s="38" t="s">
        <v>407</v>
      </c>
      <c r="H170" s="37" t="s">
        <v>83</v>
      </c>
      <c r="I170" s="39">
        <v>50</v>
      </c>
      <c r="J170" s="37" t="s">
        <v>124</v>
      </c>
      <c r="K170" s="37" t="s">
        <v>53</v>
      </c>
      <c r="L170" s="37" t="s">
        <v>54</v>
      </c>
      <c r="M170" s="40" t="s">
        <v>55</v>
      </c>
      <c r="N170" s="37" t="s">
        <v>408</v>
      </c>
      <c r="O170" s="30">
        <v>0</v>
      </c>
      <c r="P170" s="30">
        <v>0</v>
      </c>
      <c r="Q170" s="30">
        <v>1383</v>
      </c>
      <c r="R170" s="30">
        <v>1383</v>
      </c>
      <c r="S170" s="30">
        <v>1383</v>
      </c>
      <c r="T170" s="30">
        <v>1383</v>
      </c>
      <c r="U170" s="30">
        <v>1383</v>
      </c>
      <c r="V170" s="30"/>
      <c r="W170" s="30">
        <v>3584.82</v>
      </c>
      <c r="X170" s="30">
        <f>W170*(P170+Q170+R170+S170+T170+U170)</f>
        <v>24789030.300000001</v>
      </c>
      <c r="Y170" s="20">
        <f t="shared" si="3"/>
        <v>27763713.936000004</v>
      </c>
      <c r="Z170" s="37" t="s">
        <v>57</v>
      </c>
      <c r="AA170" s="14" t="s">
        <v>176</v>
      </c>
      <c r="AB170" s="37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</row>
    <row r="171" spans="2:225" ht="51" outlineLevel="1" x14ac:dyDescent="0.2">
      <c r="B171" s="14" t="s">
        <v>411</v>
      </c>
      <c r="C171" s="14" t="s">
        <v>46</v>
      </c>
      <c r="D171" s="14" t="s">
        <v>412</v>
      </c>
      <c r="E171" s="14" t="s">
        <v>413</v>
      </c>
      <c r="F171" s="14" t="s">
        <v>414</v>
      </c>
      <c r="G171" s="14" t="s">
        <v>415</v>
      </c>
      <c r="H171" s="15" t="s">
        <v>83</v>
      </c>
      <c r="I171" s="16">
        <v>50</v>
      </c>
      <c r="J171" s="17" t="s">
        <v>102</v>
      </c>
      <c r="K171" s="15" t="s">
        <v>53</v>
      </c>
      <c r="L171" s="18" t="s">
        <v>54</v>
      </c>
      <c r="M171" s="18" t="s">
        <v>55</v>
      </c>
      <c r="N171" s="17" t="s">
        <v>408</v>
      </c>
      <c r="O171" s="20">
        <v>0</v>
      </c>
      <c r="P171" s="25">
        <v>0</v>
      </c>
      <c r="Q171" s="25">
        <v>140</v>
      </c>
      <c r="R171" s="25">
        <v>140</v>
      </c>
      <c r="S171" s="25">
        <v>140</v>
      </c>
      <c r="T171" s="25">
        <v>140</v>
      </c>
      <c r="U171" s="25">
        <v>140</v>
      </c>
      <c r="V171" s="25"/>
      <c r="W171" s="20">
        <v>3616.0714285714284</v>
      </c>
      <c r="X171" s="20">
        <v>0</v>
      </c>
      <c r="Y171" s="20">
        <f t="shared" si="3"/>
        <v>0</v>
      </c>
      <c r="Z171" s="18" t="s">
        <v>57</v>
      </c>
      <c r="AA171" s="21">
        <v>2014</v>
      </c>
      <c r="AB171" s="14" t="s">
        <v>107</v>
      </c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  <c r="HP171" s="31"/>
      <c r="HQ171" s="31"/>
    </row>
    <row r="172" spans="2:225" ht="51" outlineLevel="1" x14ac:dyDescent="0.2">
      <c r="B172" s="14" t="s">
        <v>416</v>
      </c>
      <c r="C172" s="14" t="s">
        <v>46</v>
      </c>
      <c r="D172" s="14" t="s">
        <v>412</v>
      </c>
      <c r="E172" s="14" t="s">
        <v>413</v>
      </c>
      <c r="F172" s="14" t="s">
        <v>414</v>
      </c>
      <c r="G172" s="14" t="s">
        <v>415</v>
      </c>
      <c r="H172" s="14" t="s">
        <v>83</v>
      </c>
      <c r="I172" s="29">
        <v>50</v>
      </c>
      <c r="J172" s="14" t="s">
        <v>106</v>
      </c>
      <c r="K172" s="14" t="s">
        <v>53</v>
      </c>
      <c r="L172" s="14" t="s">
        <v>54</v>
      </c>
      <c r="M172" s="14" t="s">
        <v>55</v>
      </c>
      <c r="N172" s="14" t="s">
        <v>408</v>
      </c>
      <c r="O172" s="30">
        <v>0</v>
      </c>
      <c r="P172" s="30">
        <v>0</v>
      </c>
      <c r="Q172" s="30">
        <v>140</v>
      </c>
      <c r="R172" s="30">
        <v>140</v>
      </c>
      <c r="S172" s="30">
        <v>140</v>
      </c>
      <c r="T172" s="30">
        <v>140</v>
      </c>
      <c r="U172" s="30">
        <v>140</v>
      </c>
      <c r="V172" s="30"/>
      <c r="W172" s="30">
        <v>2579.46</v>
      </c>
      <c r="X172" s="30">
        <v>0</v>
      </c>
      <c r="Y172" s="20">
        <f t="shared" si="3"/>
        <v>0</v>
      </c>
      <c r="Z172" s="14" t="s">
        <v>57</v>
      </c>
      <c r="AA172" s="14" t="s">
        <v>176</v>
      </c>
      <c r="AB172" s="36" t="s">
        <v>87</v>
      </c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</row>
    <row r="173" spans="2:225" ht="51" outlineLevel="1" x14ac:dyDescent="0.2">
      <c r="B173" s="37" t="s">
        <v>417</v>
      </c>
      <c r="C173" s="35" t="s">
        <v>46</v>
      </c>
      <c r="D173" s="37" t="s">
        <v>412</v>
      </c>
      <c r="E173" s="37" t="s">
        <v>413</v>
      </c>
      <c r="F173" s="37" t="s">
        <v>414</v>
      </c>
      <c r="G173" s="38" t="s">
        <v>415</v>
      </c>
      <c r="H173" s="37" t="s">
        <v>83</v>
      </c>
      <c r="I173" s="39">
        <v>50</v>
      </c>
      <c r="J173" s="37" t="s">
        <v>124</v>
      </c>
      <c r="K173" s="37" t="s">
        <v>53</v>
      </c>
      <c r="L173" s="37" t="s">
        <v>54</v>
      </c>
      <c r="M173" s="40" t="s">
        <v>55</v>
      </c>
      <c r="N173" s="37" t="s">
        <v>408</v>
      </c>
      <c r="O173" s="30">
        <v>0</v>
      </c>
      <c r="P173" s="30">
        <v>0</v>
      </c>
      <c r="Q173" s="30">
        <v>140</v>
      </c>
      <c r="R173" s="30">
        <v>140</v>
      </c>
      <c r="S173" s="30">
        <v>140</v>
      </c>
      <c r="T173" s="30">
        <v>140</v>
      </c>
      <c r="U173" s="30">
        <v>140</v>
      </c>
      <c r="V173" s="30"/>
      <c r="W173" s="30">
        <v>2579.46</v>
      </c>
      <c r="X173" s="30">
        <f>W173*(P173+Q173+R173+S173+T173+U173)</f>
        <v>1805622</v>
      </c>
      <c r="Y173" s="20">
        <f t="shared" si="3"/>
        <v>2022296.6400000001</v>
      </c>
      <c r="Z173" s="37" t="s">
        <v>57</v>
      </c>
      <c r="AA173" s="14" t="s">
        <v>176</v>
      </c>
      <c r="AB173" s="37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1"/>
    </row>
    <row r="174" spans="2:225" ht="51" outlineLevel="1" x14ac:dyDescent="0.2">
      <c r="B174" s="14" t="s">
        <v>418</v>
      </c>
      <c r="C174" s="14" t="s">
        <v>46</v>
      </c>
      <c r="D174" s="14" t="s">
        <v>419</v>
      </c>
      <c r="E174" s="14" t="s">
        <v>413</v>
      </c>
      <c r="F174" s="14" t="s">
        <v>420</v>
      </c>
      <c r="G174" s="14" t="s">
        <v>421</v>
      </c>
      <c r="H174" s="15" t="s">
        <v>83</v>
      </c>
      <c r="I174" s="16">
        <v>50</v>
      </c>
      <c r="J174" s="17" t="s">
        <v>102</v>
      </c>
      <c r="K174" s="15" t="s">
        <v>53</v>
      </c>
      <c r="L174" s="18" t="s">
        <v>54</v>
      </c>
      <c r="M174" s="18" t="s">
        <v>55</v>
      </c>
      <c r="N174" s="17" t="s">
        <v>408</v>
      </c>
      <c r="O174" s="20">
        <v>0</v>
      </c>
      <c r="P174" s="25">
        <v>0</v>
      </c>
      <c r="Q174" s="25">
        <v>3079</v>
      </c>
      <c r="R174" s="25">
        <v>3079</v>
      </c>
      <c r="S174" s="25">
        <v>3079</v>
      </c>
      <c r="T174" s="25">
        <v>3079</v>
      </c>
      <c r="U174" s="25">
        <v>3079</v>
      </c>
      <c r="V174" s="25"/>
      <c r="W174" s="20">
        <v>12500</v>
      </c>
      <c r="X174" s="20">
        <v>0</v>
      </c>
      <c r="Y174" s="20">
        <f t="shared" si="3"/>
        <v>0</v>
      </c>
      <c r="Z174" s="18" t="s">
        <v>57</v>
      </c>
      <c r="AA174" s="21">
        <v>2014</v>
      </c>
      <c r="AB174" s="14" t="s">
        <v>107</v>
      </c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</row>
    <row r="175" spans="2:225" ht="51" outlineLevel="1" x14ac:dyDescent="0.2">
      <c r="B175" s="14" t="s">
        <v>422</v>
      </c>
      <c r="C175" s="14" t="s">
        <v>46</v>
      </c>
      <c r="D175" s="14" t="s">
        <v>419</v>
      </c>
      <c r="E175" s="14" t="s">
        <v>413</v>
      </c>
      <c r="F175" s="14" t="s">
        <v>420</v>
      </c>
      <c r="G175" s="14" t="s">
        <v>421</v>
      </c>
      <c r="H175" s="14" t="s">
        <v>83</v>
      </c>
      <c r="I175" s="29">
        <v>50</v>
      </c>
      <c r="J175" s="14" t="s">
        <v>106</v>
      </c>
      <c r="K175" s="14" t="s">
        <v>53</v>
      </c>
      <c r="L175" s="14" t="s">
        <v>54</v>
      </c>
      <c r="M175" s="14" t="s">
        <v>55</v>
      </c>
      <c r="N175" s="14" t="s">
        <v>408</v>
      </c>
      <c r="O175" s="30">
        <v>0</v>
      </c>
      <c r="P175" s="30">
        <v>0</v>
      </c>
      <c r="Q175" s="30">
        <v>3079</v>
      </c>
      <c r="R175" s="30">
        <v>3079</v>
      </c>
      <c r="S175" s="30">
        <v>3079</v>
      </c>
      <c r="T175" s="30">
        <v>3079</v>
      </c>
      <c r="U175" s="30">
        <v>3079</v>
      </c>
      <c r="V175" s="30"/>
      <c r="W175" s="30">
        <v>7662.1</v>
      </c>
      <c r="X175" s="30">
        <v>0</v>
      </c>
      <c r="Y175" s="20">
        <f t="shared" si="3"/>
        <v>0</v>
      </c>
      <c r="Z175" s="14" t="s">
        <v>57</v>
      </c>
      <c r="AA175" s="14" t="s">
        <v>176</v>
      </c>
      <c r="AB175" s="36" t="s">
        <v>87</v>
      </c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31"/>
      <c r="HQ175" s="31"/>
    </row>
    <row r="176" spans="2:225" ht="51" outlineLevel="1" x14ac:dyDescent="0.2">
      <c r="B176" s="37" t="s">
        <v>423</v>
      </c>
      <c r="C176" s="35" t="s">
        <v>46</v>
      </c>
      <c r="D176" s="37" t="s">
        <v>419</v>
      </c>
      <c r="E176" s="37" t="s">
        <v>413</v>
      </c>
      <c r="F176" s="37" t="s">
        <v>420</v>
      </c>
      <c r="G176" s="38" t="s">
        <v>421</v>
      </c>
      <c r="H176" s="37" t="s">
        <v>83</v>
      </c>
      <c r="I176" s="39">
        <v>50</v>
      </c>
      <c r="J176" s="37" t="s">
        <v>124</v>
      </c>
      <c r="K176" s="37" t="s">
        <v>53</v>
      </c>
      <c r="L176" s="37" t="s">
        <v>54</v>
      </c>
      <c r="M176" s="40" t="s">
        <v>55</v>
      </c>
      <c r="N176" s="37" t="s">
        <v>408</v>
      </c>
      <c r="O176" s="30">
        <v>0</v>
      </c>
      <c r="P176" s="30">
        <v>0</v>
      </c>
      <c r="Q176" s="30">
        <v>3079</v>
      </c>
      <c r="R176" s="30">
        <v>3079</v>
      </c>
      <c r="S176" s="30">
        <v>3079</v>
      </c>
      <c r="T176" s="30">
        <v>3079</v>
      </c>
      <c r="U176" s="30">
        <v>3079</v>
      </c>
      <c r="V176" s="30"/>
      <c r="W176" s="30">
        <v>7662.1</v>
      </c>
      <c r="X176" s="30">
        <f>W176*(P176+Q176+R176+S176+T176+U176)</f>
        <v>117958029.5</v>
      </c>
      <c r="Y176" s="20">
        <f t="shared" si="3"/>
        <v>132112993.04000001</v>
      </c>
      <c r="Z176" s="37" t="s">
        <v>57</v>
      </c>
      <c r="AA176" s="14" t="s">
        <v>176</v>
      </c>
      <c r="AB176" s="37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</row>
    <row r="177" spans="2:225" ht="76.5" outlineLevel="1" x14ac:dyDescent="0.2">
      <c r="B177" s="14" t="s">
        <v>424</v>
      </c>
      <c r="C177" s="14" t="s">
        <v>46</v>
      </c>
      <c r="D177" s="14" t="s">
        <v>425</v>
      </c>
      <c r="E177" s="14" t="s">
        <v>413</v>
      </c>
      <c r="F177" s="14" t="s">
        <v>426</v>
      </c>
      <c r="G177" s="14" t="s">
        <v>427</v>
      </c>
      <c r="H177" s="15" t="s">
        <v>83</v>
      </c>
      <c r="I177" s="16">
        <v>50</v>
      </c>
      <c r="J177" s="17" t="s">
        <v>102</v>
      </c>
      <c r="K177" s="15" t="s">
        <v>53</v>
      </c>
      <c r="L177" s="18" t="s">
        <v>54</v>
      </c>
      <c r="M177" s="18" t="s">
        <v>55</v>
      </c>
      <c r="N177" s="17" t="s">
        <v>408</v>
      </c>
      <c r="O177" s="20">
        <v>0</v>
      </c>
      <c r="P177" s="25">
        <v>0</v>
      </c>
      <c r="Q177" s="25">
        <v>3621</v>
      </c>
      <c r="R177" s="25">
        <v>3621</v>
      </c>
      <c r="S177" s="25">
        <v>3621</v>
      </c>
      <c r="T177" s="25">
        <v>3621</v>
      </c>
      <c r="U177" s="25">
        <v>3621</v>
      </c>
      <c r="V177" s="25"/>
      <c r="W177" s="20">
        <v>2756.6964285714284</v>
      </c>
      <c r="X177" s="20">
        <v>0</v>
      </c>
      <c r="Y177" s="20">
        <f t="shared" si="3"/>
        <v>0</v>
      </c>
      <c r="Z177" s="18" t="s">
        <v>57</v>
      </c>
      <c r="AA177" s="21">
        <v>2014</v>
      </c>
      <c r="AB177" s="14" t="s">
        <v>87</v>
      </c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</row>
    <row r="178" spans="2:225" ht="76.5" outlineLevel="1" x14ac:dyDescent="0.2">
      <c r="B178" s="14" t="s">
        <v>428</v>
      </c>
      <c r="C178" s="14" t="s">
        <v>46</v>
      </c>
      <c r="D178" s="14" t="s">
        <v>425</v>
      </c>
      <c r="E178" s="14" t="s">
        <v>413</v>
      </c>
      <c r="F178" s="14" t="s">
        <v>426</v>
      </c>
      <c r="G178" s="14" t="s">
        <v>427</v>
      </c>
      <c r="H178" s="14" t="s">
        <v>83</v>
      </c>
      <c r="I178" s="29">
        <v>50</v>
      </c>
      <c r="J178" s="14" t="s">
        <v>106</v>
      </c>
      <c r="K178" s="14" t="s">
        <v>53</v>
      </c>
      <c r="L178" s="14" t="s">
        <v>54</v>
      </c>
      <c r="M178" s="14" t="s">
        <v>55</v>
      </c>
      <c r="N178" s="14" t="s">
        <v>408</v>
      </c>
      <c r="O178" s="30">
        <v>0</v>
      </c>
      <c r="P178" s="30">
        <v>0</v>
      </c>
      <c r="Q178" s="30">
        <v>3621</v>
      </c>
      <c r="R178" s="30">
        <v>3621</v>
      </c>
      <c r="S178" s="30">
        <v>3621</v>
      </c>
      <c r="T178" s="30">
        <v>3621</v>
      </c>
      <c r="U178" s="30">
        <v>3621</v>
      </c>
      <c r="V178" s="30"/>
      <c r="W178" s="30">
        <v>2756.6959999999999</v>
      </c>
      <c r="X178" s="30">
        <v>0</v>
      </c>
      <c r="Y178" s="20">
        <f t="shared" si="3"/>
        <v>0</v>
      </c>
      <c r="Z178" s="14" t="s">
        <v>57</v>
      </c>
      <c r="AA178" s="14" t="s">
        <v>176</v>
      </c>
      <c r="AB178" s="36" t="s">
        <v>87</v>
      </c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</row>
    <row r="179" spans="2:225" ht="76.5" outlineLevel="1" x14ac:dyDescent="0.2">
      <c r="B179" s="37" t="s">
        <v>429</v>
      </c>
      <c r="C179" s="35" t="s">
        <v>46</v>
      </c>
      <c r="D179" s="37" t="s">
        <v>425</v>
      </c>
      <c r="E179" s="37" t="s">
        <v>413</v>
      </c>
      <c r="F179" s="37" t="s">
        <v>426</v>
      </c>
      <c r="G179" s="38" t="s">
        <v>427</v>
      </c>
      <c r="H179" s="37" t="s">
        <v>83</v>
      </c>
      <c r="I179" s="39">
        <v>50</v>
      </c>
      <c r="J179" s="37" t="s">
        <v>124</v>
      </c>
      <c r="K179" s="37" t="s">
        <v>53</v>
      </c>
      <c r="L179" s="37" t="s">
        <v>54</v>
      </c>
      <c r="M179" s="40" t="s">
        <v>55</v>
      </c>
      <c r="N179" s="37" t="s">
        <v>408</v>
      </c>
      <c r="O179" s="30">
        <v>0</v>
      </c>
      <c r="P179" s="30">
        <v>0</v>
      </c>
      <c r="Q179" s="30">
        <v>3621</v>
      </c>
      <c r="R179" s="30">
        <v>3621</v>
      </c>
      <c r="S179" s="30">
        <v>3621</v>
      </c>
      <c r="T179" s="30">
        <v>3621</v>
      </c>
      <c r="U179" s="30">
        <v>3621</v>
      </c>
      <c r="V179" s="30"/>
      <c r="W179" s="30">
        <v>2756.6959999999999</v>
      </c>
      <c r="X179" s="30">
        <f>W179*(P179+Q179+R179+S179+T179+U179)</f>
        <v>49909981.079999998</v>
      </c>
      <c r="Y179" s="20">
        <f t="shared" si="3"/>
        <v>55899178.809600003</v>
      </c>
      <c r="Z179" s="37" t="s">
        <v>57</v>
      </c>
      <c r="AA179" s="14" t="s">
        <v>176</v>
      </c>
      <c r="AB179" s="37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</row>
    <row r="180" spans="2:225" ht="51" outlineLevel="1" x14ac:dyDescent="0.2">
      <c r="B180" s="14" t="s">
        <v>430</v>
      </c>
      <c r="C180" s="14" t="s">
        <v>46</v>
      </c>
      <c r="D180" s="14" t="s">
        <v>431</v>
      </c>
      <c r="E180" s="14" t="s">
        <v>432</v>
      </c>
      <c r="F180" s="14" t="s">
        <v>433</v>
      </c>
      <c r="G180" s="14" t="s">
        <v>434</v>
      </c>
      <c r="H180" s="15" t="s">
        <v>83</v>
      </c>
      <c r="I180" s="16">
        <v>50</v>
      </c>
      <c r="J180" s="17" t="s">
        <v>102</v>
      </c>
      <c r="K180" s="15" t="s">
        <v>53</v>
      </c>
      <c r="L180" s="18" t="s">
        <v>54</v>
      </c>
      <c r="M180" s="18" t="s">
        <v>55</v>
      </c>
      <c r="N180" s="17" t="s">
        <v>56</v>
      </c>
      <c r="O180" s="20">
        <v>0</v>
      </c>
      <c r="P180" s="25">
        <v>0</v>
      </c>
      <c r="Q180" s="25">
        <v>60</v>
      </c>
      <c r="R180" s="25">
        <v>45</v>
      </c>
      <c r="S180" s="20">
        <v>45</v>
      </c>
      <c r="T180" s="20">
        <v>45</v>
      </c>
      <c r="U180" s="20">
        <v>45</v>
      </c>
      <c r="V180" s="20"/>
      <c r="W180" s="20">
        <v>75265</v>
      </c>
      <c r="X180" s="20">
        <v>0</v>
      </c>
      <c r="Y180" s="20">
        <f t="shared" si="3"/>
        <v>0</v>
      </c>
      <c r="Z180" s="18" t="s">
        <v>57</v>
      </c>
      <c r="AA180" s="21">
        <v>2014</v>
      </c>
      <c r="AB180" s="14" t="s">
        <v>435</v>
      </c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</row>
    <row r="181" spans="2:225" ht="51" outlineLevel="1" x14ac:dyDescent="0.2">
      <c r="B181" s="14" t="s">
        <v>436</v>
      </c>
      <c r="C181" s="14" t="s">
        <v>46</v>
      </c>
      <c r="D181" s="14" t="s">
        <v>431</v>
      </c>
      <c r="E181" s="14" t="s">
        <v>432</v>
      </c>
      <c r="F181" s="14" t="s">
        <v>433</v>
      </c>
      <c r="G181" s="14" t="s">
        <v>434</v>
      </c>
      <c r="H181" s="14" t="s">
        <v>83</v>
      </c>
      <c r="I181" s="29">
        <v>50</v>
      </c>
      <c r="J181" s="14" t="s">
        <v>106</v>
      </c>
      <c r="K181" s="14" t="s">
        <v>53</v>
      </c>
      <c r="L181" s="14" t="s">
        <v>54</v>
      </c>
      <c r="M181" s="14" t="s">
        <v>55</v>
      </c>
      <c r="N181" s="14" t="s">
        <v>56</v>
      </c>
      <c r="O181" s="30">
        <v>0</v>
      </c>
      <c r="P181" s="30">
        <v>0</v>
      </c>
      <c r="Q181" s="30">
        <v>25</v>
      </c>
      <c r="R181" s="30">
        <v>45</v>
      </c>
      <c r="S181" s="30">
        <v>45</v>
      </c>
      <c r="T181" s="30">
        <v>45</v>
      </c>
      <c r="U181" s="30">
        <v>45</v>
      </c>
      <c r="V181" s="30"/>
      <c r="W181" s="30">
        <v>75265</v>
      </c>
      <c r="X181" s="30">
        <f>W181*(P181+Q181+R181+S181+T181+U181)</f>
        <v>15429325</v>
      </c>
      <c r="Y181" s="20">
        <f t="shared" si="3"/>
        <v>17280844</v>
      </c>
      <c r="Z181" s="14" t="s">
        <v>57</v>
      </c>
      <c r="AA181" s="14" t="s">
        <v>176</v>
      </c>
      <c r="AB181" s="14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1"/>
    </row>
    <row r="182" spans="2:225" ht="51" outlineLevel="1" x14ac:dyDescent="0.2">
      <c r="B182" s="14" t="s">
        <v>437</v>
      </c>
      <c r="C182" s="14" t="s">
        <v>46</v>
      </c>
      <c r="D182" s="14" t="s">
        <v>431</v>
      </c>
      <c r="E182" s="14" t="s">
        <v>432</v>
      </c>
      <c r="F182" s="14" t="s">
        <v>433</v>
      </c>
      <c r="G182" s="14" t="s">
        <v>438</v>
      </c>
      <c r="H182" s="15" t="s">
        <v>83</v>
      </c>
      <c r="I182" s="16">
        <v>50</v>
      </c>
      <c r="J182" s="17" t="s">
        <v>102</v>
      </c>
      <c r="K182" s="15" t="s">
        <v>53</v>
      </c>
      <c r="L182" s="18" t="s">
        <v>54</v>
      </c>
      <c r="M182" s="18" t="s">
        <v>55</v>
      </c>
      <c r="N182" s="17" t="s">
        <v>56</v>
      </c>
      <c r="O182" s="20">
        <v>0</v>
      </c>
      <c r="P182" s="25">
        <v>0</v>
      </c>
      <c r="Q182" s="25">
        <v>50</v>
      </c>
      <c r="R182" s="25">
        <v>45</v>
      </c>
      <c r="S182" s="20">
        <v>45</v>
      </c>
      <c r="T182" s="20">
        <v>45</v>
      </c>
      <c r="U182" s="20">
        <v>45</v>
      </c>
      <c r="V182" s="20"/>
      <c r="W182" s="20">
        <v>50505</v>
      </c>
      <c r="X182" s="20">
        <v>0</v>
      </c>
      <c r="Y182" s="20">
        <f t="shared" si="3"/>
        <v>0</v>
      </c>
      <c r="Z182" s="18" t="s">
        <v>57</v>
      </c>
      <c r="AA182" s="21">
        <v>2014</v>
      </c>
      <c r="AB182" s="14" t="s">
        <v>435</v>
      </c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</row>
    <row r="183" spans="2:225" ht="51" outlineLevel="1" x14ac:dyDescent="0.2">
      <c r="B183" s="14" t="s">
        <v>439</v>
      </c>
      <c r="C183" s="14" t="s">
        <v>46</v>
      </c>
      <c r="D183" s="14" t="s">
        <v>431</v>
      </c>
      <c r="E183" s="14" t="s">
        <v>432</v>
      </c>
      <c r="F183" s="14" t="s">
        <v>433</v>
      </c>
      <c r="G183" s="14" t="s">
        <v>438</v>
      </c>
      <c r="H183" s="14" t="s">
        <v>83</v>
      </c>
      <c r="I183" s="29">
        <v>50</v>
      </c>
      <c r="J183" s="14" t="s">
        <v>106</v>
      </c>
      <c r="K183" s="14" t="s">
        <v>53</v>
      </c>
      <c r="L183" s="14" t="s">
        <v>54</v>
      </c>
      <c r="M183" s="14" t="s">
        <v>55</v>
      </c>
      <c r="N183" s="14" t="s">
        <v>56</v>
      </c>
      <c r="O183" s="30">
        <v>0</v>
      </c>
      <c r="P183" s="30">
        <v>0</v>
      </c>
      <c r="Q183" s="30">
        <v>0</v>
      </c>
      <c r="R183" s="30">
        <v>20</v>
      </c>
      <c r="S183" s="30">
        <v>45</v>
      </c>
      <c r="T183" s="30">
        <v>45</v>
      </c>
      <c r="U183" s="30">
        <v>45</v>
      </c>
      <c r="V183" s="30"/>
      <c r="W183" s="30">
        <v>50505</v>
      </c>
      <c r="X183" s="30">
        <f>W183*(P183+Q183+R183+S183+T183+U183)</f>
        <v>7828275</v>
      </c>
      <c r="Y183" s="20">
        <f t="shared" si="3"/>
        <v>8767668</v>
      </c>
      <c r="Z183" s="14" t="s">
        <v>57</v>
      </c>
      <c r="AA183" s="14" t="s">
        <v>176</v>
      </c>
      <c r="AB183" s="14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</row>
    <row r="184" spans="2:225" ht="51" outlineLevel="1" x14ac:dyDescent="0.2">
      <c r="B184" s="14" t="s">
        <v>440</v>
      </c>
      <c r="C184" s="14" t="s">
        <v>46</v>
      </c>
      <c r="D184" s="14" t="s">
        <v>431</v>
      </c>
      <c r="E184" s="14" t="s">
        <v>432</v>
      </c>
      <c r="F184" s="14" t="s">
        <v>433</v>
      </c>
      <c r="G184" s="14" t="s">
        <v>441</v>
      </c>
      <c r="H184" s="15" t="s">
        <v>83</v>
      </c>
      <c r="I184" s="16">
        <v>50</v>
      </c>
      <c r="J184" s="17" t="s">
        <v>102</v>
      </c>
      <c r="K184" s="15" t="s">
        <v>53</v>
      </c>
      <c r="L184" s="18" t="s">
        <v>54</v>
      </c>
      <c r="M184" s="18" t="s">
        <v>55</v>
      </c>
      <c r="N184" s="17" t="s">
        <v>56</v>
      </c>
      <c r="O184" s="20">
        <v>0</v>
      </c>
      <c r="P184" s="25">
        <v>0</v>
      </c>
      <c r="Q184" s="25">
        <v>50</v>
      </c>
      <c r="R184" s="25">
        <v>45</v>
      </c>
      <c r="S184" s="20">
        <v>45</v>
      </c>
      <c r="T184" s="20">
        <v>45</v>
      </c>
      <c r="U184" s="20">
        <v>45</v>
      </c>
      <c r="V184" s="20"/>
      <c r="W184" s="20">
        <v>75265</v>
      </c>
      <c r="X184" s="20">
        <v>0</v>
      </c>
      <c r="Y184" s="20">
        <f t="shared" si="3"/>
        <v>0</v>
      </c>
      <c r="Z184" s="18" t="s">
        <v>57</v>
      </c>
      <c r="AA184" s="21">
        <v>2014</v>
      </c>
      <c r="AB184" s="14" t="s">
        <v>442</v>
      </c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</row>
    <row r="185" spans="2:225" ht="51" outlineLevel="1" x14ac:dyDescent="0.2">
      <c r="B185" s="14" t="s">
        <v>443</v>
      </c>
      <c r="C185" s="14" t="s">
        <v>46</v>
      </c>
      <c r="D185" s="14" t="s">
        <v>431</v>
      </c>
      <c r="E185" s="14" t="s">
        <v>432</v>
      </c>
      <c r="F185" s="14" t="s">
        <v>433</v>
      </c>
      <c r="G185" s="14" t="s">
        <v>441</v>
      </c>
      <c r="H185" s="14" t="s">
        <v>83</v>
      </c>
      <c r="I185" s="29">
        <v>50</v>
      </c>
      <c r="J185" s="14" t="s">
        <v>106</v>
      </c>
      <c r="K185" s="14" t="s">
        <v>53</v>
      </c>
      <c r="L185" s="14" t="s">
        <v>54</v>
      </c>
      <c r="M185" s="14" t="s">
        <v>55</v>
      </c>
      <c r="N185" s="14" t="s">
        <v>56</v>
      </c>
      <c r="O185" s="30">
        <v>0</v>
      </c>
      <c r="P185" s="30">
        <v>0</v>
      </c>
      <c r="Q185" s="30">
        <v>24</v>
      </c>
      <c r="R185" s="30">
        <v>45</v>
      </c>
      <c r="S185" s="30">
        <v>45</v>
      </c>
      <c r="T185" s="30">
        <v>45</v>
      </c>
      <c r="U185" s="30">
        <v>45</v>
      </c>
      <c r="V185" s="30"/>
      <c r="W185" s="30">
        <v>75265</v>
      </c>
      <c r="X185" s="30">
        <f>W185*(P185+Q185+R185+S185+T185+U185)</f>
        <v>15354060</v>
      </c>
      <c r="Y185" s="20">
        <f t="shared" si="3"/>
        <v>17196547.200000003</v>
      </c>
      <c r="Z185" s="14" t="s">
        <v>57</v>
      </c>
      <c r="AA185" s="14" t="s">
        <v>176</v>
      </c>
      <c r="AB185" s="14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  <c r="HP185" s="31"/>
      <c r="HQ185" s="31"/>
    </row>
    <row r="186" spans="2:225" ht="51" outlineLevel="1" x14ac:dyDescent="0.2">
      <c r="B186" s="14" t="s">
        <v>444</v>
      </c>
      <c r="C186" s="14" t="s">
        <v>46</v>
      </c>
      <c r="D186" s="14" t="s">
        <v>431</v>
      </c>
      <c r="E186" s="14" t="s">
        <v>432</v>
      </c>
      <c r="F186" s="14" t="s">
        <v>433</v>
      </c>
      <c r="G186" s="14" t="s">
        <v>445</v>
      </c>
      <c r="H186" s="15" t="s">
        <v>83</v>
      </c>
      <c r="I186" s="16">
        <v>50</v>
      </c>
      <c r="J186" s="17" t="s">
        <v>102</v>
      </c>
      <c r="K186" s="15" t="s">
        <v>53</v>
      </c>
      <c r="L186" s="18" t="s">
        <v>54</v>
      </c>
      <c r="M186" s="18" t="s">
        <v>55</v>
      </c>
      <c r="N186" s="17" t="s">
        <v>56</v>
      </c>
      <c r="O186" s="20">
        <v>0</v>
      </c>
      <c r="P186" s="25">
        <v>0</v>
      </c>
      <c r="Q186" s="25">
        <v>50</v>
      </c>
      <c r="R186" s="25">
        <v>50</v>
      </c>
      <c r="S186" s="20">
        <v>50</v>
      </c>
      <c r="T186" s="20">
        <v>50</v>
      </c>
      <c r="U186" s="20">
        <v>50</v>
      </c>
      <c r="V186" s="20"/>
      <c r="W186" s="20">
        <v>102335</v>
      </c>
      <c r="X186" s="20">
        <v>0</v>
      </c>
      <c r="Y186" s="20">
        <f t="shared" si="3"/>
        <v>0</v>
      </c>
      <c r="Z186" s="18" t="s">
        <v>57</v>
      </c>
      <c r="AA186" s="21">
        <v>2014</v>
      </c>
      <c r="AB186" s="14" t="s">
        <v>115</v>
      </c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</row>
    <row r="187" spans="2:225" ht="51" outlineLevel="1" x14ac:dyDescent="0.2">
      <c r="B187" s="14" t="s">
        <v>446</v>
      </c>
      <c r="C187" s="14" t="s">
        <v>46</v>
      </c>
      <c r="D187" s="14" t="s">
        <v>431</v>
      </c>
      <c r="E187" s="14" t="s">
        <v>432</v>
      </c>
      <c r="F187" s="14" t="s">
        <v>433</v>
      </c>
      <c r="G187" s="14" t="s">
        <v>445</v>
      </c>
      <c r="H187" s="14" t="s">
        <v>83</v>
      </c>
      <c r="I187" s="29">
        <v>50</v>
      </c>
      <c r="J187" s="14" t="s">
        <v>106</v>
      </c>
      <c r="K187" s="14" t="s">
        <v>53</v>
      </c>
      <c r="L187" s="14" t="s">
        <v>54</v>
      </c>
      <c r="M187" s="14" t="s">
        <v>55</v>
      </c>
      <c r="N187" s="14" t="s">
        <v>56</v>
      </c>
      <c r="O187" s="30">
        <v>0</v>
      </c>
      <c r="P187" s="30">
        <v>0</v>
      </c>
      <c r="Q187" s="30">
        <v>0</v>
      </c>
      <c r="R187" s="30">
        <v>50</v>
      </c>
      <c r="S187" s="30">
        <v>50</v>
      </c>
      <c r="T187" s="30">
        <v>50</v>
      </c>
      <c r="U187" s="30">
        <v>50</v>
      </c>
      <c r="V187" s="30"/>
      <c r="W187" s="30">
        <v>80928.570000000007</v>
      </c>
      <c r="X187" s="30">
        <f>W187*(P187+Q187+R187+S187+T187+U187)</f>
        <v>16185714.000000002</v>
      </c>
      <c r="Y187" s="20">
        <f t="shared" si="3"/>
        <v>18127999.680000003</v>
      </c>
      <c r="Z187" s="14" t="s">
        <v>57</v>
      </c>
      <c r="AA187" s="14" t="s">
        <v>176</v>
      </c>
      <c r="AB187" s="14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1"/>
    </row>
    <row r="188" spans="2:225" ht="51" outlineLevel="1" x14ac:dyDescent="0.2">
      <c r="B188" s="14" t="s">
        <v>447</v>
      </c>
      <c r="C188" s="14" t="s">
        <v>46</v>
      </c>
      <c r="D188" s="14" t="s">
        <v>431</v>
      </c>
      <c r="E188" s="14" t="s">
        <v>432</v>
      </c>
      <c r="F188" s="14" t="s">
        <v>433</v>
      </c>
      <c r="G188" s="14" t="s">
        <v>448</v>
      </c>
      <c r="H188" s="15" t="s">
        <v>83</v>
      </c>
      <c r="I188" s="16">
        <v>50</v>
      </c>
      <c r="J188" s="17" t="s">
        <v>102</v>
      </c>
      <c r="K188" s="15" t="s">
        <v>53</v>
      </c>
      <c r="L188" s="18" t="s">
        <v>54</v>
      </c>
      <c r="M188" s="18" t="s">
        <v>55</v>
      </c>
      <c r="N188" s="17" t="s">
        <v>56</v>
      </c>
      <c r="O188" s="20">
        <v>0</v>
      </c>
      <c r="P188" s="25">
        <v>0</v>
      </c>
      <c r="Q188" s="25">
        <v>50</v>
      </c>
      <c r="R188" s="25">
        <v>50</v>
      </c>
      <c r="S188" s="20">
        <v>50</v>
      </c>
      <c r="T188" s="20">
        <v>50</v>
      </c>
      <c r="U188" s="20">
        <v>50</v>
      </c>
      <c r="V188" s="20"/>
      <c r="W188" s="20">
        <v>35706</v>
      </c>
      <c r="X188" s="20">
        <v>0</v>
      </c>
      <c r="Y188" s="20">
        <f t="shared" si="3"/>
        <v>0</v>
      </c>
      <c r="Z188" s="18" t="s">
        <v>57</v>
      </c>
      <c r="AA188" s="21">
        <v>2014</v>
      </c>
      <c r="AB188" s="14" t="s">
        <v>442</v>
      </c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</row>
    <row r="189" spans="2:225" ht="51" outlineLevel="1" x14ac:dyDescent="0.2">
      <c r="B189" s="14" t="s">
        <v>449</v>
      </c>
      <c r="C189" s="14" t="s">
        <v>46</v>
      </c>
      <c r="D189" s="14" t="s">
        <v>431</v>
      </c>
      <c r="E189" s="14" t="s">
        <v>432</v>
      </c>
      <c r="F189" s="14" t="s">
        <v>433</v>
      </c>
      <c r="G189" s="14" t="s">
        <v>448</v>
      </c>
      <c r="H189" s="14" t="s">
        <v>83</v>
      </c>
      <c r="I189" s="29">
        <v>50</v>
      </c>
      <c r="J189" s="14" t="s">
        <v>106</v>
      </c>
      <c r="K189" s="14" t="s">
        <v>53</v>
      </c>
      <c r="L189" s="14" t="s">
        <v>54</v>
      </c>
      <c r="M189" s="14" t="s">
        <v>55</v>
      </c>
      <c r="N189" s="14" t="s">
        <v>56</v>
      </c>
      <c r="O189" s="30">
        <v>0</v>
      </c>
      <c r="P189" s="30">
        <v>0</v>
      </c>
      <c r="Q189" s="30">
        <v>0</v>
      </c>
      <c r="R189" s="30">
        <v>20</v>
      </c>
      <c r="S189" s="30">
        <v>50</v>
      </c>
      <c r="T189" s="30">
        <v>50</v>
      </c>
      <c r="U189" s="30">
        <v>50</v>
      </c>
      <c r="V189" s="30"/>
      <c r="W189" s="30">
        <v>35706</v>
      </c>
      <c r="X189" s="30">
        <f>W189*(P189+Q189+R189+S189+T189+U189)</f>
        <v>6070020</v>
      </c>
      <c r="Y189" s="20">
        <f t="shared" si="3"/>
        <v>6798422.4000000004</v>
      </c>
      <c r="Z189" s="14" t="s">
        <v>57</v>
      </c>
      <c r="AA189" s="14" t="s">
        <v>176</v>
      </c>
      <c r="AB189" s="14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1"/>
    </row>
    <row r="190" spans="2:225" ht="51" outlineLevel="1" x14ac:dyDescent="0.2">
      <c r="B190" s="14" t="s">
        <v>450</v>
      </c>
      <c r="C190" s="14" t="s">
        <v>46</v>
      </c>
      <c r="D190" s="14" t="s">
        <v>431</v>
      </c>
      <c r="E190" s="14" t="s">
        <v>432</v>
      </c>
      <c r="F190" s="14" t="s">
        <v>433</v>
      </c>
      <c r="G190" s="14" t="s">
        <v>451</v>
      </c>
      <c r="H190" s="15" t="s">
        <v>83</v>
      </c>
      <c r="I190" s="16">
        <v>50</v>
      </c>
      <c r="J190" s="17" t="s">
        <v>102</v>
      </c>
      <c r="K190" s="15" t="s">
        <v>53</v>
      </c>
      <c r="L190" s="18" t="s">
        <v>54</v>
      </c>
      <c r="M190" s="18" t="s">
        <v>55</v>
      </c>
      <c r="N190" s="17" t="s">
        <v>56</v>
      </c>
      <c r="O190" s="20">
        <v>0</v>
      </c>
      <c r="P190" s="25">
        <v>0</v>
      </c>
      <c r="Q190" s="25">
        <v>35</v>
      </c>
      <c r="R190" s="25">
        <v>30</v>
      </c>
      <c r="S190" s="20">
        <v>29</v>
      </c>
      <c r="T190" s="20">
        <v>29</v>
      </c>
      <c r="U190" s="20">
        <v>29</v>
      </c>
      <c r="V190" s="20"/>
      <c r="W190" s="20">
        <v>138812</v>
      </c>
      <c r="X190" s="20">
        <v>0</v>
      </c>
      <c r="Y190" s="20">
        <f t="shared" si="3"/>
        <v>0</v>
      </c>
      <c r="Z190" s="18" t="s">
        <v>57</v>
      </c>
      <c r="AA190" s="21">
        <v>2014</v>
      </c>
      <c r="AB190" s="14" t="s">
        <v>442</v>
      </c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1"/>
    </row>
    <row r="191" spans="2:225" ht="51" outlineLevel="1" x14ac:dyDescent="0.2">
      <c r="B191" s="14" t="s">
        <v>452</v>
      </c>
      <c r="C191" s="14" t="s">
        <v>46</v>
      </c>
      <c r="D191" s="14" t="s">
        <v>431</v>
      </c>
      <c r="E191" s="14" t="s">
        <v>432</v>
      </c>
      <c r="F191" s="14" t="s">
        <v>433</v>
      </c>
      <c r="G191" s="14" t="s">
        <v>451</v>
      </c>
      <c r="H191" s="14" t="s">
        <v>83</v>
      </c>
      <c r="I191" s="29">
        <v>50</v>
      </c>
      <c r="J191" s="14" t="s">
        <v>106</v>
      </c>
      <c r="K191" s="14" t="s">
        <v>53</v>
      </c>
      <c r="L191" s="14" t="s">
        <v>54</v>
      </c>
      <c r="M191" s="14" t="s">
        <v>55</v>
      </c>
      <c r="N191" s="14" t="s">
        <v>56</v>
      </c>
      <c r="O191" s="30">
        <v>0</v>
      </c>
      <c r="P191" s="30">
        <v>0</v>
      </c>
      <c r="Q191" s="30">
        <v>0</v>
      </c>
      <c r="R191" s="30">
        <v>30</v>
      </c>
      <c r="S191" s="30">
        <v>29</v>
      </c>
      <c r="T191" s="30">
        <v>29</v>
      </c>
      <c r="U191" s="30">
        <v>29</v>
      </c>
      <c r="V191" s="30"/>
      <c r="W191" s="30">
        <v>138812</v>
      </c>
      <c r="X191" s="30">
        <f>W191*(P191+Q191+R191+S191+T191+U191)</f>
        <v>16241004</v>
      </c>
      <c r="Y191" s="20">
        <f t="shared" si="3"/>
        <v>18189924.48</v>
      </c>
      <c r="Z191" s="14" t="s">
        <v>57</v>
      </c>
      <c r="AA191" s="14" t="s">
        <v>176</v>
      </c>
      <c r="AB191" s="14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</row>
    <row r="192" spans="2:225" ht="51" outlineLevel="1" x14ac:dyDescent="0.2">
      <c r="B192" s="14" t="s">
        <v>453</v>
      </c>
      <c r="C192" s="14" t="s">
        <v>46</v>
      </c>
      <c r="D192" s="14" t="s">
        <v>431</v>
      </c>
      <c r="E192" s="14" t="s">
        <v>432</v>
      </c>
      <c r="F192" s="14" t="s">
        <v>433</v>
      </c>
      <c r="G192" s="14" t="s">
        <v>454</v>
      </c>
      <c r="H192" s="15" t="s">
        <v>83</v>
      </c>
      <c r="I192" s="16">
        <v>50</v>
      </c>
      <c r="J192" s="17" t="s">
        <v>102</v>
      </c>
      <c r="K192" s="15" t="s">
        <v>53</v>
      </c>
      <c r="L192" s="18" t="s">
        <v>54</v>
      </c>
      <c r="M192" s="18" t="s">
        <v>55</v>
      </c>
      <c r="N192" s="17" t="s">
        <v>56</v>
      </c>
      <c r="O192" s="20">
        <v>0</v>
      </c>
      <c r="P192" s="25">
        <v>0</v>
      </c>
      <c r="Q192" s="25">
        <v>26</v>
      </c>
      <c r="R192" s="25">
        <v>30</v>
      </c>
      <c r="S192" s="20">
        <v>30</v>
      </c>
      <c r="T192" s="20">
        <v>30</v>
      </c>
      <c r="U192" s="20">
        <v>30</v>
      </c>
      <c r="V192" s="20"/>
      <c r="W192" s="20">
        <v>121252.90178571428</v>
      </c>
      <c r="X192" s="20">
        <v>0</v>
      </c>
      <c r="Y192" s="20">
        <f t="shared" si="3"/>
        <v>0</v>
      </c>
      <c r="Z192" s="18" t="s">
        <v>57</v>
      </c>
      <c r="AA192" s="21">
        <v>2014</v>
      </c>
      <c r="AB192" s="14" t="s">
        <v>115</v>
      </c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</row>
    <row r="193" spans="2:225" ht="51" outlineLevel="1" x14ac:dyDescent="0.2">
      <c r="B193" s="14" t="s">
        <v>455</v>
      </c>
      <c r="C193" s="14" t="s">
        <v>46</v>
      </c>
      <c r="D193" s="14" t="s">
        <v>431</v>
      </c>
      <c r="E193" s="14" t="s">
        <v>432</v>
      </c>
      <c r="F193" s="14" t="s">
        <v>433</v>
      </c>
      <c r="G193" s="14" t="s">
        <v>454</v>
      </c>
      <c r="H193" s="14" t="s">
        <v>83</v>
      </c>
      <c r="I193" s="29">
        <v>50</v>
      </c>
      <c r="J193" s="14" t="s">
        <v>106</v>
      </c>
      <c r="K193" s="14" t="s">
        <v>53</v>
      </c>
      <c r="L193" s="14" t="s">
        <v>54</v>
      </c>
      <c r="M193" s="14" t="s">
        <v>55</v>
      </c>
      <c r="N193" s="14" t="s">
        <v>56</v>
      </c>
      <c r="O193" s="30">
        <v>0</v>
      </c>
      <c r="P193" s="30">
        <v>0</v>
      </c>
      <c r="Q193" s="30">
        <v>25</v>
      </c>
      <c r="R193" s="30">
        <v>30</v>
      </c>
      <c r="S193" s="30">
        <v>30</v>
      </c>
      <c r="T193" s="30">
        <v>30</v>
      </c>
      <c r="U193" s="30">
        <v>30</v>
      </c>
      <c r="V193" s="30"/>
      <c r="W193" s="30">
        <v>108750</v>
      </c>
      <c r="X193" s="30">
        <f>W193*(P193+Q193+R193+S193+T193+U193)</f>
        <v>15768750</v>
      </c>
      <c r="Y193" s="20">
        <f t="shared" si="3"/>
        <v>17661000</v>
      </c>
      <c r="Z193" s="14" t="s">
        <v>57</v>
      </c>
      <c r="AA193" s="14" t="s">
        <v>176</v>
      </c>
      <c r="AB193" s="14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</row>
    <row r="194" spans="2:225" ht="51" outlineLevel="1" x14ac:dyDescent="0.2">
      <c r="B194" s="14" t="s">
        <v>456</v>
      </c>
      <c r="C194" s="14" t="s">
        <v>46</v>
      </c>
      <c r="D194" s="14" t="s">
        <v>431</v>
      </c>
      <c r="E194" s="14" t="s">
        <v>432</v>
      </c>
      <c r="F194" s="14" t="s">
        <v>433</v>
      </c>
      <c r="G194" s="14" t="s">
        <v>457</v>
      </c>
      <c r="H194" s="15" t="s">
        <v>83</v>
      </c>
      <c r="I194" s="16">
        <v>50</v>
      </c>
      <c r="J194" s="17" t="s">
        <v>102</v>
      </c>
      <c r="K194" s="15" t="s">
        <v>53</v>
      </c>
      <c r="L194" s="18" t="s">
        <v>54</v>
      </c>
      <c r="M194" s="18" t="s">
        <v>55</v>
      </c>
      <c r="N194" s="17" t="s">
        <v>56</v>
      </c>
      <c r="O194" s="20">
        <v>0</v>
      </c>
      <c r="P194" s="25">
        <v>0</v>
      </c>
      <c r="Q194" s="25">
        <v>30</v>
      </c>
      <c r="R194" s="25">
        <v>30</v>
      </c>
      <c r="S194" s="20">
        <v>30</v>
      </c>
      <c r="T194" s="20">
        <v>30</v>
      </c>
      <c r="U194" s="20">
        <v>30</v>
      </c>
      <c r="V194" s="20"/>
      <c r="W194" s="20">
        <v>34160</v>
      </c>
      <c r="X194" s="20">
        <v>0</v>
      </c>
      <c r="Y194" s="20">
        <f t="shared" si="3"/>
        <v>0</v>
      </c>
      <c r="Z194" s="18" t="s">
        <v>57</v>
      </c>
      <c r="AA194" s="21">
        <v>2014</v>
      </c>
      <c r="AB194" s="14" t="s">
        <v>442</v>
      </c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</row>
    <row r="195" spans="2:225" ht="51" outlineLevel="1" x14ac:dyDescent="0.2">
      <c r="B195" s="14" t="s">
        <v>458</v>
      </c>
      <c r="C195" s="14" t="s">
        <v>46</v>
      </c>
      <c r="D195" s="14" t="s">
        <v>431</v>
      </c>
      <c r="E195" s="14" t="s">
        <v>432</v>
      </c>
      <c r="F195" s="14" t="s">
        <v>433</v>
      </c>
      <c r="G195" s="14" t="s">
        <v>457</v>
      </c>
      <c r="H195" s="14" t="s">
        <v>83</v>
      </c>
      <c r="I195" s="29">
        <v>50</v>
      </c>
      <c r="J195" s="14" t="s">
        <v>106</v>
      </c>
      <c r="K195" s="14" t="s">
        <v>53</v>
      </c>
      <c r="L195" s="14" t="s">
        <v>54</v>
      </c>
      <c r="M195" s="14" t="s">
        <v>55</v>
      </c>
      <c r="N195" s="14" t="s">
        <v>56</v>
      </c>
      <c r="O195" s="30">
        <v>0</v>
      </c>
      <c r="P195" s="30">
        <v>0</v>
      </c>
      <c r="Q195" s="30">
        <v>0</v>
      </c>
      <c r="R195" s="30">
        <v>0</v>
      </c>
      <c r="S195" s="30">
        <v>30</v>
      </c>
      <c r="T195" s="30">
        <v>30</v>
      </c>
      <c r="U195" s="30">
        <v>30</v>
      </c>
      <c r="V195" s="30"/>
      <c r="W195" s="30">
        <v>34160</v>
      </c>
      <c r="X195" s="30">
        <f>W195*(P195+Q195+R195+S195+T195+U195)</f>
        <v>3074400</v>
      </c>
      <c r="Y195" s="20">
        <f t="shared" si="3"/>
        <v>3443328.0000000005</v>
      </c>
      <c r="Z195" s="14" t="s">
        <v>57</v>
      </c>
      <c r="AA195" s="14" t="s">
        <v>176</v>
      </c>
      <c r="AB195" s="14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</row>
    <row r="196" spans="2:225" ht="51" outlineLevel="1" x14ac:dyDescent="0.2">
      <c r="B196" s="14" t="s">
        <v>459</v>
      </c>
      <c r="C196" s="14" t="s">
        <v>46</v>
      </c>
      <c r="D196" s="14" t="s">
        <v>431</v>
      </c>
      <c r="E196" s="14" t="s">
        <v>432</v>
      </c>
      <c r="F196" s="14" t="s">
        <v>433</v>
      </c>
      <c r="G196" s="14" t="s">
        <v>460</v>
      </c>
      <c r="H196" s="15" t="s">
        <v>83</v>
      </c>
      <c r="I196" s="16">
        <v>50</v>
      </c>
      <c r="J196" s="17" t="s">
        <v>102</v>
      </c>
      <c r="K196" s="15" t="s">
        <v>53</v>
      </c>
      <c r="L196" s="18" t="s">
        <v>54</v>
      </c>
      <c r="M196" s="18" t="s">
        <v>55</v>
      </c>
      <c r="N196" s="17" t="s">
        <v>56</v>
      </c>
      <c r="O196" s="20">
        <v>0</v>
      </c>
      <c r="P196" s="25">
        <v>0</v>
      </c>
      <c r="Q196" s="25">
        <v>40</v>
      </c>
      <c r="R196" s="25">
        <v>30</v>
      </c>
      <c r="S196" s="20">
        <v>30</v>
      </c>
      <c r="T196" s="20">
        <v>30</v>
      </c>
      <c r="U196" s="20">
        <v>30</v>
      </c>
      <c r="V196" s="20"/>
      <c r="W196" s="20">
        <v>47515</v>
      </c>
      <c r="X196" s="20">
        <v>0</v>
      </c>
      <c r="Y196" s="20">
        <f t="shared" si="3"/>
        <v>0</v>
      </c>
      <c r="Z196" s="18" t="s">
        <v>57</v>
      </c>
      <c r="AA196" s="21">
        <v>2014</v>
      </c>
      <c r="AB196" s="14" t="s">
        <v>442</v>
      </c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  <c r="HL196" s="31"/>
      <c r="HM196" s="31"/>
      <c r="HN196" s="31"/>
      <c r="HO196" s="31"/>
      <c r="HP196" s="31"/>
      <c r="HQ196" s="31"/>
    </row>
    <row r="197" spans="2:225" ht="51" outlineLevel="1" x14ac:dyDescent="0.2">
      <c r="B197" s="14" t="s">
        <v>461</v>
      </c>
      <c r="C197" s="14" t="s">
        <v>46</v>
      </c>
      <c r="D197" s="14" t="s">
        <v>431</v>
      </c>
      <c r="E197" s="14" t="s">
        <v>432</v>
      </c>
      <c r="F197" s="14" t="s">
        <v>433</v>
      </c>
      <c r="G197" s="14" t="s">
        <v>460</v>
      </c>
      <c r="H197" s="14" t="s">
        <v>83</v>
      </c>
      <c r="I197" s="29">
        <v>50</v>
      </c>
      <c r="J197" s="14" t="s">
        <v>106</v>
      </c>
      <c r="K197" s="14" t="s">
        <v>53</v>
      </c>
      <c r="L197" s="14" t="s">
        <v>54</v>
      </c>
      <c r="M197" s="14" t="s">
        <v>55</v>
      </c>
      <c r="N197" s="14" t="s">
        <v>56</v>
      </c>
      <c r="O197" s="30">
        <v>0</v>
      </c>
      <c r="P197" s="30">
        <v>0</v>
      </c>
      <c r="Q197" s="30">
        <v>0</v>
      </c>
      <c r="R197" s="30">
        <v>10</v>
      </c>
      <c r="S197" s="30">
        <v>30</v>
      </c>
      <c r="T197" s="30">
        <v>30</v>
      </c>
      <c r="U197" s="30">
        <v>30</v>
      </c>
      <c r="V197" s="30"/>
      <c r="W197" s="30">
        <v>47515</v>
      </c>
      <c r="X197" s="30">
        <f>W197*(P197+Q197+R197+S197+T197+U197)</f>
        <v>4751500</v>
      </c>
      <c r="Y197" s="20">
        <f t="shared" si="3"/>
        <v>5321680.0000000009</v>
      </c>
      <c r="Z197" s="14" t="s">
        <v>57</v>
      </c>
      <c r="AA197" s="14" t="s">
        <v>176</v>
      </c>
      <c r="AB197" s="14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</row>
    <row r="198" spans="2:225" ht="51" outlineLevel="1" x14ac:dyDescent="0.2">
      <c r="B198" s="14" t="s">
        <v>462</v>
      </c>
      <c r="C198" s="14" t="s">
        <v>46</v>
      </c>
      <c r="D198" s="14" t="s">
        <v>431</v>
      </c>
      <c r="E198" s="14" t="s">
        <v>432</v>
      </c>
      <c r="F198" s="14" t="s">
        <v>433</v>
      </c>
      <c r="G198" s="14" t="s">
        <v>463</v>
      </c>
      <c r="H198" s="15" t="s">
        <v>83</v>
      </c>
      <c r="I198" s="16">
        <v>50</v>
      </c>
      <c r="J198" s="17" t="s">
        <v>102</v>
      </c>
      <c r="K198" s="15" t="s">
        <v>53</v>
      </c>
      <c r="L198" s="18" t="s">
        <v>54</v>
      </c>
      <c r="M198" s="18" t="s">
        <v>55</v>
      </c>
      <c r="N198" s="17" t="s">
        <v>56</v>
      </c>
      <c r="O198" s="20">
        <v>0</v>
      </c>
      <c r="P198" s="25">
        <v>0</v>
      </c>
      <c r="Q198" s="25">
        <v>65</v>
      </c>
      <c r="R198" s="25">
        <v>60</v>
      </c>
      <c r="S198" s="20">
        <v>60</v>
      </c>
      <c r="T198" s="20">
        <v>60</v>
      </c>
      <c r="U198" s="20">
        <v>60</v>
      </c>
      <c r="V198" s="20"/>
      <c r="W198" s="20">
        <v>17405</v>
      </c>
      <c r="X198" s="20">
        <v>0</v>
      </c>
      <c r="Y198" s="20">
        <f t="shared" si="3"/>
        <v>0</v>
      </c>
      <c r="Z198" s="18" t="s">
        <v>57</v>
      </c>
      <c r="AA198" s="21">
        <v>2014</v>
      </c>
      <c r="AB198" s="14" t="s">
        <v>442</v>
      </c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</row>
    <row r="199" spans="2:225" ht="51" outlineLevel="1" x14ac:dyDescent="0.2">
      <c r="B199" s="14" t="s">
        <v>464</v>
      </c>
      <c r="C199" s="14" t="s">
        <v>46</v>
      </c>
      <c r="D199" s="14" t="s">
        <v>431</v>
      </c>
      <c r="E199" s="14" t="s">
        <v>432</v>
      </c>
      <c r="F199" s="14" t="s">
        <v>433</v>
      </c>
      <c r="G199" s="14" t="s">
        <v>463</v>
      </c>
      <c r="H199" s="14" t="s">
        <v>83</v>
      </c>
      <c r="I199" s="29">
        <v>50</v>
      </c>
      <c r="J199" s="14" t="s">
        <v>106</v>
      </c>
      <c r="K199" s="14" t="s">
        <v>53</v>
      </c>
      <c r="L199" s="14" t="s">
        <v>54</v>
      </c>
      <c r="M199" s="14" t="s">
        <v>55</v>
      </c>
      <c r="N199" s="14" t="s">
        <v>56</v>
      </c>
      <c r="O199" s="30">
        <v>0</v>
      </c>
      <c r="P199" s="30">
        <v>0</v>
      </c>
      <c r="Q199" s="30">
        <v>20</v>
      </c>
      <c r="R199" s="30">
        <v>60</v>
      </c>
      <c r="S199" s="30">
        <v>60</v>
      </c>
      <c r="T199" s="30">
        <v>60</v>
      </c>
      <c r="U199" s="30">
        <v>60</v>
      </c>
      <c r="V199" s="30"/>
      <c r="W199" s="30">
        <v>17405</v>
      </c>
      <c r="X199" s="30">
        <f>W199*(P199+Q199+R199+S199+T199+U199)</f>
        <v>4525300</v>
      </c>
      <c r="Y199" s="20">
        <f t="shared" si="3"/>
        <v>5068336.0000000009</v>
      </c>
      <c r="Z199" s="14" t="s">
        <v>57</v>
      </c>
      <c r="AA199" s="14" t="s">
        <v>176</v>
      </c>
      <c r="AB199" s="14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</row>
    <row r="200" spans="2:225" ht="51" outlineLevel="1" x14ac:dyDescent="0.2">
      <c r="B200" s="14" t="s">
        <v>465</v>
      </c>
      <c r="C200" s="14" t="s">
        <v>46</v>
      </c>
      <c r="D200" s="14" t="s">
        <v>431</v>
      </c>
      <c r="E200" s="14" t="s">
        <v>432</v>
      </c>
      <c r="F200" s="14" t="s">
        <v>433</v>
      </c>
      <c r="G200" s="14" t="s">
        <v>466</v>
      </c>
      <c r="H200" s="15" t="s">
        <v>83</v>
      </c>
      <c r="I200" s="16">
        <v>50</v>
      </c>
      <c r="J200" s="17" t="s">
        <v>102</v>
      </c>
      <c r="K200" s="15" t="s">
        <v>53</v>
      </c>
      <c r="L200" s="18" t="s">
        <v>54</v>
      </c>
      <c r="M200" s="18" t="s">
        <v>55</v>
      </c>
      <c r="N200" s="17" t="s">
        <v>56</v>
      </c>
      <c r="O200" s="20">
        <v>0</v>
      </c>
      <c r="P200" s="25">
        <v>0</v>
      </c>
      <c r="Q200" s="25">
        <v>12</v>
      </c>
      <c r="R200" s="25">
        <v>15</v>
      </c>
      <c r="S200" s="20">
        <v>15</v>
      </c>
      <c r="T200" s="20">
        <v>15</v>
      </c>
      <c r="U200" s="20">
        <v>15</v>
      </c>
      <c r="V200" s="20"/>
      <c r="W200" s="20">
        <v>321428.57142857142</v>
      </c>
      <c r="X200" s="20">
        <v>0</v>
      </c>
      <c r="Y200" s="20">
        <f t="shared" si="3"/>
        <v>0</v>
      </c>
      <c r="Z200" s="18" t="s">
        <v>57</v>
      </c>
      <c r="AA200" s="21">
        <v>2014</v>
      </c>
      <c r="AB200" s="14" t="s">
        <v>442</v>
      </c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</row>
    <row r="201" spans="2:225" ht="51" outlineLevel="1" x14ac:dyDescent="0.2">
      <c r="B201" s="14" t="s">
        <v>467</v>
      </c>
      <c r="C201" s="14" t="s">
        <v>46</v>
      </c>
      <c r="D201" s="14" t="s">
        <v>431</v>
      </c>
      <c r="E201" s="14" t="s">
        <v>432</v>
      </c>
      <c r="F201" s="14" t="s">
        <v>433</v>
      </c>
      <c r="G201" s="14" t="s">
        <v>466</v>
      </c>
      <c r="H201" s="14" t="s">
        <v>83</v>
      </c>
      <c r="I201" s="29">
        <v>50</v>
      </c>
      <c r="J201" s="14" t="s">
        <v>106</v>
      </c>
      <c r="K201" s="14" t="s">
        <v>53</v>
      </c>
      <c r="L201" s="14" t="s">
        <v>54</v>
      </c>
      <c r="M201" s="14" t="s">
        <v>55</v>
      </c>
      <c r="N201" s="14" t="s">
        <v>56</v>
      </c>
      <c r="O201" s="30">
        <v>0</v>
      </c>
      <c r="P201" s="30">
        <v>0</v>
      </c>
      <c r="Q201" s="30">
        <v>12</v>
      </c>
      <c r="R201" s="30">
        <v>15</v>
      </c>
      <c r="S201" s="30">
        <v>15</v>
      </c>
      <c r="T201" s="30">
        <v>15</v>
      </c>
      <c r="U201" s="30">
        <v>15</v>
      </c>
      <c r="V201" s="30"/>
      <c r="W201" s="30">
        <v>321428.571</v>
      </c>
      <c r="X201" s="30">
        <f>W201*(P201+Q201+R201+S201+T201+U201)</f>
        <v>23142857.112</v>
      </c>
      <c r="Y201" s="20">
        <f t="shared" si="3"/>
        <v>25919999.965440001</v>
      </c>
      <c r="Z201" s="14" t="s">
        <v>57</v>
      </c>
      <c r="AA201" s="14" t="s">
        <v>176</v>
      </c>
      <c r="AB201" s="14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</row>
    <row r="202" spans="2:225" ht="51" outlineLevel="1" x14ac:dyDescent="0.2">
      <c r="B202" s="14" t="s">
        <v>468</v>
      </c>
      <c r="C202" s="14" t="s">
        <v>46</v>
      </c>
      <c r="D202" s="14" t="s">
        <v>431</v>
      </c>
      <c r="E202" s="14" t="s">
        <v>432</v>
      </c>
      <c r="F202" s="14" t="s">
        <v>433</v>
      </c>
      <c r="G202" s="14" t="s">
        <v>469</v>
      </c>
      <c r="H202" s="15" t="s">
        <v>83</v>
      </c>
      <c r="I202" s="16">
        <v>50</v>
      </c>
      <c r="J202" s="17" t="s">
        <v>102</v>
      </c>
      <c r="K202" s="15" t="s">
        <v>53</v>
      </c>
      <c r="L202" s="18" t="s">
        <v>54</v>
      </c>
      <c r="M202" s="18" t="s">
        <v>55</v>
      </c>
      <c r="N202" s="17" t="s">
        <v>56</v>
      </c>
      <c r="O202" s="20">
        <v>0</v>
      </c>
      <c r="P202" s="25">
        <v>0</v>
      </c>
      <c r="Q202" s="25">
        <v>40</v>
      </c>
      <c r="R202" s="25">
        <v>45</v>
      </c>
      <c r="S202" s="20">
        <v>45</v>
      </c>
      <c r="T202" s="20">
        <v>45</v>
      </c>
      <c r="U202" s="20">
        <v>45</v>
      </c>
      <c r="V202" s="20"/>
      <c r="W202" s="20">
        <v>27436</v>
      </c>
      <c r="X202" s="20">
        <v>0</v>
      </c>
      <c r="Y202" s="20">
        <f t="shared" si="3"/>
        <v>0</v>
      </c>
      <c r="Z202" s="18" t="s">
        <v>57</v>
      </c>
      <c r="AA202" s="21">
        <v>2014</v>
      </c>
      <c r="AB202" s="14" t="s">
        <v>435</v>
      </c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1"/>
    </row>
    <row r="203" spans="2:225" ht="51" outlineLevel="1" x14ac:dyDescent="0.2">
      <c r="B203" s="14" t="s">
        <v>470</v>
      </c>
      <c r="C203" s="14" t="s">
        <v>46</v>
      </c>
      <c r="D203" s="14" t="s">
        <v>431</v>
      </c>
      <c r="E203" s="14" t="s">
        <v>432</v>
      </c>
      <c r="F203" s="14" t="s">
        <v>433</v>
      </c>
      <c r="G203" s="14" t="s">
        <v>469</v>
      </c>
      <c r="H203" s="14" t="s">
        <v>83</v>
      </c>
      <c r="I203" s="29">
        <v>50</v>
      </c>
      <c r="J203" s="14" t="s">
        <v>106</v>
      </c>
      <c r="K203" s="14" t="s">
        <v>53</v>
      </c>
      <c r="L203" s="14" t="s">
        <v>54</v>
      </c>
      <c r="M203" s="14" t="s">
        <v>55</v>
      </c>
      <c r="N203" s="14" t="s">
        <v>56</v>
      </c>
      <c r="O203" s="30">
        <v>0</v>
      </c>
      <c r="P203" s="30">
        <v>0</v>
      </c>
      <c r="Q203" s="30">
        <v>0</v>
      </c>
      <c r="R203" s="30">
        <v>0</v>
      </c>
      <c r="S203" s="30">
        <v>45</v>
      </c>
      <c r="T203" s="30">
        <v>45</v>
      </c>
      <c r="U203" s="30">
        <v>45</v>
      </c>
      <c r="V203" s="30"/>
      <c r="W203" s="30">
        <v>27436</v>
      </c>
      <c r="X203" s="30">
        <f>W203*(P203+Q203+R203+S203+T203+U203)</f>
        <v>3703860</v>
      </c>
      <c r="Y203" s="20">
        <f t="shared" si="3"/>
        <v>4148323.2</v>
      </c>
      <c r="Z203" s="14" t="s">
        <v>57</v>
      </c>
      <c r="AA203" s="14" t="s">
        <v>176</v>
      </c>
      <c r="AB203" s="14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</row>
    <row r="204" spans="2:225" ht="51" outlineLevel="1" x14ac:dyDescent="0.2">
      <c r="B204" s="14" t="s">
        <v>471</v>
      </c>
      <c r="C204" s="14" t="s">
        <v>46</v>
      </c>
      <c r="D204" s="14" t="s">
        <v>431</v>
      </c>
      <c r="E204" s="14" t="s">
        <v>432</v>
      </c>
      <c r="F204" s="14" t="s">
        <v>433</v>
      </c>
      <c r="G204" s="14" t="s">
        <v>472</v>
      </c>
      <c r="H204" s="15" t="s">
        <v>83</v>
      </c>
      <c r="I204" s="16">
        <v>50</v>
      </c>
      <c r="J204" s="17" t="s">
        <v>102</v>
      </c>
      <c r="K204" s="15" t="s">
        <v>53</v>
      </c>
      <c r="L204" s="18" t="s">
        <v>54</v>
      </c>
      <c r="M204" s="18" t="s">
        <v>55</v>
      </c>
      <c r="N204" s="17" t="s">
        <v>56</v>
      </c>
      <c r="O204" s="20">
        <v>0</v>
      </c>
      <c r="P204" s="25">
        <v>0</v>
      </c>
      <c r="Q204" s="25">
        <v>60</v>
      </c>
      <c r="R204" s="25">
        <v>50</v>
      </c>
      <c r="S204" s="20">
        <v>50</v>
      </c>
      <c r="T204" s="20">
        <v>50</v>
      </c>
      <c r="U204" s="20">
        <v>50</v>
      </c>
      <c r="V204" s="20"/>
      <c r="W204" s="20">
        <v>35076</v>
      </c>
      <c r="X204" s="20">
        <v>0</v>
      </c>
      <c r="Y204" s="20">
        <f t="shared" si="3"/>
        <v>0</v>
      </c>
      <c r="Z204" s="18" t="s">
        <v>57</v>
      </c>
      <c r="AA204" s="21">
        <v>2014</v>
      </c>
      <c r="AB204" s="14" t="s">
        <v>435</v>
      </c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</row>
    <row r="205" spans="2:225" ht="51" outlineLevel="1" x14ac:dyDescent="0.2">
      <c r="B205" s="14" t="s">
        <v>473</v>
      </c>
      <c r="C205" s="14" t="s">
        <v>46</v>
      </c>
      <c r="D205" s="14" t="s">
        <v>431</v>
      </c>
      <c r="E205" s="14" t="s">
        <v>432</v>
      </c>
      <c r="F205" s="14" t="s">
        <v>433</v>
      </c>
      <c r="G205" s="14" t="s">
        <v>472</v>
      </c>
      <c r="H205" s="14" t="s">
        <v>83</v>
      </c>
      <c r="I205" s="29">
        <v>50</v>
      </c>
      <c r="J205" s="14" t="s">
        <v>106</v>
      </c>
      <c r="K205" s="14" t="s">
        <v>53</v>
      </c>
      <c r="L205" s="14" t="s">
        <v>54</v>
      </c>
      <c r="M205" s="14" t="s">
        <v>55</v>
      </c>
      <c r="N205" s="14" t="s">
        <v>56</v>
      </c>
      <c r="O205" s="30">
        <v>0</v>
      </c>
      <c r="P205" s="30">
        <v>0</v>
      </c>
      <c r="Q205" s="30">
        <v>5</v>
      </c>
      <c r="R205" s="30">
        <v>50</v>
      </c>
      <c r="S205" s="30">
        <v>50</v>
      </c>
      <c r="T205" s="30">
        <v>50</v>
      </c>
      <c r="U205" s="30">
        <v>50</v>
      </c>
      <c r="V205" s="30"/>
      <c r="W205" s="30">
        <v>35076</v>
      </c>
      <c r="X205" s="30">
        <f>W205*(P205+Q205+R205+S205+T205+U205)</f>
        <v>7190580</v>
      </c>
      <c r="Y205" s="20">
        <f t="shared" si="3"/>
        <v>8053449.6000000006</v>
      </c>
      <c r="Z205" s="14" t="s">
        <v>57</v>
      </c>
      <c r="AA205" s="14" t="s">
        <v>176</v>
      </c>
      <c r="AB205" s="14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</row>
    <row r="206" spans="2:225" ht="51" outlineLevel="1" x14ac:dyDescent="0.2">
      <c r="B206" s="14" t="s">
        <v>474</v>
      </c>
      <c r="C206" s="14" t="s">
        <v>46</v>
      </c>
      <c r="D206" s="14" t="s">
        <v>431</v>
      </c>
      <c r="E206" s="14" t="s">
        <v>432</v>
      </c>
      <c r="F206" s="14" t="s">
        <v>433</v>
      </c>
      <c r="G206" s="14" t="s">
        <v>475</v>
      </c>
      <c r="H206" s="15" t="s">
        <v>83</v>
      </c>
      <c r="I206" s="16">
        <v>50</v>
      </c>
      <c r="J206" s="17" t="s">
        <v>102</v>
      </c>
      <c r="K206" s="15" t="s">
        <v>53</v>
      </c>
      <c r="L206" s="18" t="s">
        <v>54</v>
      </c>
      <c r="M206" s="18" t="s">
        <v>55</v>
      </c>
      <c r="N206" s="17" t="s">
        <v>56</v>
      </c>
      <c r="O206" s="20">
        <v>0</v>
      </c>
      <c r="P206" s="25">
        <v>0</v>
      </c>
      <c r="Q206" s="25">
        <v>45</v>
      </c>
      <c r="R206" s="25">
        <v>50</v>
      </c>
      <c r="S206" s="20">
        <v>50</v>
      </c>
      <c r="T206" s="20">
        <v>50</v>
      </c>
      <c r="U206" s="20">
        <v>50</v>
      </c>
      <c r="V206" s="20"/>
      <c r="W206" s="20">
        <v>67610</v>
      </c>
      <c r="X206" s="20">
        <v>0</v>
      </c>
      <c r="Y206" s="20">
        <f t="shared" si="3"/>
        <v>0</v>
      </c>
      <c r="Z206" s="18" t="s">
        <v>57</v>
      </c>
      <c r="AA206" s="21">
        <v>2014</v>
      </c>
      <c r="AB206" s="14" t="s">
        <v>442</v>
      </c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</row>
    <row r="207" spans="2:225" ht="51" outlineLevel="1" x14ac:dyDescent="0.2">
      <c r="B207" s="14" t="s">
        <v>476</v>
      </c>
      <c r="C207" s="14" t="s">
        <v>46</v>
      </c>
      <c r="D207" s="14" t="s">
        <v>431</v>
      </c>
      <c r="E207" s="14" t="s">
        <v>432</v>
      </c>
      <c r="F207" s="14" t="s">
        <v>433</v>
      </c>
      <c r="G207" s="14" t="s">
        <v>475</v>
      </c>
      <c r="H207" s="14" t="s">
        <v>83</v>
      </c>
      <c r="I207" s="29">
        <v>50</v>
      </c>
      <c r="J207" s="14" t="s">
        <v>106</v>
      </c>
      <c r="K207" s="14" t="s">
        <v>53</v>
      </c>
      <c r="L207" s="14" t="s">
        <v>54</v>
      </c>
      <c r="M207" s="14" t="s">
        <v>55</v>
      </c>
      <c r="N207" s="14" t="s">
        <v>56</v>
      </c>
      <c r="O207" s="30">
        <v>0</v>
      </c>
      <c r="P207" s="30">
        <v>0</v>
      </c>
      <c r="Q207" s="30">
        <v>0</v>
      </c>
      <c r="R207" s="30">
        <v>40</v>
      </c>
      <c r="S207" s="30">
        <v>50</v>
      </c>
      <c r="T207" s="30">
        <v>50</v>
      </c>
      <c r="U207" s="30">
        <v>50</v>
      </c>
      <c r="V207" s="30"/>
      <c r="W207" s="30">
        <v>67610</v>
      </c>
      <c r="X207" s="30">
        <f>W207*(P207+Q207+R207+S207+T207+U207)</f>
        <v>12845900</v>
      </c>
      <c r="Y207" s="20">
        <f t="shared" si="3"/>
        <v>14387408.000000002</v>
      </c>
      <c r="Z207" s="14" t="s">
        <v>57</v>
      </c>
      <c r="AA207" s="14" t="s">
        <v>176</v>
      </c>
      <c r="AB207" s="14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</row>
    <row r="208" spans="2:225" ht="51" outlineLevel="1" x14ac:dyDescent="0.2">
      <c r="B208" s="14" t="s">
        <v>477</v>
      </c>
      <c r="C208" s="14" t="s">
        <v>46</v>
      </c>
      <c r="D208" s="14" t="s">
        <v>431</v>
      </c>
      <c r="E208" s="14" t="s">
        <v>432</v>
      </c>
      <c r="F208" s="14" t="s">
        <v>433</v>
      </c>
      <c r="G208" s="14" t="s">
        <v>478</v>
      </c>
      <c r="H208" s="15" t="s">
        <v>83</v>
      </c>
      <c r="I208" s="16">
        <v>50</v>
      </c>
      <c r="J208" s="17" t="s">
        <v>102</v>
      </c>
      <c r="K208" s="15" t="s">
        <v>53</v>
      </c>
      <c r="L208" s="18" t="s">
        <v>54</v>
      </c>
      <c r="M208" s="18" t="s">
        <v>55</v>
      </c>
      <c r="N208" s="17" t="s">
        <v>56</v>
      </c>
      <c r="O208" s="20">
        <v>0</v>
      </c>
      <c r="P208" s="25">
        <v>0</v>
      </c>
      <c r="Q208" s="25">
        <v>42</v>
      </c>
      <c r="R208" s="25">
        <v>50</v>
      </c>
      <c r="S208" s="20">
        <v>50</v>
      </c>
      <c r="T208" s="20">
        <v>50</v>
      </c>
      <c r="U208" s="20">
        <v>50</v>
      </c>
      <c r="V208" s="20"/>
      <c r="W208" s="20">
        <v>89282</v>
      </c>
      <c r="X208" s="20">
        <v>0</v>
      </c>
      <c r="Y208" s="20">
        <f t="shared" si="3"/>
        <v>0</v>
      </c>
      <c r="Z208" s="18" t="s">
        <v>57</v>
      </c>
      <c r="AA208" s="21">
        <v>2014</v>
      </c>
      <c r="AB208" s="14" t="s">
        <v>442</v>
      </c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</row>
    <row r="209" spans="2:225" ht="51" outlineLevel="1" x14ac:dyDescent="0.2">
      <c r="B209" s="14" t="s">
        <v>479</v>
      </c>
      <c r="C209" s="14" t="s">
        <v>46</v>
      </c>
      <c r="D209" s="14" t="s">
        <v>431</v>
      </c>
      <c r="E209" s="14" t="s">
        <v>432</v>
      </c>
      <c r="F209" s="14" t="s">
        <v>433</v>
      </c>
      <c r="G209" s="14" t="s">
        <v>478</v>
      </c>
      <c r="H209" s="14" t="s">
        <v>83</v>
      </c>
      <c r="I209" s="29">
        <v>50</v>
      </c>
      <c r="J209" s="14" t="s">
        <v>106</v>
      </c>
      <c r="K209" s="14" t="s">
        <v>53</v>
      </c>
      <c r="L209" s="14" t="s">
        <v>54</v>
      </c>
      <c r="M209" s="14" t="s">
        <v>55</v>
      </c>
      <c r="N209" s="14" t="s">
        <v>56</v>
      </c>
      <c r="O209" s="30">
        <v>0</v>
      </c>
      <c r="P209" s="30">
        <v>0</v>
      </c>
      <c r="Q209" s="30">
        <v>19</v>
      </c>
      <c r="R209" s="30">
        <v>50</v>
      </c>
      <c r="S209" s="30">
        <v>50</v>
      </c>
      <c r="T209" s="30">
        <v>50</v>
      </c>
      <c r="U209" s="30">
        <v>50</v>
      </c>
      <c r="V209" s="30"/>
      <c r="W209" s="30">
        <v>89282</v>
      </c>
      <c r="X209" s="30">
        <f>W209*(P209+Q209+R209+S209+T209+U209)</f>
        <v>19552758</v>
      </c>
      <c r="Y209" s="20">
        <f t="shared" si="3"/>
        <v>21899088.960000001</v>
      </c>
      <c r="Z209" s="14" t="s">
        <v>57</v>
      </c>
      <c r="AA209" s="14" t="s">
        <v>176</v>
      </c>
      <c r="AB209" s="14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</row>
    <row r="210" spans="2:225" ht="51" outlineLevel="1" x14ac:dyDescent="0.2">
      <c r="B210" s="14" t="s">
        <v>480</v>
      </c>
      <c r="C210" s="14" t="s">
        <v>46</v>
      </c>
      <c r="D210" s="14" t="s">
        <v>431</v>
      </c>
      <c r="E210" s="14" t="s">
        <v>432</v>
      </c>
      <c r="F210" s="14" t="s">
        <v>433</v>
      </c>
      <c r="G210" s="14" t="s">
        <v>481</v>
      </c>
      <c r="H210" s="15" t="s">
        <v>83</v>
      </c>
      <c r="I210" s="16">
        <v>50</v>
      </c>
      <c r="J210" s="17" t="s">
        <v>102</v>
      </c>
      <c r="K210" s="15" t="s">
        <v>53</v>
      </c>
      <c r="L210" s="18" t="s">
        <v>54</v>
      </c>
      <c r="M210" s="18" t="s">
        <v>55</v>
      </c>
      <c r="N210" s="17" t="s">
        <v>56</v>
      </c>
      <c r="O210" s="20">
        <v>0</v>
      </c>
      <c r="P210" s="25">
        <v>0</v>
      </c>
      <c r="Q210" s="25">
        <v>45</v>
      </c>
      <c r="R210" s="25">
        <v>50</v>
      </c>
      <c r="S210" s="20">
        <v>50</v>
      </c>
      <c r="T210" s="20">
        <v>50</v>
      </c>
      <c r="U210" s="20">
        <v>50</v>
      </c>
      <c r="V210" s="20"/>
      <c r="W210" s="20">
        <v>165178.57142857142</v>
      </c>
      <c r="X210" s="20">
        <v>0</v>
      </c>
      <c r="Y210" s="20">
        <f t="shared" si="3"/>
        <v>0</v>
      </c>
      <c r="Z210" s="18" t="s">
        <v>57</v>
      </c>
      <c r="AA210" s="21">
        <v>2014</v>
      </c>
      <c r="AB210" s="14" t="s">
        <v>115</v>
      </c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</row>
    <row r="211" spans="2:225" ht="51" outlineLevel="1" x14ac:dyDescent="0.2">
      <c r="B211" s="14" t="s">
        <v>482</v>
      </c>
      <c r="C211" s="14" t="s">
        <v>46</v>
      </c>
      <c r="D211" s="14" t="s">
        <v>431</v>
      </c>
      <c r="E211" s="14" t="s">
        <v>432</v>
      </c>
      <c r="F211" s="14" t="s">
        <v>433</v>
      </c>
      <c r="G211" s="14" t="s">
        <v>481</v>
      </c>
      <c r="H211" s="14" t="s">
        <v>83</v>
      </c>
      <c r="I211" s="29">
        <v>50</v>
      </c>
      <c r="J211" s="14" t="s">
        <v>106</v>
      </c>
      <c r="K211" s="14" t="s">
        <v>53</v>
      </c>
      <c r="L211" s="14" t="s">
        <v>54</v>
      </c>
      <c r="M211" s="14" t="s">
        <v>55</v>
      </c>
      <c r="N211" s="14" t="s">
        <v>56</v>
      </c>
      <c r="O211" s="30">
        <v>0</v>
      </c>
      <c r="P211" s="30">
        <v>0</v>
      </c>
      <c r="Q211" s="30">
        <v>0</v>
      </c>
      <c r="R211" s="30">
        <v>50</v>
      </c>
      <c r="S211" s="30">
        <v>50</v>
      </c>
      <c r="T211" s="30">
        <v>50</v>
      </c>
      <c r="U211" s="30">
        <v>50</v>
      </c>
      <c r="V211" s="30"/>
      <c r="W211" s="30">
        <v>132857.14000000001</v>
      </c>
      <c r="X211" s="30">
        <f>W211*(P211+Q211+R211+S211+T211+U211)</f>
        <v>26571428.000000004</v>
      </c>
      <c r="Y211" s="20">
        <f t="shared" si="3"/>
        <v>29759999.360000007</v>
      </c>
      <c r="Z211" s="14" t="s">
        <v>57</v>
      </c>
      <c r="AA211" s="14" t="s">
        <v>176</v>
      </c>
      <c r="AB211" s="14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</row>
    <row r="212" spans="2:225" ht="51" outlineLevel="1" x14ac:dyDescent="0.2">
      <c r="B212" s="14" t="s">
        <v>483</v>
      </c>
      <c r="C212" s="14" t="s">
        <v>46</v>
      </c>
      <c r="D212" s="14" t="s">
        <v>431</v>
      </c>
      <c r="E212" s="14" t="s">
        <v>432</v>
      </c>
      <c r="F212" s="14" t="s">
        <v>433</v>
      </c>
      <c r="G212" s="14" t="s">
        <v>484</v>
      </c>
      <c r="H212" s="15" t="s">
        <v>83</v>
      </c>
      <c r="I212" s="16">
        <v>50</v>
      </c>
      <c r="J212" s="17" t="s">
        <v>102</v>
      </c>
      <c r="K212" s="15" t="s">
        <v>53</v>
      </c>
      <c r="L212" s="18" t="s">
        <v>54</v>
      </c>
      <c r="M212" s="18" t="s">
        <v>55</v>
      </c>
      <c r="N212" s="17" t="s">
        <v>56</v>
      </c>
      <c r="O212" s="20">
        <v>0</v>
      </c>
      <c r="P212" s="25">
        <v>0</v>
      </c>
      <c r="Q212" s="25">
        <v>12</v>
      </c>
      <c r="R212" s="25">
        <v>15</v>
      </c>
      <c r="S212" s="20">
        <v>15</v>
      </c>
      <c r="T212" s="20">
        <v>15</v>
      </c>
      <c r="U212" s="20">
        <v>15</v>
      </c>
      <c r="V212" s="20"/>
      <c r="W212" s="20">
        <v>499999.99999999994</v>
      </c>
      <c r="X212" s="20">
        <v>0</v>
      </c>
      <c r="Y212" s="20">
        <f t="shared" si="3"/>
        <v>0</v>
      </c>
      <c r="Z212" s="18" t="s">
        <v>57</v>
      </c>
      <c r="AA212" s="21">
        <v>2014</v>
      </c>
      <c r="AB212" s="14" t="s">
        <v>485</v>
      </c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</row>
    <row r="213" spans="2:225" ht="51" outlineLevel="1" x14ac:dyDescent="0.2">
      <c r="B213" s="14" t="s">
        <v>486</v>
      </c>
      <c r="C213" s="14" t="s">
        <v>46</v>
      </c>
      <c r="D213" s="14" t="s">
        <v>431</v>
      </c>
      <c r="E213" s="14" t="s">
        <v>432</v>
      </c>
      <c r="F213" s="14" t="s">
        <v>433</v>
      </c>
      <c r="G213" s="14" t="s">
        <v>484</v>
      </c>
      <c r="H213" s="14" t="s">
        <v>83</v>
      </c>
      <c r="I213" s="29">
        <v>50</v>
      </c>
      <c r="J213" s="14" t="s">
        <v>106</v>
      </c>
      <c r="K213" s="14" t="s">
        <v>53</v>
      </c>
      <c r="L213" s="14" t="s">
        <v>54</v>
      </c>
      <c r="M213" s="14" t="s">
        <v>55</v>
      </c>
      <c r="N213" s="14" t="s">
        <v>56</v>
      </c>
      <c r="O213" s="30">
        <v>0</v>
      </c>
      <c r="P213" s="30">
        <v>0</v>
      </c>
      <c r="Q213" s="30">
        <v>12</v>
      </c>
      <c r="R213" s="30">
        <v>15</v>
      </c>
      <c r="S213" s="30">
        <v>15</v>
      </c>
      <c r="T213" s="30">
        <v>15</v>
      </c>
      <c r="U213" s="30">
        <v>15</v>
      </c>
      <c r="V213" s="30"/>
      <c r="W213" s="30">
        <v>349392.86</v>
      </c>
      <c r="X213" s="30">
        <f>W213*(P213+Q213+R213+S213+T213+U213)</f>
        <v>25156285.919999998</v>
      </c>
      <c r="Y213" s="20">
        <f t="shared" ref="Y213:Y276" si="4">X213*1.12</f>
        <v>28175040.2304</v>
      </c>
      <c r="Z213" s="14" t="s">
        <v>57</v>
      </c>
      <c r="AA213" s="14" t="s">
        <v>176</v>
      </c>
      <c r="AB213" s="14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</row>
    <row r="214" spans="2:225" ht="51" outlineLevel="1" x14ac:dyDescent="0.2">
      <c r="B214" s="14" t="s">
        <v>487</v>
      </c>
      <c r="C214" s="14" t="s">
        <v>46</v>
      </c>
      <c r="D214" s="14" t="s">
        <v>431</v>
      </c>
      <c r="E214" s="14" t="s">
        <v>432</v>
      </c>
      <c r="F214" s="14" t="s">
        <v>433</v>
      </c>
      <c r="G214" s="14" t="s">
        <v>488</v>
      </c>
      <c r="H214" s="15" t="s">
        <v>83</v>
      </c>
      <c r="I214" s="16">
        <v>50</v>
      </c>
      <c r="J214" s="17" t="s">
        <v>102</v>
      </c>
      <c r="K214" s="15" t="s">
        <v>53</v>
      </c>
      <c r="L214" s="18" t="s">
        <v>54</v>
      </c>
      <c r="M214" s="18" t="s">
        <v>55</v>
      </c>
      <c r="N214" s="17" t="s">
        <v>56</v>
      </c>
      <c r="O214" s="20">
        <v>0</v>
      </c>
      <c r="P214" s="25">
        <v>0</v>
      </c>
      <c r="Q214" s="25">
        <v>1</v>
      </c>
      <c r="R214" s="25">
        <v>0</v>
      </c>
      <c r="S214" s="20">
        <v>0</v>
      </c>
      <c r="T214" s="20">
        <v>0</v>
      </c>
      <c r="U214" s="20">
        <v>0</v>
      </c>
      <c r="V214" s="20"/>
      <c r="W214" s="20">
        <v>767857.14285714284</v>
      </c>
      <c r="X214" s="20">
        <v>0</v>
      </c>
      <c r="Y214" s="20">
        <f t="shared" si="4"/>
        <v>0</v>
      </c>
      <c r="Z214" s="18" t="s">
        <v>57</v>
      </c>
      <c r="AA214" s="21">
        <v>2014</v>
      </c>
      <c r="AB214" s="14" t="s">
        <v>485</v>
      </c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</row>
    <row r="215" spans="2:225" ht="51" outlineLevel="1" x14ac:dyDescent="0.2">
      <c r="B215" s="14" t="s">
        <v>489</v>
      </c>
      <c r="C215" s="14" t="s">
        <v>46</v>
      </c>
      <c r="D215" s="14" t="s">
        <v>431</v>
      </c>
      <c r="E215" s="14" t="s">
        <v>432</v>
      </c>
      <c r="F215" s="14" t="s">
        <v>433</v>
      </c>
      <c r="G215" s="14" t="s">
        <v>488</v>
      </c>
      <c r="H215" s="14" t="s">
        <v>83</v>
      </c>
      <c r="I215" s="29">
        <v>50</v>
      </c>
      <c r="J215" s="14" t="s">
        <v>106</v>
      </c>
      <c r="K215" s="14" t="s">
        <v>53</v>
      </c>
      <c r="L215" s="14" t="s">
        <v>54</v>
      </c>
      <c r="M215" s="14" t="s">
        <v>55</v>
      </c>
      <c r="N215" s="14" t="s">
        <v>56</v>
      </c>
      <c r="O215" s="30">
        <v>0</v>
      </c>
      <c r="P215" s="30">
        <v>0</v>
      </c>
      <c r="Q215" s="30">
        <v>1</v>
      </c>
      <c r="R215" s="30">
        <v>0</v>
      </c>
      <c r="S215" s="30">
        <v>0</v>
      </c>
      <c r="T215" s="30">
        <v>0</v>
      </c>
      <c r="U215" s="30">
        <v>0</v>
      </c>
      <c r="V215" s="30"/>
      <c r="W215" s="30">
        <v>466964.29</v>
      </c>
      <c r="X215" s="30">
        <f>W215*(P215+Q215+R215+S215+T215+U215)</f>
        <v>466964.29</v>
      </c>
      <c r="Y215" s="20">
        <f t="shared" si="4"/>
        <v>523000.00480000005</v>
      </c>
      <c r="Z215" s="14" t="s">
        <v>57</v>
      </c>
      <c r="AA215" s="14" t="s">
        <v>176</v>
      </c>
      <c r="AB215" s="14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</row>
    <row r="216" spans="2:225" ht="51" outlineLevel="1" x14ac:dyDescent="0.2">
      <c r="B216" s="14" t="s">
        <v>490</v>
      </c>
      <c r="C216" s="14" t="s">
        <v>46</v>
      </c>
      <c r="D216" s="14" t="s">
        <v>431</v>
      </c>
      <c r="E216" s="14" t="s">
        <v>432</v>
      </c>
      <c r="F216" s="14" t="s">
        <v>433</v>
      </c>
      <c r="G216" s="14" t="s">
        <v>491</v>
      </c>
      <c r="H216" s="15" t="s">
        <v>83</v>
      </c>
      <c r="I216" s="16">
        <v>50</v>
      </c>
      <c r="J216" s="17" t="s">
        <v>102</v>
      </c>
      <c r="K216" s="15" t="s">
        <v>53</v>
      </c>
      <c r="L216" s="18" t="s">
        <v>54</v>
      </c>
      <c r="M216" s="18" t="s">
        <v>55</v>
      </c>
      <c r="N216" s="17" t="s">
        <v>56</v>
      </c>
      <c r="O216" s="20">
        <v>0</v>
      </c>
      <c r="P216" s="25">
        <v>0</v>
      </c>
      <c r="Q216" s="25">
        <v>60</v>
      </c>
      <c r="R216" s="25">
        <v>60</v>
      </c>
      <c r="S216" s="20">
        <v>60</v>
      </c>
      <c r="T216" s="20">
        <v>60</v>
      </c>
      <c r="U216" s="20">
        <v>60</v>
      </c>
      <c r="V216" s="20"/>
      <c r="W216" s="20">
        <v>27970</v>
      </c>
      <c r="X216" s="20">
        <v>0</v>
      </c>
      <c r="Y216" s="20">
        <f t="shared" si="4"/>
        <v>0</v>
      </c>
      <c r="Z216" s="18" t="s">
        <v>57</v>
      </c>
      <c r="AA216" s="21">
        <v>2014</v>
      </c>
      <c r="AB216" s="14" t="s">
        <v>442</v>
      </c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</row>
    <row r="217" spans="2:225" ht="51" outlineLevel="1" x14ac:dyDescent="0.2">
      <c r="B217" s="14" t="s">
        <v>492</v>
      </c>
      <c r="C217" s="14" t="s">
        <v>46</v>
      </c>
      <c r="D217" s="14" t="s">
        <v>431</v>
      </c>
      <c r="E217" s="14" t="s">
        <v>432</v>
      </c>
      <c r="F217" s="14" t="s">
        <v>433</v>
      </c>
      <c r="G217" s="14" t="s">
        <v>491</v>
      </c>
      <c r="H217" s="14" t="s">
        <v>83</v>
      </c>
      <c r="I217" s="29">
        <v>50</v>
      </c>
      <c r="J217" s="14" t="s">
        <v>106</v>
      </c>
      <c r="K217" s="14" t="s">
        <v>53</v>
      </c>
      <c r="L217" s="14" t="s">
        <v>54</v>
      </c>
      <c r="M217" s="14" t="s">
        <v>55</v>
      </c>
      <c r="N217" s="14" t="s">
        <v>56</v>
      </c>
      <c r="O217" s="30">
        <v>0</v>
      </c>
      <c r="P217" s="30">
        <v>0</v>
      </c>
      <c r="Q217" s="30">
        <v>7</v>
      </c>
      <c r="R217" s="30">
        <v>60</v>
      </c>
      <c r="S217" s="30">
        <v>60</v>
      </c>
      <c r="T217" s="30">
        <v>60</v>
      </c>
      <c r="U217" s="30">
        <v>60</v>
      </c>
      <c r="V217" s="30"/>
      <c r="W217" s="30">
        <v>27970</v>
      </c>
      <c r="X217" s="30">
        <f>W217*(P217+Q217+R217+S217+T217+U217)</f>
        <v>6908590</v>
      </c>
      <c r="Y217" s="20">
        <f t="shared" si="4"/>
        <v>7737620.8000000007</v>
      </c>
      <c r="Z217" s="14" t="s">
        <v>57</v>
      </c>
      <c r="AA217" s="14" t="s">
        <v>176</v>
      </c>
      <c r="AB217" s="14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</row>
    <row r="218" spans="2:225" ht="51" outlineLevel="1" x14ac:dyDescent="0.2">
      <c r="B218" s="14" t="s">
        <v>493</v>
      </c>
      <c r="C218" s="14" t="s">
        <v>46</v>
      </c>
      <c r="D218" s="14" t="s">
        <v>431</v>
      </c>
      <c r="E218" s="14" t="s">
        <v>432</v>
      </c>
      <c r="F218" s="14" t="s">
        <v>433</v>
      </c>
      <c r="G218" s="14" t="s">
        <v>494</v>
      </c>
      <c r="H218" s="15" t="s">
        <v>83</v>
      </c>
      <c r="I218" s="16">
        <v>50</v>
      </c>
      <c r="J218" s="17" t="s">
        <v>102</v>
      </c>
      <c r="K218" s="15" t="s">
        <v>53</v>
      </c>
      <c r="L218" s="18" t="s">
        <v>54</v>
      </c>
      <c r="M218" s="18" t="s">
        <v>55</v>
      </c>
      <c r="N218" s="17" t="s">
        <v>56</v>
      </c>
      <c r="O218" s="20">
        <v>0</v>
      </c>
      <c r="P218" s="25">
        <v>0</v>
      </c>
      <c r="Q218" s="25">
        <v>60</v>
      </c>
      <c r="R218" s="25">
        <v>60</v>
      </c>
      <c r="S218" s="20">
        <v>60</v>
      </c>
      <c r="T218" s="20">
        <v>60</v>
      </c>
      <c r="U218" s="20">
        <v>60</v>
      </c>
      <c r="V218" s="20"/>
      <c r="W218" s="20">
        <v>232142.85999999996</v>
      </c>
      <c r="X218" s="20">
        <v>0</v>
      </c>
      <c r="Y218" s="20">
        <f t="shared" si="4"/>
        <v>0</v>
      </c>
      <c r="Z218" s="18" t="s">
        <v>57</v>
      </c>
      <c r="AA218" s="21">
        <v>2014</v>
      </c>
      <c r="AB218" s="14" t="s">
        <v>442</v>
      </c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</row>
    <row r="219" spans="2:225" ht="51" outlineLevel="1" x14ac:dyDescent="0.2">
      <c r="B219" s="14" t="s">
        <v>495</v>
      </c>
      <c r="C219" s="14" t="s">
        <v>46</v>
      </c>
      <c r="D219" s="14" t="s">
        <v>431</v>
      </c>
      <c r="E219" s="14" t="s">
        <v>432</v>
      </c>
      <c r="F219" s="14" t="s">
        <v>433</v>
      </c>
      <c r="G219" s="14" t="s">
        <v>494</v>
      </c>
      <c r="H219" s="14" t="s">
        <v>83</v>
      </c>
      <c r="I219" s="29">
        <v>50</v>
      </c>
      <c r="J219" s="14" t="s">
        <v>106</v>
      </c>
      <c r="K219" s="14" t="s">
        <v>53</v>
      </c>
      <c r="L219" s="14" t="s">
        <v>54</v>
      </c>
      <c r="M219" s="14" t="s">
        <v>55</v>
      </c>
      <c r="N219" s="14" t="s">
        <v>56</v>
      </c>
      <c r="O219" s="30">
        <v>0</v>
      </c>
      <c r="P219" s="30">
        <v>0</v>
      </c>
      <c r="Q219" s="30">
        <v>0</v>
      </c>
      <c r="R219" s="30">
        <v>60</v>
      </c>
      <c r="S219" s="30">
        <v>60</v>
      </c>
      <c r="T219" s="30">
        <v>60</v>
      </c>
      <c r="U219" s="30">
        <v>60</v>
      </c>
      <c r="V219" s="30"/>
      <c r="W219" s="30">
        <v>232142.86</v>
      </c>
      <c r="X219" s="30">
        <f>W219*(P219+Q219+R219+S219+T219+U219)</f>
        <v>55714286.399999999</v>
      </c>
      <c r="Y219" s="20">
        <f t="shared" si="4"/>
        <v>62400000.768000007</v>
      </c>
      <c r="Z219" s="14" t="s">
        <v>57</v>
      </c>
      <c r="AA219" s="14" t="s">
        <v>176</v>
      </c>
      <c r="AB219" s="14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</row>
    <row r="220" spans="2:225" ht="51" outlineLevel="1" x14ac:dyDescent="0.2">
      <c r="B220" s="14" t="s">
        <v>496</v>
      </c>
      <c r="C220" s="14" t="s">
        <v>46</v>
      </c>
      <c r="D220" s="14" t="s">
        <v>431</v>
      </c>
      <c r="E220" s="14" t="s">
        <v>432</v>
      </c>
      <c r="F220" s="14" t="s">
        <v>433</v>
      </c>
      <c r="G220" s="14" t="s">
        <v>497</v>
      </c>
      <c r="H220" s="15" t="s">
        <v>83</v>
      </c>
      <c r="I220" s="16">
        <v>50</v>
      </c>
      <c r="J220" s="17" t="s">
        <v>102</v>
      </c>
      <c r="K220" s="15" t="s">
        <v>53</v>
      </c>
      <c r="L220" s="18" t="s">
        <v>54</v>
      </c>
      <c r="M220" s="18" t="s">
        <v>55</v>
      </c>
      <c r="N220" s="17" t="s">
        <v>56</v>
      </c>
      <c r="O220" s="20">
        <v>0</v>
      </c>
      <c r="P220" s="25">
        <v>0</v>
      </c>
      <c r="Q220" s="25">
        <v>50</v>
      </c>
      <c r="R220" s="25">
        <v>50</v>
      </c>
      <c r="S220" s="20">
        <v>50</v>
      </c>
      <c r="T220" s="20">
        <v>50</v>
      </c>
      <c r="U220" s="20">
        <v>50</v>
      </c>
      <c r="V220" s="20"/>
      <c r="W220" s="20">
        <v>312499.99999999994</v>
      </c>
      <c r="X220" s="20">
        <v>0</v>
      </c>
      <c r="Y220" s="20">
        <f t="shared" si="4"/>
        <v>0</v>
      </c>
      <c r="Z220" s="18" t="s">
        <v>57</v>
      </c>
      <c r="AA220" s="21">
        <v>2014</v>
      </c>
      <c r="AB220" s="14" t="s">
        <v>115</v>
      </c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</row>
    <row r="221" spans="2:225" ht="51" outlineLevel="1" x14ac:dyDescent="0.2">
      <c r="B221" s="14" t="s">
        <v>498</v>
      </c>
      <c r="C221" s="14" t="s">
        <v>46</v>
      </c>
      <c r="D221" s="14" t="s">
        <v>431</v>
      </c>
      <c r="E221" s="14" t="s">
        <v>432</v>
      </c>
      <c r="F221" s="14" t="s">
        <v>433</v>
      </c>
      <c r="G221" s="14" t="s">
        <v>497</v>
      </c>
      <c r="H221" s="14" t="s">
        <v>83</v>
      </c>
      <c r="I221" s="29">
        <v>50</v>
      </c>
      <c r="J221" s="14" t="s">
        <v>106</v>
      </c>
      <c r="K221" s="14" t="s">
        <v>53</v>
      </c>
      <c r="L221" s="14" t="s">
        <v>54</v>
      </c>
      <c r="M221" s="14" t="s">
        <v>55</v>
      </c>
      <c r="N221" s="14" t="s">
        <v>56</v>
      </c>
      <c r="O221" s="30">
        <v>0</v>
      </c>
      <c r="P221" s="30">
        <v>0</v>
      </c>
      <c r="Q221" s="30">
        <v>0</v>
      </c>
      <c r="R221" s="30">
        <v>50</v>
      </c>
      <c r="S221" s="30">
        <v>50</v>
      </c>
      <c r="T221" s="30">
        <v>50</v>
      </c>
      <c r="U221" s="30">
        <v>50</v>
      </c>
      <c r="V221" s="30"/>
      <c r="W221" s="30">
        <v>246258.93</v>
      </c>
      <c r="X221" s="30">
        <f>W221*(P221+Q221+R221+S221+T221+U221)</f>
        <v>49251786</v>
      </c>
      <c r="Y221" s="20">
        <f t="shared" si="4"/>
        <v>55162000.320000008</v>
      </c>
      <c r="Z221" s="14" t="s">
        <v>57</v>
      </c>
      <c r="AA221" s="14" t="s">
        <v>176</v>
      </c>
      <c r="AB221" s="14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</row>
    <row r="222" spans="2:225" ht="51" outlineLevel="1" x14ac:dyDescent="0.2">
      <c r="B222" s="14" t="s">
        <v>499</v>
      </c>
      <c r="C222" s="14" t="s">
        <v>46</v>
      </c>
      <c r="D222" s="14" t="s">
        <v>431</v>
      </c>
      <c r="E222" s="14" t="s">
        <v>432</v>
      </c>
      <c r="F222" s="14" t="s">
        <v>433</v>
      </c>
      <c r="G222" s="14" t="s">
        <v>500</v>
      </c>
      <c r="H222" s="15" t="s">
        <v>83</v>
      </c>
      <c r="I222" s="16">
        <v>50</v>
      </c>
      <c r="J222" s="17" t="s">
        <v>102</v>
      </c>
      <c r="K222" s="15" t="s">
        <v>53</v>
      </c>
      <c r="L222" s="18" t="s">
        <v>54</v>
      </c>
      <c r="M222" s="18" t="s">
        <v>55</v>
      </c>
      <c r="N222" s="17" t="s">
        <v>56</v>
      </c>
      <c r="O222" s="20">
        <v>0</v>
      </c>
      <c r="P222" s="25">
        <v>0</v>
      </c>
      <c r="Q222" s="25">
        <v>50</v>
      </c>
      <c r="R222" s="25">
        <v>45</v>
      </c>
      <c r="S222" s="20">
        <v>45</v>
      </c>
      <c r="T222" s="20">
        <v>45</v>
      </c>
      <c r="U222" s="20">
        <v>45</v>
      </c>
      <c r="V222" s="20"/>
      <c r="W222" s="20">
        <v>205357.14285714284</v>
      </c>
      <c r="X222" s="20">
        <v>0</v>
      </c>
      <c r="Y222" s="20">
        <f t="shared" si="4"/>
        <v>0</v>
      </c>
      <c r="Z222" s="18" t="s">
        <v>57</v>
      </c>
      <c r="AA222" s="21">
        <v>2014</v>
      </c>
      <c r="AB222" s="14" t="s">
        <v>442</v>
      </c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  <c r="HI222" s="31"/>
      <c r="HJ222" s="31"/>
      <c r="HK222" s="31"/>
      <c r="HL222" s="31"/>
      <c r="HM222" s="31"/>
      <c r="HN222" s="31"/>
      <c r="HO222" s="31"/>
      <c r="HP222" s="31"/>
      <c r="HQ222" s="31"/>
    </row>
    <row r="223" spans="2:225" ht="51" outlineLevel="1" x14ac:dyDescent="0.2">
      <c r="B223" s="14" t="s">
        <v>501</v>
      </c>
      <c r="C223" s="14" t="s">
        <v>46</v>
      </c>
      <c r="D223" s="14" t="s">
        <v>431</v>
      </c>
      <c r="E223" s="14" t="s">
        <v>432</v>
      </c>
      <c r="F223" s="14" t="s">
        <v>433</v>
      </c>
      <c r="G223" s="14" t="s">
        <v>500</v>
      </c>
      <c r="H223" s="14" t="s">
        <v>83</v>
      </c>
      <c r="I223" s="29">
        <v>50</v>
      </c>
      <c r="J223" s="14" t="s">
        <v>106</v>
      </c>
      <c r="K223" s="14" t="s">
        <v>53</v>
      </c>
      <c r="L223" s="14" t="s">
        <v>54</v>
      </c>
      <c r="M223" s="14" t="s">
        <v>55</v>
      </c>
      <c r="N223" s="14" t="s">
        <v>56</v>
      </c>
      <c r="O223" s="30">
        <v>0</v>
      </c>
      <c r="P223" s="30">
        <v>0</v>
      </c>
      <c r="Q223" s="30">
        <v>0</v>
      </c>
      <c r="R223" s="30">
        <v>0</v>
      </c>
      <c r="S223" s="30">
        <v>45</v>
      </c>
      <c r="T223" s="30">
        <v>45</v>
      </c>
      <c r="U223" s="30">
        <v>45</v>
      </c>
      <c r="V223" s="30"/>
      <c r="W223" s="30">
        <v>205357.14300000001</v>
      </c>
      <c r="X223" s="30">
        <f>W223*(P223+Q223+R223+S223+T223+U223)</f>
        <v>27723214.305</v>
      </c>
      <c r="Y223" s="20">
        <f t="shared" si="4"/>
        <v>31050000.021600004</v>
      </c>
      <c r="Z223" s="14" t="s">
        <v>57</v>
      </c>
      <c r="AA223" s="14" t="s">
        <v>176</v>
      </c>
      <c r="AB223" s="14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</row>
    <row r="224" spans="2:225" ht="51" outlineLevel="1" x14ac:dyDescent="0.2">
      <c r="B224" s="14" t="s">
        <v>502</v>
      </c>
      <c r="C224" s="14" t="s">
        <v>46</v>
      </c>
      <c r="D224" s="14" t="s">
        <v>431</v>
      </c>
      <c r="E224" s="14" t="s">
        <v>432</v>
      </c>
      <c r="F224" s="14" t="s">
        <v>433</v>
      </c>
      <c r="G224" s="14" t="s">
        <v>503</v>
      </c>
      <c r="H224" s="15" t="s">
        <v>83</v>
      </c>
      <c r="I224" s="16">
        <v>50</v>
      </c>
      <c r="J224" s="17" t="s">
        <v>102</v>
      </c>
      <c r="K224" s="15" t="s">
        <v>53</v>
      </c>
      <c r="L224" s="18" t="s">
        <v>54</v>
      </c>
      <c r="M224" s="18" t="s">
        <v>55</v>
      </c>
      <c r="N224" s="17" t="s">
        <v>56</v>
      </c>
      <c r="O224" s="20">
        <v>0</v>
      </c>
      <c r="P224" s="25">
        <v>0</v>
      </c>
      <c r="Q224" s="25">
        <v>6</v>
      </c>
      <c r="R224" s="25">
        <v>5</v>
      </c>
      <c r="S224" s="20">
        <v>5</v>
      </c>
      <c r="T224" s="20">
        <v>5</v>
      </c>
      <c r="U224" s="20">
        <v>5</v>
      </c>
      <c r="V224" s="20"/>
      <c r="W224" s="20">
        <v>67608</v>
      </c>
      <c r="X224" s="20">
        <v>0</v>
      </c>
      <c r="Y224" s="20">
        <f t="shared" si="4"/>
        <v>0</v>
      </c>
      <c r="Z224" s="18" t="s">
        <v>57</v>
      </c>
      <c r="AA224" s="21">
        <v>2014</v>
      </c>
      <c r="AB224" s="14" t="s">
        <v>115</v>
      </c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</row>
    <row r="225" spans="2:225" ht="51" outlineLevel="1" x14ac:dyDescent="0.2">
      <c r="B225" s="14" t="s">
        <v>504</v>
      </c>
      <c r="C225" s="14" t="s">
        <v>46</v>
      </c>
      <c r="D225" s="14" t="s">
        <v>431</v>
      </c>
      <c r="E225" s="14" t="s">
        <v>432</v>
      </c>
      <c r="F225" s="14" t="s">
        <v>433</v>
      </c>
      <c r="G225" s="14" t="s">
        <v>503</v>
      </c>
      <c r="H225" s="14" t="s">
        <v>83</v>
      </c>
      <c r="I225" s="29">
        <v>50</v>
      </c>
      <c r="J225" s="14" t="s">
        <v>106</v>
      </c>
      <c r="K225" s="14" t="s">
        <v>53</v>
      </c>
      <c r="L225" s="14" t="s">
        <v>54</v>
      </c>
      <c r="M225" s="14" t="s">
        <v>55</v>
      </c>
      <c r="N225" s="14" t="s">
        <v>56</v>
      </c>
      <c r="O225" s="30">
        <v>0</v>
      </c>
      <c r="P225" s="30">
        <v>0</v>
      </c>
      <c r="Q225" s="30">
        <v>0</v>
      </c>
      <c r="R225" s="30">
        <v>0</v>
      </c>
      <c r="S225" s="30">
        <v>5</v>
      </c>
      <c r="T225" s="30">
        <v>5</v>
      </c>
      <c r="U225" s="30">
        <v>5</v>
      </c>
      <c r="V225" s="30"/>
      <c r="W225" s="30">
        <v>60000</v>
      </c>
      <c r="X225" s="30">
        <f>W225*(P225+Q225+R225+S225+T225+U225)</f>
        <v>900000</v>
      </c>
      <c r="Y225" s="20">
        <f t="shared" si="4"/>
        <v>1008000.0000000001</v>
      </c>
      <c r="Z225" s="14" t="s">
        <v>57</v>
      </c>
      <c r="AA225" s="14" t="s">
        <v>176</v>
      </c>
      <c r="AB225" s="14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</row>
    <row r="226" spans="2:225" ht="51" outlineLevel="1" x14ac:dyDescent="0.2">
      <c r="B226" s="14" t="s">
        <v>505</v>
      </c>
      <c r="C226" s="14" t="s">
        <v>46</v>
      </c>
      <c r="D226" s="14" t="s">
        <v>431</v>
      </c>
      <c r="E226" s="14" t="s">
        <v>432</v>
      </c>
      <c r="F226" s="14" t="s">
        <v>433</v>
      </c>
      <c r="G226" s="14" t="s">
        <v>506</v>
      </c>
      <c r="H226" s="15" t="s">
        <v>83</v>
      </c>
      <c r="I226" s="16">
        <v>50</v>
      </c>
      <c r="J226" s="17" t="s">
        <v>102</v>
      </c>
      <c r="K226" s="15" t="s">
        <v>53</v>
      </c>
      <c r="L226" s="18" t="s">
        <v>54</v>
      </c>
      <c r="M226" s="18" t="s">
        <v>55</v>
      </c>
      <c r="N226" s="17" t="s">
        <v>56</v>
      </c>
      <c r="O226" s="20">
        <v>0</v>
      </c>
      <c r="P226" s="25">
        <v>0</v>
      </c>
      <c r="Q226" s="25">
        <v>1</v>
      </c>
      <c r="R226" s="25">
        <v>1</v>
      </c>
      <c r="S226" s="20">
        <v>1</v>
      </c>
      <c r="T226" s="20">
        <v>1</v>
      </c>
      <c r="U226" s="20">
        <v>1</v>
      </c>
      <c r="V226" s="20"/>
      <c r="W226" s="20">
        <v>2232142.8571428568</v>
      </c>
      <c r="X226" s="20">
        <v>0</v>
      </c>
      <c r="Y226" s="20">
        <f t="shared" si="4"/>
        <v>0</v>
      </c>
      <c r="Z226" s="18" t="s">
        <v>57</v>
      </c>
      <c r="AA226" s="21">
        <v>2014</v>
      </c>
      <c r="AB226" s="14" t="s">
        <v>115</v>
      </c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</row>
    <row r="227" spans="2:225" ht="51" outlineLevel="1" x14ac:dyDescent="0.2">
      <c r="B227" s="14" t="s">
        <v>507</v>
      </c>
      <c r="C227" s="14" t="s">
        <v>46</v>
      </c>
      <c r="D227" s="14" t="s">
        <v>431</v>
      </c>
      <c r="E227" s="14" t="s">
        <v>432</v>
      </c>
      <c r="F227" s="14" t="s">
        <v>433</v>
      </c>
      <c r="G227" s="14" t="s">
        <v>506</v>
      </c>
      <c r="H227" s="14" t="s">
        <v>83</v>
      </c>
      <c r="I227" s="29">
        <v>50</v>
      </c>
      <c r="J227" s="14" t="s">
        <v>106</v>
      </c>
      <c r="K227" s="14" t="s">
        <v>53</v>
      </c>
      <c r="L227" s="14" t="s">
        <v>54</v>
      </c>
      <c r="M227" s="14" t="s">
        <v>55</v>
      </c>
      <c r="N227" s="14" t="s">
        <v>56</v>
      </c>
      <c r="O227" s="30">
        <v>0</v>
      </c>
      <c r="P227" s="30">
        <v>0</v>
      </c>
      <c r="Q227" s="30">
        <v>1</v>
      </c>
      <c r="R227" s="30">
        <v>1</v>
      </c>
      <c r="S227" s="30">
        <v>1</v>
      </c>
      <c r="T227" s="30">
        <v>1</v>
      </c>
      <c r="U227" s="30">
        <v>1</v>
      </c>
      <c r="V227" s="30"/>
      <c r="W227" s="30">
        <v>1183482.1399999999</v>
      </c>
      <c r="X227" s="30">
        <f>W227*(P227+Q227+R227+S227+T227+U227)</f>
        <v>5917410.6999999993</v>
      </c>
      <c r="Y227" s="20">
        <f t="shared" si="4"/>
        <v>6627499.9840000002</v>
      </c>
      <c r="Z227" s="14" t="s">
        <v>57</v>
      </c>
      <c r="AA227" s="14" t="s">
        <v>176</v>
      </c>
      <c r="AB227" s="14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</row>
    <row r="228" spans="2:225" ht="51" outlineLevel="1" x14ac:dyDescent="0.2">
      <c r="B228" s="14" t="s">
        <v>508</v>
      </c>
      <c r="C228" s="14" t="s">
        <v>46</v>
      </c>
      <c r="D228" s="14" t="s">
        <v>431</v>
      </c>
      <c r="E228" s="14" t="s">
        <v>432</v>
      </c>
      <c r="F228" s="14" t="s">
        <v>433</v>
      </c>
      <c r="G228" s="14" t="s">
        <v>509</v>
      </c>
      <c r="H228" s="15" t="s">
        <v>83</v>
      </c>
      <c r="I228" s="16">
        <v>50</v>
      </c>
      <c r="J228" s="17" t="s">
        <v>102</v>
      </c>
      <c r="K228" s="15" t="s">
        <v>53</v>
      </c>
      <c r="L228" s="18" t="s">
        <v>54</v>
      </c>
      <c r="M228" s="18" t="s">
        <v>55</v>
      </c>
      <c r="N228" s="17" t="s">
        <v>56</v>
      </c>
      <c r="O228" s="20">
        <v>0</v>
      </c>
      <c r="P228" s="25">
        <v>0</v>
      </c>
      <c r="Q228" s="25">
        <v>20</v>
      </c>
      <c r="R228" s="25">
        <v>20</v>
      </c>
      <c r="S228" s="20">
        <v>20</v>
      </c>
      <c r="T228" s="20">
        <v>20</v>
      </c>
      <c r="U228" s="20">
        <v>20</v>
      </c>
      <c r="V228" s="20"/>
      <c r="W228" s="20">
        <v>203630.14285714284</v>
      </c>
      <c r="X228" s="20">
        <v>0</v>
      </c>
      <c r="Y228" s="20">
        <f t="shared" si="4"/>
        <v>0</v>
      </c>
      <c r="Z228" s="18" t="s">
        <v>57</v>
      </c>
      <c r="AA228" s="21">
        <v>2014</v>
      </c>
      <c r="AB228" s="14" t="s">
        <v>442</v>
      </c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</row>
    <row r="229" spans="2:225" ht="51" outlineLevel="1" x14ac:dyDescent="0.2">
      <c r="B229" s="14" t="s">
        <v>510</v>
      </c>
      <c r="C229" s="14" t="s">
        <v>46</v>
      </c>
      <c r="D229" s="14" t="s">
        <v>431</v>
      </c>
      <c r="E229" s="14" t="s">
        <v>432</v>
      </c>
      <c r="F229" s="14" t="s">
        <v>433</v>
      </c>
      <c r="G229" s="14" t="s">
        <v>509</v>
      </c>
      <c r="H229" s="14" t="s">
        <v>83</v>
      </c>
      <c r="I229" s="29">
        <v>50</v>
      </c>
      <c r="J229" s="14" t="s">
        <v>106</v>
      </c>
      <c r="K229" s="14" t="s">
        <v>53</v>
      </c>
      <c r="L229" s="14" t="s">
        <v>54</v>
      </c>
      <c r="M229" s="14" t="s">
        <v>55</v>
      </c>
      <c r="N229" s="14" t="s">
        <v>56</v>
      </c>
      <c r="O229" s="30">
        <v>0</v>
      </c>
      <c r="P229" s="30">
        <v>0</v>
      </c>
      <c r="Q229" s="30">
        <v>0</v>
      </c>
      <c r="R229" s="30">
        <v>0</v>
      </c>
      <c r="S229" s="30">
        <v>20</v>
      </c>
      <c r="T229" s="30">
        <v>20</v>
      </c>
      <c r="U229" s="30">
        <v>20</v>
      </c>
      <c r="V229" s="30"/>
      <c r="W229" s="30">
        <v>203630.14300000001</v>
      </c>
      <c r="X229" s="30">
        <f>W229*(P229+Q229+R229+S229+T229+U229)</f>
        <v>12217808.58</v>
      </c>
      <c r="Y229" s="20">
        <f t="shared" si="4"/>
        <v>13683945.609600002</v>
      </c>
      <c r="Z229" s="14" t="s">
        <v>57</v>
      </c>
      <c r="AA229" s="14" t="s">
        <v>176</v>
      </c>
      <c r="AB229" s="14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</row>
    <row r="230" spans="2:225" ht="51" outlineLevel="1" x14ac:dyDescent="0.2">
      <c r="B230" s="14" t="s">
        <v>511</v>
      </c>
      <c r="C230" s="14" t="s">
        <v>46</v>
      </c>
      <c r="D230" s="14" t="s">
        <v>431</v>
      </c>
      <c r="E230" s="14" t="s">
        <v>432</v>
      </c>
      <c r="F230" s="14" t="s">
        <v>433</v>
      </c>
      <c r="G230" s="14" t="s">
        <v>512</v>
      </c>
      <c r="H230" s="15" t="s">
        <v>83</v>
      </c>
      <c r="I230" s="16">
        <v>50</v>
      </c>
      <c r="J230" s="17" t="s">
        <v>102</v>
      </c>
      <c r="K230" s="15" t="s">
        <v>53</v>
      </c>
      <c r="L230" s="18" t="s">
        <v>54</v>
      </c>
      <c r="M230" s="18" t="s">
        <v>55</v>
      </c>
      <c r="N230" s="17" t="s">
        <v>56</v>
      </c>
      <c r="O230" s="20">
        <v>0</v>
      </c>
      <c r="P230" s="25">
        <v>0</v>
      </c>
      <c r="Q230" s="25">
        <v>30</v>
      </c>
      <c r="R230" s="25">
        <v>25</v>
      </c>
      <c r="S230" s="20">
        <v>25</v>
      </c>
      <c r="T230" s="20">
        <v>25</v>
      </c>
      <c r="U230" s="20">
        <v>25</v>
      </c>
      <c r="V230" s="20"/>
      <c r="W230" s="20">
        <v>187499.99999999997</v>
      </c>
      <c r="X230" s="20">
        <v>0</v>
      </c>
      <c r="Y230" s="20">
        <f t="shared" si="4"/>
        <v>0</v>
      </c>
      <c r="Z230" s="18" t="s">
        <v>57</v>
      </c>
      <c r="AA230" s="21">
        <v>2014</v>
      </c>
      <c r="AB230" s="14" t="s">
        <v>442</v>
      </c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</row>
    <row r="231" spans="2:225" ht="51" outlineLevel="1" x14ac:dyDescent="0.2">
      <c r="B231" s="14" t="s">
        <v>513</v>
      </c>
      <c r="C231" s="14" t="s">
        <v>46</v>
      </c>
      <c r="D231" s="14" t="s">
        <v>431</v>
      </c>
      <c r="E231" s="14" t="s">
        <v>432</v>
      </c>
      <c r="F231" s="14" t="s">
        <v>433</v>
      </c>
      <c r="G231" s="14" t="s">
        <v>512</v>
      </c>
      <c r="H231" s="14" t="s">
        <v>83</v>
      </c>
      <c r="I231" s="29">
        <v>50</v>
      </c>
      <c r="J231" s="14" t="s">
        <v>106</v>
      </c>
      <c r="K231" s="14" t="s">
        <v>53</v>
      </c>
      <c r="L231" s="14" t="s">
        <v>54</v>
      </c>
      <c r="M231" s="14" t="s">
        <v>55</v>
      </c>
      <c r="N231" s="14" t="s">
        <v>56</v>
      </c>
      <c r="O231" s="30">
        <v>0</v>
      </c>
      <c r="P231" s="30">
        <v>0</v>
      </c>
      <c r="Q231" s="30">
        <v>25</v>
      </c>
      <c r="R231" s="30">
        <v>25</v>
      </c>
      <c r="S231" s="30">
        <v>25</v>
      </c>
      <c r="T231" s="30">
        <v>25</v>
      </c>
      <c r="U231" s="30">
        <v>25</v>
      </c>
      <c r="V231" s="30"/>
      <c r="W231" s="30">
        <v>187500</v>
      </c>
      <c r="X231" s="30">
        <f>W231*(P231+Q231+R231+S231+T231+U231)</f>
        <v>23437500</v>
      </c>
      <c r="Y231" s="20">
        <f t="shared" si="4"/>
        <v>26250000.000000004</v>
      </c>
      <c r="Z231" s="14" t="s">
        <v>57</v>
      </c>
      <c r="AA231" s="14" t="s">
        <v>176</v>
      </c>
      <c r="AB231" s="14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  <c r="HM231" s="31"/>
      <c r="HN231" s="31"/>
      <c r="HO231" s="31"/>
      <c r="HP231" s="31"/>
      <c r="HQ231" s="31"/>
    </row>
    <row r="232" spans="2:225" ht="51" outlineLevel="1" x14ac:dyDescent="0.2">
      <c r="B232" s="14" t="s">
        <v>514</v>
      </c>
      <c r="C232" s="14" t="s">
        <v>46</v>
      </c>
      <c r="D232" s="14" t="s">
        <v>431</v>
      </c>
      <c r="E232" s="14" t="s">
        <v>432</v>
      </c>
      <c r="F232" s="14" t="s">
        <v>433</v>
      </c>
      <c r="G232" s="14" t="s">
        <v>515</v>
      </c>
      <c r="H232" s="15" t="s">
        <v>83</v>
      </c>
      <c r="I232" s="16">
        <v>50</v>
      </c>
      <c r="J232" s="17" t="s">
        <v>102</v>
      </c>
      <c r="K232" s="15" t="s">
        <v>53</v>
      </c>
      <c r="L232" s="18" t="s">
        <v>54</v>
      </c>
      <c r="M232" s="18" t="s">
        <v>55</v>
      </c>
      <c r="N232" s="17" t="s">
        <v>56</v>
      </c>
      <c r="O232" s="20">
        <v>0</v>
      </c>
      <c r="P232" s="25">
        <v>0</v>
      </c>
      <c r="Q232" s="25">
        <v>10</v>
      </c>
      <c r="R232" s="25">
        <v>12</v>
      </c>
      <c r="S232" s="20">
        <v>12</v>
      </c>
      <c r="T232" s="20">
        <v>12</v>
      </c>
      <c r="U232" s="20">
        <v>12</v>
      </c>
      <c r="V232" s="20"/>
      <c r="W232" s="20">
        <v>142857.14285714284</v>
      </c>
      <c r="X232" s="20">
        <v>0</v>
      </c>
      <c r="Y232" s="20">
        <f t="shared" si="4"/>
        <v>0</v>
      </c>
      <c r="Z232" s="18" t="s">
        <v>57</v>
      </c>
      <c r="AA232" s="21">
        <v>2014</v>
      </c>
      <c r="AB232" s="14" t="s">
        <v>442</v>
      </c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</row>
    <row r="233" spans="2:225" ht="51" outlineLevel="1" x14ac:dyDescent="0.2">
      <c r="B233" s="14" t="s">
        <v>516</v>
      </c>
      <c r="C233" s="14" t="s">
        <v>46</v>
      </c>
      <c r="D233" s="14" t="s">
        <v>431</v>
      </c>
      <c r="E233" s="14" t="s">
        <v>432</v>
      </c>
      <c r="F233" s="14" t="s">
        <v>433</v>
      </c>
      <c r="G233" s="14" t="s">
        <v>515</v>
      </c>
      <c r="H233" s="14" t="s">
        <v>83</v>
      </c>
      <c r="I233" s="29">
        <v>50</v>
      </c>
      <c r="J233" s="14" t="s">
        <v>106</v>
      </c>
      <c r="K233" s="14" t="s">
        <v>53</v>
      </c>
      <c r="L233" s="14" t="s">
        <v>54</v>
      </c>
      <c r="M233" s="14" t="s">
        <v>55</v>
      </c>
      <c r="N233" s="14" t="s">
        <v>56</v>
      </c>
      <c r="O233" s="30">
        <v>0</v>
      </c>
      <c r="P233" s="30">
        <v>0</v>
      </c>
      <c r="Q233" s="30">
        <v>10</v>
      </c>
      <c r="R233" s="30">
        <v>12</v>
      </c>
      <c r="S233" s="30">
        <v>12</v>
      </c>
      <c r="T233" s="30">
        <v>12</v>
      </c>
      <c r="U233" s="30">
        <v>12</v>
      </c>
      <c r="V233" s="30"/>
      <c r="W233" s="30">
        <v>142857.14300000001</v>
      </c>
      <c r="X233" s="30">
        <f>W233*(P233+Q233+R233+S233+T233+U233)</f>
        <v>8285714.2940000007</v>
      </c>
      <c r="Y233" s="20">
        <f t="shared" si="4"/>
        <v>9280000.0092800017</v>
      </c>
      <c r="Z233" s="14" t="s">
        <v>57</v>
      </c>
      <c r="AA233" s="14" t="s">
        <v>176</v>
      </c>
      <c r="AB233" s="14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</row>
    <row r="234" spans="2:225" ht="51" outlineLevel="1" x14ac:dyDescent="0.2">
      <c r="B234" s="14" t="s">
        <v>517</v>
      </c>
      <c r="C234" s="14" t="s">
        <v>46</v>
      </c>
      <c r="D234" s="14" t="s">
        <v>518</v>
      </c>
      <c r="E234" s="14" t="s">
        <v>519</v>
      </c>
      <c r="F234" s="14" t="s">
        <v>520</v>
      </c>
      <c r="G234" s="14" t="s">
        <v>521</v>
      </c>
      <c r="H234" s="15" t="s">
        <v>83</v>
      </c>
      <c r="I234" s="16">
        <v>50</v>
      </c>
      <c r="J234" s="17" t="s">
        <v>102</v>
      </c>
      <c r="K234" s="15" t="s">
        <v>53</v>
      </c>
      <c r="L234" s="18" t="s">
        <v>54</v>
      </c>
      <c r="M234" s="18" t="s">
        <v>55</v>
      </c>
      <c r="N234" s="17" t="s">
        <v>56</v>
      </c>
      <c r="O234" s="20">
        <v>0</v>
      </c>
      <c r="P234" s="25">
        <v>0</v>
      </c>
      <c r="Q234" s="25">
        <v>375</v>
      </c>
      <c r="R234" s="25">
        <v>80</v>
      </c>
      <c r="S234" s="20">
        <v>80</v>
      </c>
      <c r="T234" s="20">
        <v>80</v>
      </c>
      <c r="U234" s="20">
        <v>80</v>
      </c>
      <c r="V234" s="20"/>
      <c r="W234" s="20">
        <v>56000</v>
      </c>
      <c r="X234" s="20">
        <v>0</v>
      </c>
      <c r="Y234" s="20">
        <f t="shared" si="4"/>
        <v>0</v>
      </c>
      <c r="Z234" s="18" t="s">
        <v>57</v>
      </c>
      <c r="AA234" s="21">
        <v>2014</v>
      </c>
      <c r="AB234" s="14" t="s">
        <v>87</v>
      </c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</row>
    <row r="235" spans="2:225" ht="51" outlineLevel="1" x14ac:dyDescent="0.2">
      <c r="B235" s="14" t="s">
        <v>522</v>
      </c>
      <c r="C235" s="14" t="s">
        <v>46</v>
      </c>
      <c r="D235" s="14" t="s">
        <v>518</v>
      </c>
      <c r="E235" s="14" t="s">
        <v>519</v>
      </c>
      <c r="F235" s="14" t="s">
        <v>520</v>
      </c>
      <c r="G235" s="14" t="s">
        <v>521</v>
      </c>
      <c r="H235" s="14" t="s">
        <v>83</v>
      </c>
      <c r="I235" s="29">
        <v>50</v>
      </c>
      <c r="J235" s="14" t="s">
        <v>106</v>
      </c>
      <c r="K235" s="14" t="s">
        <v>53</v>
      </c>
      <c r="L235" s="14" t="s">
        <v>54</v>
      </c>
      <c r="M235" s="14" t="s">
        <v>55</v>
      </c>
      <c r="N235" s="14" t="s">
        <v>56</v>
      </c>
      <c r="O235" s="30">
        <v>0</v>
      </c>
      <c r="P235" s="30">
        <v>0</v>
      </c>
      <c r="Q235" s="30">
        <v>375</v>
      </c>
      <c r="R235" s="30">
        <v>80</v>
      </c>
      <c r="S235" s="30">
        <v>80</v>
      </c>
      <c r="T235" s="30">
        <v>80</v>
      </c>
      <c r="U235" s="30">
        <v>80</v>
      </c>
      <c r="V235" s="30"/>
      <c r="W235" s="30">
        <v>56000</v>
      </c>
      <c r="X235" s="30">
        <f>W235*(P235+Q235+R235+S235+T235+U235)</f>
        <v>38920000</v>
      </c>
      <c r="Y235" s="20">
        <f t="shared" si="4"/>
        <v>43590400.000000007</v>
      </c>
      <c r="Z235" s="14" t="s">
        <v>57</v>
      </c>
      <c r="AA235" s="14" t="s">
        <v>176</v>
      </c>
      <c r="AB235" s="14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</row>
    <row r="236" spans="2:225" ht="51" outlineLevel="1" x14ac:dyDescent="0.2">
      <c r="B236" s="14" t="s">
        <v>523</v>
      </c>
      <c r="C236" s="14" t="s">
        <v>46</v>
      </c>
      <c r="D236" s="14" t="s">
        <v>524</v>
      </c>
      <c r="E236" s="14" t="s">
        <v>525</v>
      </c>
      <c r="F236" s="14" t="s">
        <v>526</v>
      </c>
      <c r="G236" s="14" t="s">
        <v>527</v>
      </c>
      <c r="H236" s="15" t="s">
        <v>83</v>
      </c>
      <c r="I236" s="16">
        <v>50</v>
      </c>
      <c r="J236" s="17" t="s">
        <v>102</v>
      </c>
      <c r="K236" s="15" t="s">
        <v>53</v>
      </c>
      <c r="L236" s="18" t="s">
        <v>54</v>
      </c>
      <c r="M236" s="18" t="s">
        <v>55</v>
      </c>
      <c r="N236" s="17" t="s">
        <v>122</v>
      </c>
      <c r="O236" s="20">
        <v>0</v>
      </c>
      <c r="P236" s="25">
        <v>0</v>
      </c>
      <c r="Q236" s="25">
        <v>2</v>
      </c>
      <c r="R236" s="25">
        <v>2</v>
      </c>
      <c r="S236" s="20">
        <v>2</v>
      </c>
      <c r="T236" s="20">
        <v>2</v>
      </c>
      <c r="U236" s="20">
        <v>2</v>
      </c>
      <c r="V236" s="20"/>
      <c r="W236" s="20">
        <v>220535.71428571426</v>
      </c>
      <c r="X236" s="20">
        <v>0</v>
      </c>
      <c r="Y236" s="20">
        <f t="shared" si="4"/>
        <v>0</v>
      </c>
      <c r="Z236" s="18" t="s">
        <v>57</v>
      </c>
      <c r="AA236" s="21">
        <v>2014</v>
      </c>
      <c r="AB236" s="14" t="s">
        <v>107</v>
      </c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</row>
    <row r="237" spans="2:225" ht="51" outlineLevel="1" x14ac:dyDescent="0.2">
      <c r="B237" s="14" t="s">
        <v>528</v>
      </c>
      <c r="C237" s="14" t="s">
        <v>46</v>
      </c>
      <c r="D237" s="14" t="s">
        <v>524</v>
      </c>
      <c r="E237" s="14" t="s">
        <v>525</v>
      </c>
      <c r="F237" s="14" t="s">
        <v>526</v>
      </c>
      <c r="G237" s="14" t="s">
        <v>527</v>
      </c>
      <c r="H237" s="14" t="s">
        <v>83</v>
      </c>
      <c r="I237" s="29">
        <v>50</v>
      </c>
      <c r="J237" s="14" t="s">
        <v>106</v>
      </c>
      <c r="K237" s="14" t="s">
        <v>53</v>
      </c>
      <c r="L237" s="14" t="s">
        <v>54</v>
      </c>
      <c r="M237" s="14" t="s">
        <v>55</v>
      </c>
      <c r="N237" s="14" t="s">
        <v>122</v>
      </c>
      <c r="O237" s="30">
        <v>0</v>
      </c>
      <c r="P237" s="30">
        <v>0</v>
      </c>
      <c r="Q237" s="30">
        <v>2</v>
      </c>
      <c r="R237" s="30">
        <v>2</v>
      </c>
      <c r="S237" s="30">
        <v>2</v>
      </c>
      <c r="T237" s="30">
        <v>2</v>
      </c>
      <c r="U237" s="30">
        <v>2</v>
      </c>
      <c r="V237" s="30"/>
      <c r="W237" s="30">
        <v>220525</v>
      </c>
      <c r="X237" s="30">
        <f>W237*(P237+Q237+R237+S237+T237+U237)</f>
        <v>2205250</v>
      </c>
      <c r="Y237" s="20">
        <f t="shared" si="4"/>
        <v>2469880.0000000005</v>
      </c>
      <c r="Z237" s="14" t="s">
        <v>57</v>
      </c>
      <c r="AA237" s="14" t="s">
        <v>176</v>
      </c>
      <c r="AB237" s="14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</row>
    <row r="238" spans="2:225" ht="63.75" outlineLevel="1" x14ac:dyDescent="0.2">
      <c r="B238" s="14" t="s">
        <v>529</v>
      </c>
      <c r="C238" s="14" t="s">
        <v>46</v>
      </c>
      <c r="D238" s="14" t="s">
        <v>530</v>
      </c>
      <c r="E238" s="14" t="s">
        <v>531</v>
      </c>
      <c r="F238" s="14" t="s">
        <v>532</v>
      </c>
      <c r="G238" s="14" t="s">
        <v>533</v>
      </c>
      <c r="H238" s="15" t="s">
        <v>83</v>
      </c>
      <c r="I238" s="16">
        <v>50</v>
      </c>
      <c r="J238" s="17" t="s">
        <v>102</v>
      </c>
      <c r="K238" s="15" t="s">
        <v>53</v>
      </c>
      <c r="L238" s="18" t="s">
        <v>54</v>
      </c>
      <c r="M238" s="18" t="s">
        <v>55</v>
      </c>
      <c r="N238" s="17" t="s">
        <v>56</v>
      </c>
      <c r="O238" s="20">
        <v>0</v>
      </c>
      <c r="P238" s="25">
        <v>0</v>
      </c>
      <c r="Q238" s="41">
        <v>2</v>
      </c>
      <c r="R238" s="25">
        <v>2</v>
      </c>
      <c r="S238" s="20">
        <v>2</v>
      </c>
      <c r="T238" s="20">
        <v>1</v>
      </c>
      <c r="U238" s="20">
        <v>2</v>
      </c>
      <c r="V238" s="20"/>
      <c r="W238" s="20">
        <v>1403105</v>
      </c>
      <c r="X238" s="20">
        <v>0</v>
      </c>
      <c r="Y238" s="20">
        <f t="shared" si="4"/>
        <v>0</v>
      </c>
      <c r="Z238" s="18" t="s">
        <v>57</v>
      </c>
      <c r="AA238" s="21">
        <v>2014</v>
      </c>
      <c r="AB238" s="14" t="s">
        <v>87</v>
      </c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</row>
    <row r="239" spans="2:225" ht="63.75" outlineLevel="1" x14ac:dyDescent="0.2">
      <c r="B239" s="14" t="s">
        <v>534</v>
      </c>
      <c r="C239" s="14" t="s">
        <v>46</v>
      </c>
      <c r="D239" s="14" t="s">
        <v>530</v>
      </c>
      <c r="E239" s="14" t="s">
        <v>531</v>
      </c>
      <c r="F239" s="14" t="s">
        <v>532</v>
      </c>
      <c r="G239" s="14" t="s">
        <v>533</v>
      </c>
      <c r="H239" s="14" t="s">
        <v>51</v>
      </c>
      <c r="I239" s="29">
        <v>50</v>
      </c>
      <c r="J239" s="14" t="s">
        <v>106</v>
      </c>
      <c r="K239" s="14" t="s">
        <v>53</v>
      </c>
      <c r="L239" s="14" t="s">
        <v>54</v>
      </c>
      <c r="M239" s="14" t="s">
        <v>55</v>
      </c>
      <c r="N239" s="14" t="s">
        <v>56</v>
      </c>
      <c r="O239" s="30">
        <v>0</v>
      </c>
      <c r="P239" s="30">
        <v>0</v>
      </c>
      <c r="Q239" s="30">
        <v>2</v>
      </c>
      <c r="R239" s="30">
        <v>2</v>
      </c>
      <c r="S239" s="30">
        <v>2</v>
      </c>
      <c r="T239" s="30">
        <v>1</v>
      </c>
      <c r="U239" s="30">
        <v>2</v>
      </c>
      <c r="V239" s="30"/>
      <c r="W239" s="30">
        <v>1403105</v>
      </c>
      <c r="X239" s="30">
        <f>W239*(P239+Q239+R239+S239+T239+U239)</f>
        <v>12627945</v>
      </c>
      <c r="Y239" s="20">
        <f t="shared" si="4"/>
        <v>14143298.400000002</v>
      </c>
      <c r="Z239" s="14" t="s">
        <v>57</v>
      </c>
      <c r="AA239" s="14" t="s">
        <v>176</v>
      </c>
      <c r="AB239" s="14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</row>
    <row r="240" spans="2:225" ht="63.75" outlineLevel="1" x14ac:dyDescent="0.2">
      <c r="B240" s="14" t="s">
        <v>535</v>
      </c>
      <c r="C240" s="14" t="s">
        <v>46</v>
      </c>
      <c r="D240" s="14" t="s">
        <v>536</v>
      </c>
      <c r="E240" s="14" t="s">
        <v>531</v>
      </c>
      <c r="F240" s="14" t="s">
        <v>537</v>
      </c>
      <c r="G240" s="14" t="s">
        <v>538</v>
      </c>
      <c r="H240" s="15" t="s">
        <v>83</v>
      </c>
      <c r="I240" s="16">
        <v>50</v>
      </c>
      <c r="J240" s="17" t="s">
        <v>102</v>
      </c>
      <c r="K240" s="15" t="s">
        <v>53</v>
      </c>
      <c r="L240" s="18" t="s">
        <v>54</v>
      </c>
      <c r="M240" s="18" t="s">
        <v>55</v>
      </c>
      <c r="N240" s="17" t="s">
        <v>56</v>
      </c>
      <c r="O240" s="20">
        <v>0</v>
      </c>
      <c r="P240" s="25">
        <v>0</v>
      </c>
      <c r="Q240" s="41">
        <v>6</v>
      </c>
      <c r="R240" s="41">
        <v>5</v>
      </c>
      <c r="S240" s="20">
        <v>5</v>
      </c>
      <c r="T240" s="20">
        <v>3</v>
      </c>
      <c r="U240" s="20">
        <v>3</v>
      </c>
      <c r="V240" s="20"/>
      <c r="W240" s="20">
        <v>799999.99999999988</v>
      </c>
      <c r="X240" s="20">
        <v>0</v>
      </c>
      <c r="Y240" s="20">
        <f t="shared" si="4"/>
        <v>0</v>
      </c>
      <c r="Z240" s="18" t="s">
        <v>57</v>
      </c>
      <c r="AA240" s="21">
        <v>2014</v>
      </c>
      <c r="AB240" s="14" t="s">
        <v>87</v>
      </c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</row>
    <row r="241" spans="2:225" ht="63.75" outlineLevel="1" x14ac:dyDescent="0.2">
      <c r="B241" s="14" t="s">
        <v>539</v>
      </c>
      <c r="C241" s="14" t="s">
        <v>46</v>
      </c>
      <c r="D241" s="14" t="s">
        <v>536</v>
      </c>
      <c r="E241" s="14" t="s">
        <v>531</v>
      </c>
      <c r="F241" s="14" t="s">
        <v>537</v>
      </c>
      <c r="G241" s="14" t="s">
        <v>538</v>
      </c>
      <c r="H241" s="14" t="s">
        <v>51</v>
      </c>
      <c r="I241" s="29">
        <v>50</v>
      </c>
      <c r="J241" s="14" t="s">
        <v>106</v>
      </c>
      <c r="K241" s="14" t="s">
        <v>53</v>
      </c>
      <c r="L241" s="14" t="s">
        <v>54</v>
      </c>
      <c r="M241" s="14" t="s">
        <v>55</v>
      </c>
      <c r="N241" s="14" t="s">
        <v>56</v>
      </c>
      <c r="O241" s="30">
        <v>0</v>
      </c>
      <c r="P241" s="30">
        <v>0</v>
      </c>
      <c r="Q241" s="30">
        <v>6</v>
      </c>
      <c r="R241" s="30">
        <v>5</v>
      </c>
      <c r="S241" s="30">
        <v>5</v>
      </c>
      <c r="T241" s="30">
        <v>3</v>
      </c>
      <c r="U241" s="30">
        <v>3</v>
      </c>
      <c r="V241" s="30"/>
      <c r="W241" s="30">
        <v>800000</v>
      </c>
      <c r="X241" s="30">
        <f>W241*(P241+Q241+R241+S241+T241+U241)</f>
        <v>17600000</v>
      </c>
      <c r="Y241" s="20">
        <f t="shared" si="4"/>
        <v>19712000.000000004</v>
      </c>
      <c r="Z241" s="14" t="s">
        <v>57</v>
      </c>
      <c r="AA241" s="14" t="s">
        <v>176</v>
      </c>
      <c r="AB241" s="14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</row>
    <row r="242" spans="2:225" ht="63.75" outlineLevel="1" x14ac:dyDescent="0.2">
      <c r="B242" s="14" t="s">
        <v>540</v>
      </c>
      <c r="C242" s="14" t="s">
        <v>46</v>
      </c>
      <c r="D242" s="14" t="s">
        <v>541</v>
      </c>
      <c r="E242" s="14" t="s">
        <v>531</v>
      </c>
      <c r="F242" s="14" t="s">
        <v>542</v>
      </c>
      <c r="G242" s="14" t="s">
        <v>543</v>
      </c>
      <c r="H242" s="15" t="s">
        <v>83</v>
      </c>
      <c r="I242" s="16">
        <v>50</v>
      </c>
      <c r="J242" s="17" t="s">
        <v>102</v>
      </c>
      <c r="K242" s="15" t="s">
        <v>53</v>
      </c>
      <c r="L242" s="18" t="s">
        <v>54</v>
      </c>
      <c r="M242" s="18" t="s">
        <v>55</v>
      </c>
      <c r="N242" s="17" t="s">
        <v>56</v>
      </c>
      <c r="O242" s="20">
        <v>0</v>
      </c>
      <c r="P242" s="25">
        <v>0</v>
      </c>
      <c r="Q242" s="41">
        <v>5</v>
      </c>
      <c r="R242" s="41">
        <v>4</v>
      </c>
      <c r="S242" s="20">
        <v>4</v>
      </c>
      <c r="T242" s="20">
        <v>4</v>
      </c>
      <c r="U242" s="20">
        <v>5</v>
      </c>
      <c r="V242" s="20"/>
      <c r="W242" s="20">
        <v>649999.99999999988</v>
      </c>
      <c r="X242" s="20">
        <v>0</v>
      </c>
      <c r="Y242" s="20">
        <f t="shared" si="4"/>
        <v>0</v>
      </c>
      <c r="Z242" s="18" t="s">
        <v>57</v>
      </c>
      <c r="AA242" s="21">
        <v>2014</v>
      </c>
      <c r="AB242" s="14" t="s">
        <v>87</v>
      </c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</row>
    <row r="243" spans="2:225" ht="63.75" outlineLevel="1" x14ac:dyDescent="0.2">
      <c r="B243" s="14" t="s">
        <v>544</v>
      </c>
      <c r="C243" s="14" t="s">
        <v>46</v>
      </c>
      <c r="D243" s="14" t="s">
        <v>541</v>
      </c>
      <c r="E243" s="14" t="s">
        <v>531</v>
      </c>
      <c r="F243" s="14" t="s">
        <v>542</v>
      </c>
      <c r="G243" s="14" t="s">
        <v>543</v>
      </c>
      <c r="H243" s="14" t="s">
        <v>51</v>
      </c>
      <c r="I243" s="29">
        <v>50</v>
      </c>
      <c r="J243" s="14" t="s">
        <v>106</v>
      </c>
      <c r="K243" s="14" t="s">
        <v>53</v>
      </c>
      <c r="L243" s="14" t="s">
        <v>54</v>
      </c>
      <c r="M243" s="14" t="s">
        <v>55</v>
      </c>
      <c r="N243" s="14" t="s">
        <v>56</v>
      </c>
      <c r="O243" s="30">
        <v>0</v>
      </c>
      <c r="P243" s="30">
        <v>0</v>
      </c>
      <c r="Q243" s="30">
        <v>5</v>
      </c>
      <c r="R243" s="30">
        <v>4</v>
      </c>
      <c r="S243" s="30">
        <v>4</v>
      </c>
      <c r="T243" s="30">
        <v>4</v>
      </c>
      <c r="U243" s="30">
        <v>5</v>
      </c>
      <c r="V243" s="30"/>
      <c r="W243" s="30">
        <v>650000</v>
      </c>
      <c r="X243" s="30">
        <v>0</v>
      </c>
      <c r="Y243" s="20">
        <f t="shared" si="4"/>
        <v>0</v>
      </c>
      <c r="Z243" s="14" t="s">
        <v>57</v>
      </c>
      <c r="AA243" s="14" t="s">
        <v>176</v>
      </c>
      <c r="AB243" s="36" t="s">
        <v>442</v>
      </c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</row>
    <row r="244" spans="2:225" ht="63.75" outlineLevel="1" x14ac:dyDescent="0.2">
      <c r="B244" s="37" t="s">
        <v>545</v>
      </c>
      <c r="C244" s="35" t="s">
        <v>46</v>
      </c>
      <c r="D244" s="37" t="s">
        <v>541</v>
      </c>
      <c r="E244" s="37" t="s">
        <v>531</v>
      </c>
      <c r="F244" s="37" t="s">
        <v>542</v>
      </c>
      <c r="G244" s="38" t="s">
        <v>543</v>
      </c>
      <c r="H244" s="37" t="s">
        <v>51</v>
      </c>
      <c r="I244" s="39">
        <v>50</v>
      </c>
      <c r="J244" s="37" t="s">
        <v>546</v>
      </c>
      <c r="K244" s="37" t="s">
        <v>53</v>
      </c>
      <c r="L244" s="37" t="s">
        <v>54</v>
      </c>
      <c r="M244" s="40" t="s">
        <v>55</v>
      </c>
      <c r="N244" s="37" t="s">
        <v>56</v>
      </c>
      <c r="O244" s="30">
        <v>0</v>
      </c>
      <c r="P244" s="30">
        <v>0</v>
      </c>
      <c r="Q244" s="30">
        <v>3</v>
      </c>
      <c r="R244" s="30">
        <v>4</v>
      </c>
      <c r="S244" s="30">
        <v>4</v>
      </c>
      <c r="T244" s="30">
        <v>4</v>
      </c>
      <c r="U244" s="30">
        <v>5</v>
      </c>
      <c r="V244" s="30"/>
      <c r="W244" s="30">
        <v>650000</v>
      </c>
      <c r="X244" s="30">
        <f>W244*(P244+Q244+R244+S244+T244+U244)</f>
        <v>13000000</v>
      </c>
      <c r="Y244" s="20">
        <f t="shared" si="4"/>
        <v>14560000.000000002</v>
      </c>
      <c r="Z244" s="37" t="s">
        <v>57</v>
      </c>
      <c r="AA244" s="14" t="s">
        <v>176</v>
      </c>
      <c r="AB244" s="37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</row>
    <row r="245" spans="2:225" ht="63.75" outlineLevel="1" x14ac:dyDescent="0.2">
      <c r="B245" s="14" t="s">
        <v>547</v>
      </c>
      <c r="C245" s="14" t="s">
        <v>46</v>
      </c>
      <c r="D245" s="14" t="s">
        <v>548</v>
      </c>
      <c r="E245" s="14" t="s">
        <v>531</v>
      </c>
      <c r="F245" s="14" t="s">
        <v>549</v>
      </c>
      <c r="G245" s="14" t="s">
        <v>550</v>
      </c>
      <c r="H245" s="15" t="s">
        <v>83</v>
      </c>
      <c r="I245" s="16">
        <v>50</v>
      </c>
      <c r="J245" s="17" t="s">
        <v>102</v>
      </c>
      <c r="K245" s="15" t="s">
        <v>53</v>
      </c>
      <c r="L245" s="18" t="s">
        <v>54</v>
      </c>
      <c r="M245" s="18" t="s">
        <v>55</v>
      </c>
      <c r="N245" s="17" t="s">
        <v>56</v>
      </c>
      <c r="O245" s="20">
        <v>0</v>
      </c>
      <c r="P245" s="25">
        <v>0</v>
      </c>
      <c r="Q245" s="41">
        <v>5</v>
      </c>
      <c r="R245" s="41">
        <v>4</v>
      </c>
      <c r="S245" s="20">
        <v>4</v>
      </c>
      <c r="T245" s="20">
        <v>3</v>
      </c>
      <c r="U245" s="20">
        <v>5</v>
      </c>
      <c r="V245" s="20"/>
      <c r="W245" s="20">
        <v>600000</v>
      </c>
      <c r="X245" s="20">
        <v>0</v>
      </c>
      <c r="Y245" s="20">
        <f t="shared" si="4"/>
        <v>0</v>
      </c>
      <c r="Z245" s="18" t="s">
        <v>57</v>
      </c>
      <c r="AA245" s="21">
        <v>2014</v>
      </c>
      <c r="AB245" s="14" t="s">
        <v>87</v>
      </c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  <c r="HP245" s="31"/>
      <c r="HQ245" s="31"/>
    </row>
    <row r="246" spans="2:225" ht="63.75" outlineLevel="1" x14ac:dyDescent="0.2">
      <c r="B246" s="14" t="s">
        <v>551</v>
      </c>
      <c r="C246" s="14" t="s">
        <v>46</v>
      </c>
      <c r="D246" s="14" t="s">
        <v>548</v>
      </c>
      <c r="E246" s="14" t="s">
        <v>531</v>
      </c>
      <c r="F246" s="14" t="s">
        <v>549</v>
      </c>
      <c r="G246" s="14" t="s">
        <v>550</v>
      </c>
      <c r="H246" s="14" t="s">
        <v>51</v>
      </c>
      <c r="I246" s="29">
        <v>50</v>
      </c>
      <c r="J246" s="14" t="s">
        <v>106</v>
      </c>
      <c r="K246" s="14" t="s">
        <v>53</v>
      </c>
      <c r="L246" s="14" t="s">
        <v>54</v>
      </c>
      <c r="M246" s="14" t="s">
        <v>55</v>
      </c>
      <c r="N246" s="14" t="s">
        <v>56</v>
      </c>
      <c r="O246" s="30">
        <v>0</v>
      </c>
      <c r="P246" s="30">
        <v>0</v>
      </c>
      <c r="Q246" s="30">
        <v>5</v>
      </c>
      <c r="R246" s="30">
        <v>4</v>
      </c>
      <c r="S246" s="30">
        <v>4</v>
      </c>
      <c r="T246" s="30">
        <v>3</v>
      </c>
      <c r="U246" s="30">
        <v>5</v>
      </c>
      <c r="V246" s="30"/>
      <c r="W246" s="30">
        <v>600000</v>
      </c>
      <c r="X246" s="30">
        <v>0</v>
      </c>
      <c r="Y246" s="20">
        <f t="shared" si="4"/>
        <v>0</v>
      </c>
      <c r="Z246" s="14" t="s">
        <v>57</v>
      </c>
      <c r="AA246" s="14" t="s">
        <v>176</v>
      </c>
      <c r="AB246" s="36" t="s">
        <v>442</v>
      </c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  <c r="HP246" s="31"/>
      <c r="HQ246" s="31"/>
    </row>
    <row r="247" spans="2:225" ht="63.75" outlineLevel="1" x14ac:dyDescent="0.2">
      <c r="B247" s="37" t="s">
        <v>552</v>
      </c>
      <c r="C247" s="35" t="s">
        <v>46</v>
      </c>
      <c r="D247" s="37" t="s">
        <v>548</v>
      </c>
      <c r="E247" s="37" t="s">
        <v>531</v>
      </c>
      <c r="F247" s="37" t="s">
        <v>549</v>
      </c>
      <c r="G247" s="38" t="s">
        <v>550</v>
      </c>
      <c r="H247" s="37" t="s">
        <v>51</v>
      </c>
      <c r="I247" s="39">
        <v>50</v>
      </c>
      <c r="J247" s="37" t="s">
        <v>546</v>
      </c>
      <c r="K247" s="37" t="s">
        <v>53</v>
      </c>
      <c r="L247" s="37" t="s">
        <v>54</v>
      </c>
      <c r="M247" s="40" t="s">
        <v>55</v>
      </c>
      <c r="N247" s="37" t="s">
        <v>56</v>
      </c>
      <c r="O247" s="30">
        <v>0</v>
      </c>
      <c r="P247" s="30">
        <v>0</v>
      </c>
      <c r="Q247" s="30">
        <v>3</v>
      </c>
      <c r="R247" s="30">
        <v>4</v>
      </c>
      <c r="S247" s="30">
        <v>4</v>
      </c>
      <c r="T247" s="30">
        <v>3</v>
      </c>
      <c r="U247" s="30">
        <v>5</v>
      </c>
      <c r="V247" s="30"/>
      <c r="W247" s="30">
        <v>600000</v>
      </c>
      <c r="X247" s="30">
        <f>W247*(P247+Q247+R247+S247+T247+U247)</f>
        <v>11400000</v>
      </c>
      <c r="Y247" s="20">
        <f t="shared" si="4"/>
        <v>12768000.000000002</v>
      </c>
      <c r="Z247" s="37" t="s">
        <v>57</v>
      </c>
      <c r="AA247" s="14" t="s">
        <v>176</v>
      </c>
      <c r="AB247" s="37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</row>
    <row r="248" spans="2:225" ht="63.75" outlineLevel="1" x14ac:dyDescent="0.2">
      <c r="B248" s="14" t="s">
        <v>553</v>
      </c>
      <c r="C248" s="14" t="s">
        <v>46</v>
      </c>
      <c r="D248" s="14" t="s">
        <v>554</v>
      </c>
      <c r="E248" s="14" t="s">
        <v>555</v>
      </c>
      <c r="F248" s="14" t="s">
        <v>556</v>
      </c>
      <c r="G248" s="14" t="s">
        <v>557</v>
      </c>
      <c r="H248" s="15" t="s">
        <v>83</v>
      </c>
      <c r="I248" s="16">
        <v>50</v>
      </c>
      <c r="J248" s="17" t="s">
        <v>102</v>
      </c>
      <c r="K248" s="15" t="s">
        <v>53</v>
      </c>
      <c r="L248" s="18" t="s">
        <v>54</v>
      </c>
      <c r="M248" s="18" t="s">
        <v>55</v>
      </c>
      <c r="N248" s="17" t="s">
        <v>56</v>
      </c>
      <c r="O248" s="20">
        <v>0</v>
      </c>
      <c r="P248" s="25">
        <v>0</v>
      </c>
      <c r="Q248" s="41">
        <v>3</v>
      </c>
      <c r="R248" s="41">
        <v>2</v>
      </c>
      <c r="S248" s="20">
        <v>2</v>
      </c>
      <c r="T248" s="20">
        <v>2</v>
      </c>
      <c r="U248" s="20">
        <v>2</v>
      </c>
      <c r="V248" s="20"/>
      <c r="W248" s="20">
        <v>333334</v>
      </c>
      <c r="X248" s="20">
        <v>0</v>
      </c>
      <c r="Y248" s="20">
        <f t="shared" si="4"/>
        <v>0</v>
      </c>
      <c r="Z248" s="18" t="s">
        <v>57</v>
      </c>
      <c r="AA248" s="21">
        <v>2014</v>
      </c>
      <c r="AB248" s="14" t="s">
        <v>107</v>
      </c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</row>
    <row r="249" spans="2:225" ht="63.75" outlineLevel="1" x14ac:dyDescent="0.2">
      <c r="B249" s="14" t="s">
        <v>558</v>
      </c>
      <c r="C249" s="14" t="s">
        <v>46</v>
      </c>
      <c r="D249" s="14" t="s">
        <v>554</v>
      </c>
      <c r="E249" s="14" t="s">
        <v>555</v>
      </c>
      <c r="F249" s="14" t="s">
        <v>556</v>
      </c>
      <c r="G249" s="14" t="s">
        <v>557</v>
      </c>
      <c r="H249" s="14" t="s">
        <v>51</v>
      </c>
      <c r="I249" s="29">
        <v>50</v>
      </c>
      <c r="J249" s="14" t="s">
        <v>106</v>
      </c>
      <c r="K249" s="14" t="s">
        <v>53</v>
      </c>
      <c r="L249" s="14" t="s">
        <v>54</v>
      </c>
      <c r="M249" s="14" t="s">
        <v>55</v>
      </c>
      <c r="N249" s="14" t="s">
        <v>56</v>
      </c>
      <c r="O249" s="30">
        <v>0</v>
      </c>
      <c r="P249" s="30">
        <v>0</v>
      </c>
      <c r="Q249" s="30">
        <v>0</v>
      </c>
      <c r="R249" s="30">
        <v>2</v>
      </c>
      <c r="S249" s="30">
        <v>2</v>
      </c>
      <c r="T249" s="30">
        <v>2</v>
      </c>
      <c r="U249" s="30">
        <v>2</v>
      </c>
      <c r="V249" s="30"/>
      <c r="W249" s="30">
        <v>301250</v>
      </c>
      <c r="X249" s="30">
        <f>W249*(P249+Q249+R249+S249+T249+U249)</f>
        <v>2410000</v>
      </c>
      <c r="Y249" s="20">
        <f t="shared" si="4"/>
        <v>2699200.0000000005</v>
      </c>
      <c r="Z249" s="14" t="s">
        <v>57</v>
      </c>
      <c r="AA249" s="14" t="s">
        <v>176</v>
      </c>
      <c r="AB249" s="14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</row>
    <row r="250" spans="2:225" ht="51" outlineLevel="1" x14ac:dyDescent="0.2">
      <c r="B250" s="14" t="s">
        <v>559</v>
      </c>
      <c r="C250" s="14" t="s">
        <v>46</v>
      </c>
      <c r="D250" s="14" t="s">
        <v>560</v>
      </c>
      <c r="E250" s="14" t="s">
        <v>555</v>
      </c>
      <c r="F250" s="14" t="s">
        <v>561</v>
      </c>
      <c r="G250" s="14" t="s">
        <v>562</v>
      </c>
      <c r="H250" s="15" t="s">
        <v>83</v>
      </c>
      <c r="I250" s="16">
        <v>50</v>
      </c>
      <c r="J250" s="17" t="s">
        <v>102</v>
      </c>
      <c r="K250" s="15" t="s">
        <v>53</v>
      </c>
      <c r="L250" s="18" t="s">
        <v>54</v>
      </c>
      <c r="M250" s="18" t="s">
        <v>55</v>
      </c>
      <c r="N250" s="17" t="s">
        <v>56</v>
      </c>
      <c r="O250" s="20">
        <v>0</v>
      </c>
      <c r="P250" s="25">
        <v>0</v>
      </c>
      <c r="Q250" s="41">
        <v>5</v>
      </c>
      <c r="R250" s="41">
        <v>5</v>
      </c>
      <c r="S250" s="20">
        <v>5</v>
      </c>
      <c r="T250" s="20">
        <v>2</v>
      </c>
      <c r="U250" s="20">
        <v>3</v>
      </c>
      <c r="V250" s="20"/>
      <c r="W250" s="20">
        <v>460000</v>
      </c>
      <c r="X250" s="20">
        <v>0</v>
      </c>
      <c r="Y250" s="20">
        <f t="shared" si="4"/>
        <v>0</v>
      </c>
      <c r="Z250" s="18" t="s">
        <v>57</v>
      </c>
      <c r="AA250" s="21">
        <v>2014</v>
      </c>
      <c r="AB250" s="14" t="s">
        <v>107</v>
      </c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</row>
    <row r="251" spans="2:225" ht="51" outlineLevel="1" x14ac:dyDescent="0.2">
      <c r="B251" s="14" t="s">
        <v>563</v>
      </c>
      <c r="C251" s="14" t="s">
        <v>46</v>
      </c>
      <c r="D251" s="14" t="s">
        <v>560</v>
      </c>
      <c r="E251" s="14" t="s">
        <v>555</v>
      </c>
      <c r="F251" s="14" t="s">
        <v>561</v>
      </c>
      <c r="G251" s="14" t="s">
        <v>562</v>
      </c>
      <c r="H251" s="14" t="s">
        <v>51</v>
      </c>
      <c r="I251" s="29">
        <v>50</v>
      </c>
      <c r="J251" s="14" t="s">
        <v>106</v>
      </c>
      <c r="K251" s="14" t="s">
        <v>53</v>
      </c>
      <c r="L251" s="14" t="s">
        <v>54</v>
      </c>
      <c r="M251" s="14" t="s">
        <v>55</v>
      </c>
      <c r="N251" s="14" t="s">
        <v>56</v>
      </c>
      <c r="O251" s="30">
        <v>0</v>
      </c>
      <c r="P251" s="30">
        <v>0</v>
      </c>
      <c r="Q251" s="30">
        <v>0</v>
      </c>
      <c r="R251" s="30">
        <v>5</v>
      </c>
      <c r="S251" s="30">
        <v>5</v>
      </c>
      <c r="T251" s="30">
        <v>2</v>
      </c>
      <c r="U251" s="30">
        <v>3</v>
      </c>
      <c r="V251" s="30"/>
      <c r="W251" s="30">
        <v>406821</v>
      </c>
      <c r="X251" s="30">
        <f>W251*(P251+Q251+R251+S251+T251+U251)</f>
        <v>6102315</v>
      </c>
      <c r="Y251" s="20">
        <f t="shared" si="4"/>
        <v>6834592.8000000007</v>
      </c>
      <c r="Z251" s="14" t="s">
        <v>57</v>
      </c>
      <c r="AA251" s="14" t="s">
        <v>176</v>
      </c>
      <c r="AB251" s="14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</row>
    <row r="252" spans="2:225" ht="63.75" outlineLevel="1" x14ac:dyDescent="0.2">
      <c r="B252" s="14" t="s">
        <v>564</v>
      </c>
      <c r="C252" s="14" t="s">
        <v>46</v>
      </c>
      <c r="D252" s="14" t="s">
        <v>548</v>
      </c>
      <c r="E252" s="14" t="s">
        <v>531</v>
      </c>
      <c r="F252" s="14" t="s">
        <v>549</v>
      </c>
      <c r="G252" s="14" t="s">
        <v>565</v>
      </c>
      <c r="H252" s="15" t="s">
        <v>83</v>
      </c>
      <c r="I252" s="16">
        <v>50</v>
      </c>
      <c r="J252" s="17" t="s">
        <v>102</v>
      </c>
      <c r="K252" s="15" t="s">
        <v>53</v>
      </c>
      <c r="L252" s="18" t="s">
        <v>54</v>
      </c>
      <c r="M252" s="18" t="s">
        <v>55</v>
      </c>
      <c r="N252" s="17" t="s">
        <v>56</v>
      </c>
      <c r="O252" s="20">
        <v>0</v>
      </c>
      <c r="P252" s="25">
        <v>0</v>
      </c>
      <c r="Q252" s="41">
        <v>2</v>
      </c>
      <c r="R252" s="41">
        <v>3</v>
      </c>
      <c r="S252" s="20">
        <v>5</v>
      </c>
      <c r="T252" s="20">
        <v>3</v>
      </c>
      <c r="U252" s="20">
        <v>2</v>
      </c>
      <c r="V252" s="20"/>
      <c r="W252" s="20">
        <v>380000</v>
      </c>
      <c r="X252" s="20">
        <v>0</v>
      </c>
      <c r="Y252" s="20">
        <f t="shared" si="4"/>
        <v>0</v>
      </c>
      <c r="Z252" s="18" t="s">
        <v>57</v>
      </c>
      <c r="AA252" s="21">
        <v>2014</v>
      </c>
      <c r="AB252" s="14" t="s">
        <v>87</v>
      </c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</row>
    <row r="253" spans="2:225" ht="63.75" outlineLevel="1" x14ac:dyDescent="0.2">
      <c r="B253" s="14" t="s">
        <v>566</v>
      </c>
      <c r="C253" s="14" t="s">
        <v>46</v>
      </c>
      <c r="D253" s="14" t="s">
        <v>548</v>
      </c>
      <c r="E253" s="14" t="s">
        <v>531</v>
      </c>
      <c r="F253" s="14" t="s">
        <v>549</v>
      </c>
      <c r="G253" s="14" t="s">
        <v>565</v>
      </c>
      <c r="H253" s="14" t="s">
        <v>51</v>
      </c>
      <c r="I253" s="29">
        <v>50</v>
      </c>
      <c r="J253" s="14" t="s">
        <v>106</v>
      </c>
      <c r="K253" s="14" t="s">
        <v>53</v>
      </c>
      <c r="L253" s="14" t="s">
        <v>54</v>
      </c>
      <c r="M253" s="14" t="s">
        <v>55</v>
      </c>
      <c r="N253" s="14" t="s">
        <v>56</v>
      </c>
      <c r="O253" s="30">
        <v>0</v>
      </c>
      <c r="P253" s="30">
        <v>0</v>
      </c>
      <c r="Q253" s="30">
        <v>2</v>
      </c>
      <c r="R253" s="30">
        <v>3</v>
      </c>
      <c r="S253" s="30">
        <v>5</v>
      </c>
      <c r="T253" s="30">
        <v>3</v>
      </c>
      <c r="U253" s="30">
        <v>2</v>
      </c>
      <c r="V253" s="30"/>
      <c r="W253" s="30">
        <v>380000</v>
      </c>
      <c r="X253" s="30">
        <v>0</v>
      </c>
      <c r="Y253" s="20">
        <f t="shared" si="4"/>
        <v>0</v>
      </c>
      <c r="Z253" s="14" t="s">
        <v>57</v>
      </c>
      <c r="AA253" s="14" t="s">
        <v>176</v>
      </c>
      <c r="AB253" s="36" t="s">
        <v>442</v>
      </c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  <c r="HP253" s="31"/>
      <c r="HQ253" s="31"/>
    </row>
    <row r="254" spans="2:225" ht="63.75" outlineLevel="1" x14ac:dyDescent="0.2">
      <c r="B254" s="37" t="s">
        <v>567</v>
      </c>
      <c r="C254" s="35" t="s">
        <v>46</v>
      </c>
      <c r="D254" s="37" t="s">
        <v>548</v>
      </c>
      <c r="E254" s="37" t="s">
        <v>531</v>
      </c>
      <c r="F254" s="37" t="s">
        <v>549</v>
      </c>
      <c r="G254" s="38" t="s">
        <v>565</v>
      </c>
      <c r="H254" s="37" t="s">
        <v>51</v>
      </c>
      <c r="I254" s="39">
        <v>50</v>
      </c>
      <c r="J254" s="37" t="s">
        <v>546</v>
      </c>
      <c r="K254" s="37" t="s">
        <v>53</v>
      </c>
      <c r="L254" s="37" t="s">
        <v>54</v>
      </c>
      <c r="M254" s="40" t="s">
        <v>55</v>
      </c>
      <c r="N254" s="37" t="s">
        <v>56</v>
      </c>
      <c r="O254" s="30">
        <v>0</v>
      </c>
      <c r="P254" s="30">
        <v>0</v>
      </c>
      <c r="Q254" s="30">
        <v>1</v>
      </c>
      <c r="R254" s="30">
        <v>3</v>
      </c>
      <c r="S254" s="30">
        <v>5</v>
      </c>
      <c r="T254" s="30">
        <v>3</v>
      </c>
      <c r="U254" s="30">
        <v>2</v>
      </c>
      <c r="V254" s="30"/>
      <c r="W254" s="30">
        <v>380000</v>
      </c>
      <c r="X254" s="30">
        <f>W254*(P254+Q254+R254+S254+T254+U254)</f>
        <v>5320000</v>
      </c>
      <c r="Y254" s="20">
        <f t="shared" si="4"/>
        <v>5958400.0000000009</v>
      </c>
      <c r="Z254" s="37" t="s">
        <v>57</v>
      </c>
      <c r="AA254" s="14" t="s">
        <v>176</v>
      </c>
      <c r="AB254" s="37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1"/>
      <c r="HD254" s="31"/>
      <c r="HE254" s="31"/>
      <c r="HF254" s="31"/>
      <c r="HG254" s="31"/>
      <c r="HH254" s="31"/>
      <c r="HI254" s="31"/>
      <c r="HJ254" s="31"/>
      <c r="HK254" s="31"/>
      <c r="HL254" s="31"/>
      <c r="HM254" s="31"/>
      <c r="HN254" s="31"/>
      <c r="HO254" s="31"/>
      <c r="HP254" s="31"/>
      <c r="HQ254" s="31"/>
    </row>
    <row r="255" spans="2:225" ht="63.75" outlineLevel="1" x14ac:dyDescent="0.2">
      <c r="B255" s="14" t="s">
        <v>568</v>
      </c>
      <c r="C255" s="14" t="s">
        <v>46</v>
      </c>
      <c r="D255" s="14" t="s">
        <v>541</v>
      </c>
      <c r="E255" s="14" t="s">
        <v>531</v>
      </c>
      <c r="F255" s="14" t="s">
        <v>542</v>
      </c>
      <c r="G255" s="14" t="s">
        <v>569</v>
      </c>
      <c r="H255" s="15" t="s">
        <v>83</v>
      </c>
      <c r="I255" s="16">
        <v>50</v>
      </c>
      <c r="J255" s="17" t="s">
        <v>102</v>
      </c>
      <c r="K255" s="15" t="s">
        <v>53</v>
      </c>
      <c r="L255" s="18" t="s">
        <v>54</v>
      </c>
      <c r="M255" s="18" t="s">
        <v>55</v>
      </c>
      <c r="N255" s="17" t="s">
        <v>56</v>
      </c>
      <c r="O255" s="20">
        <v>0</v>
      </c>
      <c r="P255" s="25">
        <v>0</v>
      </c>
      <c r="Q255" s="41">
        <v>3</v>
      </c>
      <c r="R255" s="41">
        <v>3</v>
      </c>
      <c r="S255" s="20">
        <v>5</v>
      </c>
      <c r="T255" s="20">
        <v>3</v>
      </c>
      <c r="U255" s="20">
        <v>3</v>
      </c>
      <c r="V255" s="20"/>
      <c r="W255" s="20">
        <v>384000</v>
      </c>
      <c r="X255" s="20">
        <v>0</v>
      </c>
      <c r="Y255" s="20">
        <f t="shared" si="4"/>
        <v>0</v>
      </c>
      <c r="Z255" s="18" t="s">
        <v>57</v>
      </c>
      <c r="AA255" s="21">
        <v>2014</v>
      </c>
      <c r="AB255" s="14" t="s">
        <v>87</v>
      </c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1"/>
      <c r="HD255" s="31"/>
      <c r="HE255" s="31"/>
      <c r="HF255" s="31"/>
      <c r="HG255" s="31"/>
      <c r="HH255" s="31"/>
      <c r="HI255" s="31"/>
      <c r="HJ255" s="31"/>
      <c r="HK255" s="31"/>
      <c r="HL255" s="31"/>
      <c r="HM255" s="31"/>
      <c r="HN255" s="31"/>
      <c r="HO255" s="31"/>
      <c r="HP255" s="31"/>
      <c r="HQ255" s="31"/>
    </row>
    <row r="256" spans="2:225" ht="63.75" outlineLevel="1" x14ac:dyDescent="0.2">
      <c r="B256" s="14" t="s">
        <v>570</v>
      </c>
      <c r="C256" s="14" t="s">
        <v>46</v>
      </c>
      <c r="D256" s="14" t="s">
        <v>541</v>
      </c>
      <c r="E256" s="14" t="s">
        <v>531</v>
      </c>
      <c r="F256" s="14" t="s">
        <v>542</v>
      </c>
      <c r="G256" s="14" t="s">
        <v>569</v>
      </c>
      <c r="H256" s="14" t="s">
        <v>51</v>
      </c>
      <c r="I256" s="29">
        <v>50</v>
      </c>
      <c r="J256" s="14" t="s">
        <v>106</v>
      </c>
      <c r="K256" s="14" t="s">
        <v>53</v>
      </c>
      <c r="L256" s="14" t="s">
        <v>54</v>
      </c>
      <c r="M256" s="14" t="s">
        <v>55</v>
      </c>
      <c r="N256" s="14" t="s">
        <v>56</v>
      </c>
      <c r="O256" s="30">
        <v>0</v>
      </c>
      <c r="P256" s="30">
        <v>0</v>
      </c>
      <c r="Q256" s="30">
        <v>3</v>
      </c>
      <c r="R256" s="30">
        <v>3</v>
      </c>
      <c r="S256" s="30">
        <v>5</v>
      </c>
      <c r="T256" s="30">
        <v>3</v>
      </c>
      <c r="U256" s="30">
        <v>3</v>
      </c>
      <c r="V256" s="30"/>
      <c r="W256" s="30">
        <v>384000</v>
      </c>
      <c r="X256" s="30">
        <v>0</v>
      </c>
      <c r="Y256" s="20">
        <f t="shared" si="4"/>
        <v>0</v>
      </c>
      <c r="Z256" s="14" t="s">
        <v>57</v>
      </c>
      <c r="AA256" s="14" t="s">
        <v>176</v>
      </c>
      <c r="AB256" s="36" t="s">
        <v>442</v>
      </c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  <c r="HB256" s="31"/>
      <c r="HC256" s="31"/>
      <c r="HD256" s="31"/>
      <c r="HE256" s="31"/>
      <c r="HF256" s="31"/>
      <c r="HG256" s="31"/>
      <c r="HH256" s="31"/>
      <c r="HI256" s="31"/>
      <c r="HJ256" s="31"/>
      <c r="HK256" s="31"/>
      <c r="HL256" s="31"/>
      <c r="HM256" s="31"/>
      <c r="HN256" s="31"/>
      <c r="HO256" s="31"/>
      <c r="HP256" s="31"/>
      <c r="HQ256" s="31"/>
    </row>
    <row r="257" spans="2:225" ht="63.75" outlineLevel="1" x14ac:dyDescent="0.2">
      <c r="B257" s="37" t="s">
        <v>571</v>
      </c>
      <c r="C257" s="35" t="s">
        <v>46</v>
      </c>
      <c r="D257" s="37" t="s">
        <v>541</v>
      </c>
      <c r="E257" s="37" t="s">
        <v>531</v>
      </c>
      <c r="F257" s="37" t="s">
        <v>542</v>
      </c>
      <c r="G257" s="38" t="s">
        <v>569</v>
      </c>
      <c r="H257" s="37" t="s">
        <v>51</v>
      </c>
      <c r="I257" s="39">
        <v>50</v>
      </c>
      <c r="J257" s="37" t="s">
        <v>546</v>
      </c>
      <c r="K257" s="37" t="s">
        <v>53</v>
      </c>
      <c r="L257" s="37" t="s">
        <v>54</v>
      </c>
      <c r="M257" s="40" t="s">
        <v>55</v>
      </c>
      <c r="N257" s="37" t="s">
        <v>56</v>
      </c>
      <c r="O257" s="30">
        <v>0</v>
      </c>
      <c r="P257" s="30">
        <v>0</v>
      </c>
      <c r="Q257" s="30">
        <v>0</v>
      </c>
      <c r="R257" s="30">
        <v>3</v>
      </c>
      <c r="S257" s="30">
        <v>5</v>
      </c>
      <c r="T257" s="30">
        <v>3</v>
      </c>
      <c r="U257" s="30">
        <v>3</v>
      </c>
      <c r="V257" s="30"/>
      <c r="W257" s="30">
        <v>384000</v>
      </c>
      <c r="X257" s="30">
        <f>W257*(P257+Q257+R257+S257+T257+U257)</f>
        <v>5376000</v>
      </c>
      <c r="Y257" s="20">
        <f t="shared" si="4"/>
        <v>6021120.0000000009</v>
      </c>
      <c r="Z257" s="37" t="s">
        <v>57</v>
      </c>
      <c r="AA257" s="14" t="s">
        <v>176</v>
      </c>
      <c r="AB257" s="37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  <c r="HB257" s="31"/>
      <c r="HC257" s="31"/>
      <c r="HD257" s="31"/>
      <c r="HE257" s="31"/>
      <c r="HF257" s="31"/>
      <c r="HG257" s="31"/>
      <c r="HH257" s="31"/>
      <c r="HI257" s="31"/>
      <c r="HJ257" s="31"/>
      <c r="HK257" s="31"/>
      <c r="HL257" s="31"/>
      <c r="HM257" s="31"/>
      <c r="HN257" s="31"/>
      <c r="HO257" s="31"/>
      <c r="HP257" s="31"/>
      <c r="HQ257" s="31"/>
    </row>
    <row r="258" spans="2:225" ht="51" outlineLevel="1" x14ac:dyDescent="0.2">
      <c r="B258" s="14" t="s">
        <v>572</v>
      </c>
      <c r="C258" s="14" t="s">
        <v>46</v>
      </c>
      <c r="D258" s="14" t="s">
        <v>573</v>
      </c>
      <c r="E258" s="14" t="s">
        <v>574</v>
      </c>
      <c r="F258" s="14" t="s">
        <v>575</v>
      </c>
      <c r="G258" s="14" t="s">
        <v>576</v>
      </c>
      <c r="H258" s="15" t="s">
        <v>83</v>
      </c>
      <c r="I258" s="16">
        <v>50</v>
      </c>
      <c r="J258" s="17" t="s">
        <v>102</v>
      </c>
      <c r="K258" s="15" t="s">
        <v>53</v>
      </c>
      <c r="L258" s="18" t="s">
        <v>54</v>
      </c>
      <c r="M258" s="18" t="s">
        <v>55</v>
      </c>
      <c r="N258" s="17" t="s">
        <v>56</v>
      </c>
      <c r="O258" s="20">
        <v>0</v>
      </c>
      <c r="P258" s="25">
        <v>0</v>
      </c>
      <c r="Q258" s="41">
        <v>1</v>
      </c>
      <c r="R258" s="41">
        <v>1</v>
      </c>
      <c r="S258" s="20">
        <v>0</v>
      </c>
      <c r="T258" s="20">
        <v>0</v>
      </c>
      <c r="U258" s="20">
        <v>1</v>
      </c>
      <c r="V258" s="20"/>
      <c r="W258" s="20">
        <v>2900000</v>
      </c>
      <c r="X258" s="20">
        <v>0</v>
      </c>
      <c r="Y258" s="20">
        <f t="shared" si="4"/>
        <v>0</v>
      </c>
      <c r="Z258" s="18" t="s">
        <v>57</v>
      </c>
      <c r="AA258" s="21">
        <v>2014</v>
      </c>
      <c r="AB258" s="14" t="s">
        <v>107</v>
      </c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  <c r="HG258" s="31"/>
      <c r="HH258" s="31"/>
      <c r="HI258" s="31"/>
      <c r="HJ258" s="31"/>
      <c r="HK258" s="31"/>
      <c r="HL258" s="31"/>
      <c r="HM258" s="31"/>
      <c r="HN258" s="31"/>
      <c r="HO258" s="31"/>
      <c r="HP258" s="31"/>
      <c r="HQ258" s="31"/>
    </row>
    <row r="259" spans="2:225" ht="51" outlineLevel="1" x14ac:dyDescent="0.2">
      <c r="B259" s="14" t="s">
        <v>577</v>
      </c>
      <c r="C259" s="14" t="s">
        <v>46</v>
      </c>
      <c r="D259" s="14" t="s">
        <v>573</v>
      </c>
      <c r="E259" s="14" t="s">
        <v>574</v>
      </c>
      <c r="F259" s="14" t="s">
        <v>575</v>
      </c>
      <c r="G259" s="14" t="s">
        <v>576</v>
      </c>
      <c r="H259" s="14" t="s">
        <v>83</v>
      </c>
      <c r="I259" s="29">
        <v>50</v>
      </c>
      <c r="J259" s="14" t="s">
        <v>106</v>
      </c>
      <c r="K259" s="14" t="s">
        <v>53</v>
      </c>
      <c r="L259" s="14" t="s">
        <v>54</v>
      </c>
      <c r="M259" s="14" t="s">
        <v>55</v>
      </c>
      <c r="N259" s="14" t="s">
        <v>56</v>
      </c>
      <c r="O259" s="30">
        <v>0</v>
      </c>
      <c r="P259" s="30">
        <v>0</v>
      </c>
      <c r="Q259" s="30">
        <v>1</v>
      </c>
      <c r="R259" s="30">
        <v>1</v>
      </c>
      <c r="S259" s="30">
        <v>0</v>
      </c>
      <c r="T259" s="30">
        <v>0</v>
      </c>
      <c r="U259" s="30">
        <v>1</v>
      </c>
      <c r="V259" s="30"/>
      <c r="W259" s="30">
        <v>2790960</v>
      </c>
      <c r="X259" s="30">
        <v>0</v>
      </c>
      <c r="Y259" s="20">
        <f t="shared" si="4"/>
        <v>0</v>
      </c>
      <c r="Z259" s="14" t="s">
        <v>57</v>
      </c>
      <c r="AA259" s="14" t="s">
        <v>176</v>
      </c>
      <c r="AB259" s="36" t="s">
        <v>87</v>
      </c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  <c r="HB259" s="31"/>
      <c r="HC259" s="31"/>
      <c r="HD259" s="31"/>
      <c r="HE259" s="31"/>
      <c r="HF259" s="31"/>
      <c r="HG259" s="31"/>
      <c r="HH259" s="31"/>
      <c r="HI259" s="31"/>
      <c r="HJ259" s="31"/>
      <c r="HK259" s="31"/>
      <c r="HL259" s="31"/>
      <c r="HM259" s="31"/>
      <c r="HN259" s="31"/>
      <c r="HO259" s="31"/>
      <c r="HP259" s="31"/>
      <c r="HQ259" s="31"/>
    </row>
    <row r="260" spans="2:225" ht="51" outlineLevel="1" x14ac:dyDescent="0.2">
      <c r="B260" s="37" t="s">
        <v>578</v>
      </c>
      <c r="C260" s="35" t="s">
        <v>46</v>
      </c>
      <c r="D260" s="37" t="s">
        <v>573</v>
      </c>
      <c r="E260" s="37" t="s">
        <v>574</v>
      </c>
      <c r="F260" s="37" t="s">
        <v>575</v>
      </c>
      <c r="G260" s="38" t="s">
        <v>576</v>
      </c>
      <c r="H260" s="37" t="s">
        <v>83</v>
      </c>
      <c r="I260" s="39">
        <v>50</v>
      </c>
      <c r="J260" s="37" t="s">
        <v>124</v>
      </c>
      <c r="K260" s="37" t="s">
        <v>53</v>
      </c>
      <c r="L260" s="37" t="s">
        <v>54</v>
      </c>
      <c r="M260" s="40" t="s">
        <v>55</v>
      </c>
      <c r="N260" s="37" t="s">
        <v>56</v>
      </c>
      <c r="O260" s="30">
        <v>0</v>
      </c>
      <c r="P260" s="30">
        <v>0</v>
      </c>
      <c r="Q260" s="30">
        <v>1</v>
      </c>
      <c r="R260" s="30">
        <v>1</v>
      </c>
      <c r="S260" s="30">
        <v>0</v>
      </c>
      <c r="T260" s="30">
        <v>0</v>
      </c>
      <c r="U260" s="30">
        <v>1</v>
      </c>
      <c r="V260" s="30"/>
      <c r="W260" s="30">
        <v>2790960</v>
      </c>
      <c r="X260" s="30">
        <f>W260*(P260+Q260+R260+S260+T260+U260)</f>
        <v>8372880</v>
      </c>
      <c r="Y260" s="20">
        <f t="shared" si="4"/>
        <v>9377625.6000000015</v>
      </c>
      <c r="Z260" s="37" t="s">
        <v>57</v>
      </c>
      <c r="AA260" s="14" t="s">
        <v>176</v>
      </c>
      <c r="AB260" s="37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  <c r="HB260" s="31"/>
      <c r="HC260" s="31"/>
      <c r="HD260" s="31"/>
      <c r="HE260" s="31"/>
      <c r="HF260" s="31"/>
      <c r="HG260" s="31"/>
      <c r="HH260" s="31"/>
      <c r="HI260" s="31"/>
      <c r="HJ260" s="31"/>
      <c r="HK260" s="31"/>
      <c r="HL260" s="31"/>
      <c r="HM260" s="31"/>
      <c r="HN260" s="31"/>
      <c r="HO260" s="31"/>
      <c r="HP260" s="31"/>
      <c r="HQ260" s="31"/>
    </row>
    <row r="261" spans="2:225" ht="102" outlineLevel="1" x14ac:dyDescent="0.2">
      <c r="B261" s="14" t="s">
        <v>579</v>
      </c>
      <c r="C261" s="14" t="s">
        <v>46</v>
      </c>
      <c r="D261" s="14" t="s">
        <v>580</v>
      </c>
      <c r="E261" s="14" t="s">
        <v>581</v>
      </c>
      <c r="F261" s="14" t="s">
        <v>582</v>
      </c>
      <c r="G261" s="14" t="s">
        <v>583</v>
      </c>
      <c r="H261" s="15" t="s">
        <v>51</v>
      </c>
      <c r="I261" s="16">
        <v>50</v>
      </c>
      <c r="J261" s="17" t="s">
        <v>52</v>
      </c>
      <c r="K261" s="15" t="s">
        <v>53</v>
      </c>
      <c r="L261" s="18" t="s">
        <v>54</v>
      </c>
      <c r="M261" s="18" t="s">
        <v>55</v>
      </c>
      <c r="N261" s="17" t="s">
        <v>56</v>
      </c>
      <c r="O261" s="20">
        <v>0</v>
      </c>
      <c r="P261" s="25">
        <v>0</v>
      </c>
      <c r="Q261" s="25">
        <v>2</v>
      </c>
      <c r="R261" s="25">
        <v>1</v>
      </c>
      <c r="S261" s="20">
        <v>3</v>
      </c>
      <c r="T261" s="20">
        <v>3</v>
      </c>
      <c r="U261" s="20">
        <v>3</v>
      </c>
      <c r="V261" s="20"/>
      <c r="W261" s="20">
        <v>27170000</v>
      </c>
      <c r="X261" s="20">
        <v>0</v>
      </c>
      <c r="Y261" s="20">
        <f t="shared" si="4"/>
        <v>0</v>
      </c>
      <c r="Z261" s="18" t="s">
        <v>57</v>
      </c>
      <c r="AA261" s="21">
        <v>2014</v>
      </c>
      <c r="AB261" s="22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  <c r="HI261" s="31"/>
      <c r="HJ261" s="31"/>
      <c r="HK261" s="31"/>
      <c r="HL261" s="31"/>
      <c r="HM261" s="31"/>
      <c r="HN261" s="31"/>
      <c r="HO261" s="31"/>
      <c r="HP261" s="31"/>
      <c r="HQ261" s="31"/>
    </row>
    <row r="262" spans="2:225" ht="102" outlineLevel="1" x14ac:dyDescent="0.2">
      <c r="B262" s="14" t="s">
        <v>584</v>
      </c>
      <c r="C262" s="14" t="s">
        <v>46</v>
      </c>
      <c r="D262" s="14" t="s">
        <v>580</v>
      </c>
      <c r="E262" s="14" t="s">
        <v>581</v>
      </c>
      <c r="F262" s="14" t="s">
        <v>582</v>
      </c>
      <c r="G262" s="14" t="s">
        <v>583</v>
      </c>
      <c r="H262" s="15" t="s">
        <v>51</v>
      </c>
      <c r="I262" s="16">
        <v>50</v>
      </c>
      <c r="J262" s="18" t="s">
        <v>102</v>
      </c>
      <c r="K262" s="15" t="s">
        <v>53</v>
      </c>
      <c r="L262" s="18" t="s">
        <v>54</v>
      </c>
      <c r="M262" s="18" t="s">
        <v>55</v>
      </c>
      <c r="N262" s="17" t="s">
        <v>56</v>
      </c>
      <c r="O262" s="20">
        <v>0</v>
      </c>
      <c r="P262" s="25">
        <v>0</v>
      </c>
      <c r="Q262" s="25">
        <v>3</v>
      </c>
      <c r="R262" s="25">
        <v>3</v>
      </c>
      <c r="S262" s="20">
        <v>3</v>
      </c>
      <c r="T262" s="20">
        <v>3</v>
      </c>
      <c r="U262" s="20">
        <v>4</v>
      </c>
      <c r="V262" s="20"/>
      <c r="W262" s="20">
        <v>26946666.670000002</v>
      </c>
      <c r="X262" s="20">
        <v>0</v>
      </c>
      <c r="Y262" s="20">
        <f t="shared" si="4"/>
        <v>0</v>
      </c>
      <c r="Z262" s="18" t="s">
        <v>57</v>
      </c>
      <c r="AA262" s="21" t="s">
        <v>103</v>
      </c>
      <c r="AB262" s="14" t="s">
        <v>585</v>
      </c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  <c r="HG262" s="31"/>
      <c r="HH262" s="31"/>
      <c r="HI262" s="31"/>
      <c r="HJ262" s="31"/>
      <c r="HK262" s="31"/>
      <c r="HL262" s="31"/>
      <c r="HM262" s="31"/>
      <c r="HN262" s="31"/>
      <c r="HO262" s="31"/>
      <c r="HP262" s="31"/>
      <c r="HQ262" s="31"/>
    </row>
    <row r="263" spans="2:225" ht="102" outlineLevel="1" x14ac:dyDescent="0.2">
      <c r="B263" s="14" t="s">
        <v>586</v>
      </c>
      <c r="C263" s="14" t="s">
        <v>46</v>
      </c>
      <c r="D263" s="14" t="s">
        <v>580</v>
      </c>
      <c r="E263" s="14" t="s">
        <v>581</v>
      </c>
      <c r="F263" s="14" t="s">
        <v>582</v>
      </c>
      <c r="G263" s="14" t="s">
        <v>583</v>
      </c>
      <c r="H263" s="14" t="s">
        <v>51</v>
      </c>
      <c r="I263" s="29">
        <v>50</v>
      </c>
      <c r="J263" s="14" t="s">
        <v>52</v>
      </c>
      <c r="K263" s="14" t="s">
        <v>53</v>
      </c>
      <c r="L263" s="14" t="s">
        <v>54</v>
      </c>
      <c r="M263" s="14" t="s">
        <v>55</v>
      </c>
      <c r="N263" s="14" t="s">
        <v>56</v>
      </c>
      <c r="O263" s="30">
        <v>0</v>
      </c>
      <c r="P263" s="30">
        <v>0</v>
      </c>
      <c r="Q263" s="30">
        <v>3</v>
      </c>
      <c r="R263" s="30">
        <v>3</v>
      </c>
      <c r="S263" s="30">
        <v>3</v>
      </c>
      <c r="T263" s="30">
        <v>3</v>
      </c>
      <c r="U263" s="30">
        <v>4</v>
      </c>
      <c r="V263" s="30"/>
      <c r="W263" s="30">
        <v>29950000</v>
      </c>
      <c r="X263" s="30">
        <f>W263*(P263+Q263+R263+S263+T263+U263)</f>
        <v>479200000</v>
      </c>
      <c r="Y263" s="20">
        <f t="shared" si="4"/>
        <v>536704000.00000006</v>
      </c>
      <c r="Z263" s="14" t="s">
        <v>57</v>
      </c>
      <c r="AA263" s="14" t="s">
        <v>176</v>
      </c>
      <c r="AB263" s="14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  <c r="HG263" s="31"/>
      <c r="HH263" s="31"/>
      <c r="HI263" s="31"/>
      <c r="HJ263" s="31"/>
      <c r="HK263" s="31"/>
      <c r="HL263" s="31"/>
      <c r="HM263" s="31"/>
      <c r="HN263" s="31"/>
      <c r="HO263" s="31"/>
      <c r="HP263" s="31"/>
      <c r="HQ263" s="31"/>
    </row>
    <row r="264" spans="2:225" ht="76.5" outlineLevel="1" x14ac:dyDescent="0.2">
      <c r="B264" s="14" t="s">
        <v>587</v>
      </c>
      <c r="C264" s="14" t="s">
        <v>46</v>
      </c>
      <c r="D264" s="14" t="s">
        <v>588</v>
      </c>
      <c r="E264" s="14" t="s">
        <v>589</v>
      </c>
      <c r="F264" s="14" t="s">
        <v>590</v>
      </c>
      <c r="G264" s="14" t="s">
        <v>591</v>
      </c>
      <c r="H264" s="15" t="s">
        <v>51</v>
      </c>
      <c r="I264" s="16">
        <v>50</v>
      </c>
      <c r="J264" s="17" t="s">
        <v>52</v>
      </c>
      <c r="K264" s="15" t="s">
        <v>53</v>
      </c>
      <c r="L264" s="18" t="s">
        <v>54</v>
      </c>
      <c r="M264" s="18" t="s">
        <v>55</v>
      </c>
      <c r="N264" s="17" t="s">
        <v>56</v>
      </c>
      <c r="O264" s="20">
        <v>0</v>
      </c>
      <c r="P264" s="25">
        <v>0</v>
      </c>
      <c r="Q264" s="25">
        <v>2</v>
      </c>
      <c r="R264" s="25">
        <v>1</v>
      </c>
      <c r="S264" s="20">
        <v>1</v>
      </c>
      <c r="T264" s="20">
        <v>1</v>
      </c>
      <c r="U264" s="20">
        <v>1</v>
      </c>
      <c r="V264" s="20"/>
      <c r="W264" s="20">
        <v>23214285.714285713</v>
      </c>
      <c r="X264" s="30">
        <f>W264*(P264+Q264+R264+S264+T264+U264)</f>
        <v>139285714.28571427</v>
      </c>
      <c r="Y264" s="20">
        <f t="shared" si="4"/>
        <v>156000000</v>
      </c>
      <c r="Z264" s="18" t="s">
        <v>57</v>
      </c>
      <c r="AA264" s="21">
        <v>2014</v>
      </c>
      <c r="AB264" s="22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  <c r="HP264" s="31"/>
      <c r="HQ264" s="31"/>
    </row>
    <row r="265" spans="2:225" ht="51" outlineLevel="1" x14ac:dyDescent="0.2">
      <c r="B265" s="14" t="s">
        <v>592</v>
      </c>
      <c r="C265" s="14" t="s">
        <v>46</v>
      </c>
      <c r="D265" s="14" t="s">
        <v>593</v>
      </c>
      <c r="E265" s="14" t="s">
        <v>594</v>
      </c>
      <c r="F265" s="14" t="s">
        <v>595</v>
      </c>
      <c r="G265" s="14" t="s">
        <v>596</v>
      </c>
      <c r="H265" s="15" t="s">
        <v>83</v>
      </c>
      <c r="I265" s="16">
        <v>50</v>
      </c>
      <c r="J265" s="17" t="s">
        <v>102</v>
      </c>
      <c r="K265" s="15" t="s">
        <v>53</v>
      </c>
      <c r="L265" s="18" t="s">
        <v>54</v>
      </c>
      <c r="M265" s="18" t="s">
        <v>55</v>
      </c>
      <c r="N265" s="17" t="s">
        <v>122</v>
      </c>
      <c r="O265" s="20">
        <v>0</v>
      </c>
      <c r="P265" s="25">
        <v>0</v>
      </c>
      <c r="Q265" s="25">
        <v>24.5</v>
      </c>
      <c r="R265" s="25">
        <v>15</v>
      </c>
      <c r="S265" s="20">
        <v>15</v>
      </c>
      <c r="T265" s="20">
        <v>15</v>
      </c>
      <c r="U265" s="20">
        <v>15</v>
      </c>
      <c r="V265" s="20"/>
      <c r="W265" s="20">
        <v>620179.99999999988</v>
      </c>
      <c r="X265" s="20">
        <v>0</v>
      </c>
      <c r="Y265" s="20">
        <f t="shared" si="4"/>
        <v>0</v>
      </c>
      <c r="Z265" s="18" t="s">
        <v>57</v>
      </c>
      <c r="AA265" s="21">
        <v>2014</v>
      </c>
      <c r="AB265" s="14" t="s">
        <v>107</v>
      </c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  <c r="HP265" s="31"/>
      <c r="HQ265" s="31"/>
    </row>
    <row r="266" spans="2:225" ht="51" outlineLevel="1" x14ac:dyDescent="0.2">
      <c r="B266" s="14" t="s">
        <v>597</v>
      </c>
      <c r="C266" s="14" t="s">
        <v>46</v>
      </c>
      <c r="D266" s="14" t="s">
        <v>593</v>
      </c>
      <c r="E266" s="14" t="s">
        <v>594</v>
      </c>
      <c r="F266" s="14" t="s">
        <v>595</v>
      </c>
      <c r="G266" s="14" t="s">
        <v>596</v>
      </c>
      <c r="H266" s="14" t="s">
        <v>83</v>
      </c>
      <c r="I266" s="29">
        <v>50</v>
      </c>
      <c r="J266" s="14" t="s">
        <v>106</v>
      </c>
      <c r="K266" s="14" t="s">
        <v>53</v>
      </c>
      <c r="L266" s="14" t="s">
        <v>54</v>
      </c>
      <c r="M266" s="14" t="s">
        <v>55</v>
      </c>
      <c r="N266" s="14" t="s">
        <v>122</v>
      </c>
      <c r="O266" s="30">
        <v>0</v>
      </c>
      <c r="P266" s="30">
        <v>0</v>
      </c>
      <c r="Q266" s="30">
        <v>24.5</v>
      </c>
      <c r="R266" s="30">
        <v>15</v>
      </c>
      <c r="S266" s="30">
        <v>15</v>
      </c>
      <c r="T266" s="30">
        <v>15</v>
      </c>
      <c r="U266" s="30">
        <v>15</v>
      </c>
      <c r="V266" s="30"/>
      <c r="W266" s="30">
        <v>466338</v>
      </c>
      <c r="X266" s="30">
        <v>0</v>
      </c>
      <c r="Y266" s="20">
        <f t="shared" si="4"/>
        <v>0</v>
      </c>
      <c r="Z266" s="14" t="s">
        <v>57</v>
      </c>
      <c r="AA266" s="14" t="s">
        <v>176</v>
      </c>
      <c r="AB266" s="36" t="s">
        <v>90</v>
      </c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  <c r="HB266" s="31"/>
      <c r="HC266" s="31"/>
      <c r="HD266" s="31"/>
      <c r="HE266" s="31"/>
      <c r="HF266" s="31"/>
      <c r="HG266" s="31"/>
      <c r="HH266" s="31"/>
      <c r="HI266" s="31"/>
      <c r="HJ266" s="31"/>
      <c r="HK266" s="31"/>
      <c r="HL266" s="31"/>
      <c r="HM266" s="31"/>
      <c r="HN266" s="31"/>
      <c r="HO266" s="31"/>
      <c r="HP266" s="31"/>
      <c r="HQ266" s="31"/>
    </row>
    <row r="267" spans="2:225" ht="114.75" outlineLevel="1" x14ac:dyDescent="0.2">
      <c r="B267" s="14" t="s">
        <v>598</v>
      </c>
      <c r="C267" s="14" t="s">
        <v>46</v>
      </c>
      <c r="D267" s="14" t="s">
        <v>599</v>
      </c>
      <c r="E267" s="14" t="s">
        <v>525</v>
      </c>
      <c r="F267" s="14" t="s">
        <v>600</v>
      </c>
      <c r="G267" s="14" t="s">
        <v>601</v>
      </c>
      <c r="H267" s="15" t="s">
        <v>83</v>
      </c>
      <c r="I267" s="16">
        <v>50</v>
      </c>
      <c r="J267" s="17" t="s">
        <v>102</v>
      </c>
      <c r="K267" s="15" t="s">
        <v>53</v>
      </c>
      <c r="L267" s="18" t="s">
        <v>54</v>
      </c>
      <c r="M267" s="18" t="s">
        <v>55</v>
      </c>
      <c r="N267" s="17" t="s">
        <v>122</v>
      </c>
      <c r="O267" s="20">
        <v>0</v>
      </c>
      <c r="P267" s="25">
        <v>0</v>
      </c>
      <c r="Q267" s="25">
        <v>20</v>
      </c>
      <c r="R267" s="25">
        <v>17</v>
      </c>
      <c r="S267" s="20">
        <v>10</v>
      </c>
      <c r="T267" s="20">
        <v>10</v>
      </c>
      <c r="U267" s="20">
        <v>10</v>
      </c>
      <c r="V267" s="20"/>
      <c r="W267" s="20">
        <v>114285.71428571428</v>
      </c>
      <c r="X267" s="20">
        <v>0</v>
      </c>
      <c r="Y267" s="20">
        <f t="shared" si="4"/>
        <v>0</v>
      </c>
      <c r="Z267" s="18" t="s">
        <v>57</v>
      </c>
      <c r="AA267" s="21">
        <v>2014</v>
      </c>
      <c r="AB267" s="14" t="s">
        <v>87</v>
      </c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  <c r="HP267" s="31"/>
      <c r="HQ267" s="31"/>
    </row>
    <row r="268" spans="2:225" ht="114.75" outlineLevel="1" x14ac:dyDescent="0.2">
      <c r="B268" s="14" t="s">
        <v>602</v>
      </c>
      <c r="C268" s="14" t="s">
        <v>46</v>
      </c>
      <c r="D268" s="14" t="s">
        <v>599</v>
      </c>
      <c r="E268" s="14" t="s">
        <v>525</v>
      </c>
      <c r="F268" s="14" t="s">
        <v>600</v>
      </c>
      <c r="G268" s="14" t="s">
        <v>601</v>
      </c>
      <c r="H268" s="14" t="s">
        <v>83</v>
      </c>
      <c r="I268" s="29">
        <v>50</v>
      </c>
      <c r="J268" s="14" t="s">
        <v>106</v>
      </c>
      <c r="K268" s="14" t="s">
        <v>53</v>
      </c>
      <c r="L268" s="14" t="s">
        <v>54</v>
      </c>
      <c r="M268" s="14" t="s">
        <v>55</v>
      </c>
      <c r="N268" s="14" t="s">
        <v>122</v>
      </c>
      <c r="O268" s="30">
        <v>0</v>
      </c>
      <c r="P268" s="30">
        <v>0</v>
      </c>
      <c r="Q268" s="30">
        <v>20</v>
      </c>
      <c r="R268" s="30">
        <v>17</v>
      </c>
      <c r="S268" s="30">
        <v>10</v>
      </c>
      <c r="T268" s="30">
        <v>10</v>
      </c>
      <c r="U268" s="30">
        <v>10</v>
      </c>
      <c r="V268" s="30"/>
      <c r="W268" s="30">
        <v>114285.71400000001</v>
      </c>
      <c r="X268" s="30">
        <v>0</v>
      </c>
      <c r="Y268" s="20">
        <f t="shared" si="4"/>
        <v>0</v>
      </c>
      <c r="Z268" s="14" t="s">
        <v>57</v>
      </c>
      <c r="AA268" s="14" t="s">
        <v>176</v>
      </c>
      <c r="AB268" s="36" t="s">
        <v>87</v>
      </c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  <c r="HG268" s="31"/>
      <c r="HH268" s="31"/>
      <c r="HI268" s="31"/>
      <c r="HJ268" s="31"/>
      <c r="HK268" s="31"/>
      <c r="HL268" s="31"/>
      <c r="HM268" s="31"/>
      <c r="HN268" s="31"/>
      <c r="HO268" s="31"/>
      <c r="HP268" s="31"/>
      <c r="HQ268" s="31"/>
    </row>
    <row r="269" spans="2:225" ht="114.75" outlineLevel="1" x14ac:dyDescent="0.2">
      <c r="B269" s="37" t="s">
        <v>603</v>
      </c>
      <c r="C269" s="35" t="s">
        <v>46</v>
      </c>
      <c r="D269" s="37" t="s">
        <v>599</v>
      </c>
      <c r="E269" s="37" t="s">
        <v>525</v>
      </c>
      <c r="F269" s="37" t="s">
        <v>600</v>
      </c>
      <c r="G269" s="38" t="s">
        <v>601</v>
      </c>
      <c r="H269" s="37" t="s">
        <v>83</v>
      </c>
      <c r="I269" s="39">
        <v>50</v>
      </c>
      <c r="J269" s="37" t="s">
        <v>124</v>
      </c>
      <c r="K269" s="37" t="s">
        <v>53</v>
      </c>
      <c r="L269" s="37" t="s">
        <v>54</v>
      </c>
      <c r="M269" s="40" t="s">
        <v>55</v>
      </c>
      <c r="N269" s="37" t="s">
        <v>122</v>
      </c>
      <c r="O269" s="30">
        <v>0</v>
      </c>
      <c r="P269" s="30">
        <v>0</v>
      </c>
      <c r="Q269" s="30">
        <v>20</v>
      </c>
      <c r="R269" s="30">
        <v>17</v>
      </c>
      <c r="S269" s="30">
        <v>10</v>
      </c>
      <c r="T269" s="30">
        <v>10</v>
      </c>
      <c r="U269" s="30">
        <v>10</v>
      </c>
      <c r="V269" s="30"/>
      <c r="W269" s="30">
        <v>114285.71400000001</v>
      </c>
      <c r="X269" s="30">
        <f>W269*(P269+Q269+R269+S269+T269+U269)</f>
        <v>7657142.8380000005</v>
      </c>
      <c r="Y269" s="20">
        <f t="shared" si="4"/>
        <v>8575999.9785600007</v>
      </c>
      <c r="Z269" s="37" t="s">
        <v>57</v>
      </c>
      <c r="AA269" s="14" t="s">
        <v>176</v>
      </c>
      <c r="AB269" s="37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  <c r="HI269" s="31"/>
      <c r="HJ269" s="31"/>
      <c r="HK269" s="31"/>
      <c r="HL269" s="31"/>
      <c r="HM269" s="31"/>
      <c r="HN269" s="31"/>
      <c r="HO269" s="31"/>
      <c r="HP269" s="31"/>
      <c r="HQ269" s="31"/>
    </row>
    <row r="270" spans="2:225" ht="114.75" outlineLevel="1" x14ac:dyDescent="0.2">
      <c r="B270" s="14" t="s">
        <v>604</v>
      </c>
      <c r="C270" s="14" t="s">
        <v>46</v>
      </c>
      <c r="D270" s="14" t="s">
        <v>605</v>
      </c>
      <c r="E270" s="14" t="s">
        <v>525</v>
      </c>
      <c r="F270" s="14" t="s">
        <v>606</v>
      </c>
      <c r="G270" s="14" t="s">
        <v>607</v>
      </c>
      <c r="H270" s="15" t="s">
        <v>83</v>
      </c>
      <c r="I270" s="16">
        <v>50</v>
      </c>
      <c r="J270" s="17" t="s">
        <v>102</v>
      </c>
      <c r="K270" s="15" t="s">
        <v>53</v>
      </c>
      <c r="L270" s="18" t="s">
        <v>54</v>
      </c>
      <c r="M270" s="18" t="s">
        <v>55</v>
      </c>
      <c r="N270" s="17" t="s">
        <v>122</v>
      </c>
      <c r="O270" s="20">
        <v>0</v>
      </c>
      <c r="P270" s="25">
        <v>0</v>
      </c>
      <c r="Q270" s="25">
        <v>48</v>
      </c>
      <c r="R270" s="25">
        <v>42</v>
      </c>
      <c r="S270" s="20">
        <v>22</v>
      </c>
      <c r="T270" s="20">
        <v>22</v>
      </c>
      <c r="U270" s="20">
        <v>22</v>
      </c>
      <c r="V270" s="20"/>
      <c r="W270" s="20">
        <v>247049.99999999997</v>
      </c>
      <c r="X270" s="20">
        <v>0</v>
      </c>
      <c r="Y270" s="20">
        <f t="shared" si="4"/>
        <v>0</v>
      </c>
      <c r="Z270" s="18" t="s">
        <v>57</v>
      </c>
      <c r="AA270" s="21">
        <v>2014</v>
      </c>
      <c r="AB270" s="14" t="s">
        <v>87</v>
      </c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  <c r="HP270" s="31"/>
      <c r="HQ270" s="31"/>
    </row>
    <row r="271" spans="2:225" ht="114.75" outlineLevel="1" x14ac:dyDescent="0.2">
      <c r="B271" s="14" t="s">
        <v>608</v>
      </c>
      <c r="C271" s="14" t="s">
        <v>46</v>
      </c>
      <c r="D271" s="14" t="s">
        <v>605</v>
      </c>
      <c r="E271" s="14" t="s">
        <v>525</v>
      </c>
      <c r="F271" s="14" t="s">
        <v>606</v>
      </c>
      <c r="G271" s="14" t="s">
        <v>607</v>
      </c>
      <c r="H271" s="14" t="s">
        <v>83</v>
      </c>
      <c r="I271" s="29">
        <v>50</v>
      </c>
      <c r="J271" s="14" t="s">
        <v>106</v>
      </c>
      <c r="K271" s="14" t="s">
        <v>53</v>
      </c>
      <c r="L271" s="14" t="s">
        <v>54</v>
      </c>
      <c r="M271" s="14" t="s">
        <v>55</v>
      </c>
      <c r="N271" s="14" t="s">
        <v>122</v>
      </c>
      <c r="O271" s="30">
        <v>0</v>
      </c>
      <c r="P271" s="30">
        <v>0</v>
      </c>
      <c r="Q271" s="30">
        <v>48</v>
      </c>
      <c r="R271" s="30">
        <v>42</v>
      </c>
      <c r="S271" s="30">
        <v>22</v>
      </c>
      <c r="T271" s="30">
        <v>22</v>
      </c>
      <c r="U271" s="30">
        <v>22</v>
      </c>
      <c r="V271" s="30"/>
      <c r="W271" s="30">
        <v>247050</v>
      </c>
      <c r="X271" s="30">
        <v>0</v>
      </c>
      <c r="Y271" s="20">
        <f t="shared" si="4"/>
        <v>0</v>
      </c>
      <c r="Z271" s="14" t="s">
        <v>57</v>
      </c>
      <c r="AA271" s="14" t="s">
        <v>176</v>
      </c>
      <c r="AB271" s="14" t="s">
        <v>90</v>
      </c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1"/>
      <c r="HH271" s="31"/>
      <c r="HI271" s="31"/>
      <c r="HJ271" s="31"/>
      <c r="HK271" s="31"/>
      <c r="HL271" s="31"/>
      <c r="HM271" s="31"/>
      <c r="HN271" s="31"/>
      <c r="HO271" s="31"/>
      <c r="HP271" s="31"/>
      <c r="HQ271" s="31"/>
    </row>
    <row r="272" spans="2:225" ht="51" outlineLevel="1" x14ac:dyDescent="0.2">
      <c r="B272" s="14" t="s">
        <v>609</v>
      </c>
      <c r="C272" s="14" t="s">
        <v>46</v>
      </c>
      <c r="D272" s="14" t="s">
        <v>593</v>
      </c>
      <c r="E272" s="14" t="s">
        <v>594</v>
      </c>
      <c r="F272" s="14" t="s">
        <v>595</v>
      </c>
      <c r="G272" s="14" t="s">
        <v>610</v>
      </c>
      <c r="H272" s="15" t="s">
        <v>83</v>
      </c>
      <c r="I272" s="16">
        <v>50</v>
      </c>
      <c r="J272" s="17" t="s">
        <v>102</v>
      </c>
      <c r="K272" s="15" t="s">
        <v>53</v>
      </c>
      <c r="L272" s="18" t="s">
        <v>54</v>
      </c>
      <c r="M272" s="18" t="s">
        <v>55</v>
      </c>
      <c r="N272" s="17" t="s">
        <v>122</v>
      </c>
      <c r="O272" s="20">
        <v>0</v>
      </c>
      <c r="P272" s="25">
        <v>0</v>
      </c>
      <c r="Q272" s="25">
        <v>31</v>
      </c>
      <c r="R272" s="25">
        <v>24</v>
      </c>
      <c r="S272" s="20">
        <v>17</v>
      </c>
      <c r="T272" s="20">
        <v>17</v>
      </c>
      <c r="U272" s="20">
        <v>17</v>
      </c>
      <c r="V272" s="20"/>
      <c r="W272" s="20">
        <v>700310</v>
      </c>
      <c r="X272" s="20">
        <v>0</v>
      </c>
      <c r="Y272" s="20">
        <f t="shared" si="4"/>
        <v>0</v>
      </c>
      <c r="Z272" s="18" t="s">
        <v>57</v>
      </c>
      <c r="AA272" s="21">
        <v>2014</v>
      </c>
      <c r="AB272" s="14" t="s">
        <v>107</v>
      </c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  <c r="HG272" s="31"/>
      <c r="HH272" s="31"/>
      <c r="HI272" s="31"/>
      <c r="HJ272" s="31"/>
      <c r="HK272" s="31"/>
      <c r="HL272" s="31"/>
      <c r="HM272" s="31"/>
      <c r="HN272" s="31"/>
      <c r="HO272" s="31"/>
      <c r="HP272" s="31"/>
      <c r="HQ272" s="31"/>
    </row>
    <row r="273" spans="2:225" ht="51" outlineLevel="1" x14ac:dyDescent="0.2">
      <c r="B273" s="14" t="s">
        <v>611</v>
      </c>
      <c r="C273" s="14" t="s">
        <v>46</v>
      </c>
      <c r="D273" s="14" t="s">
        <v>593</v>
      </c>
      <c r="E273" s="14" t="s">
        <v>594</v>
      </c>
      <c r="F273" s="14" t="s">
        <v>595</v>
      </c>
      <c r="G273" s="14" t="s">
        <v>610</v>
      </c>
      <c r="H273" s="14" t="s">
        <v>83</v>
      </c>
      <c r="I273" s="29">
        <v>50</v>
      </c>
      <c r="J273" s="14" t="s">
        <v>106</v>
      </c>
      <c r="K273" s="14" t="s">
        <v>53</v>
      </c>
      <c r="L273" s="14" t="s">
        <v>54</v>
      </c>
      <c r="M273" s="14" t="s">
        <v>55</v>
      </c>
      <c r="N273" s="14" t="s">
        <v>122</v>
      </c>
      <c r="O273" s="30">
        <v>0</v>
      </c>
      <c r="P273" s="30">
        <v>0</v>
      </c>
      <c r="Q273" s="30">
        <v>23</v>
      </c>
      <c r="R273" s="30">
        <v>19</v>
      </c>
      <c r="S273" s="30">
        <v>12</v>
      </c>
      <c r="T273" s="30">
        <v>12</v>
      </c>
      <c r="U273" s="30">
        <v>12</v>
      </c>
      <c r="V273" s="30"/>
      <c r="W273" s="30">
        <v>487650</v>
      </c>
      <c r="X273" s="30">
        <v>0</v>
      </c>
      <c r="Y273" s="20">
        <f t="shared" si="4"/>
        <v>0</v>
      </c>
      <c r="Z273" s="14" t="s">
        <v>57</v>
      </c>
      <c r="AA273" s="14" t="s">
        <v>176</v>
      </c>
      <c r="AB273" s="14" t="s">
        <v>90</v>
      </c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  <c r="HI273" s="31"/>
      <c r="HJ273" s="31"/>
      <c r="HK273" s="31"/>
      <c r="HL273" s="31"/>
      <c r="HM273" s="31"/>
      <c r="HN273" s="31"/>
      <c r="HO273" s="31"/>
      <c r="HP273" s="31"/>
      <c r="HQ273" s="31"/>
    </row>
    <row r="274" spans="2:225" ht="51" outlineLevel="1" x14ac:dyDescent="0.2">
      <c r="B274" s="14" t="s">
        <v>612</v>
      </c>
      <c r="C274" s="14" t="s">
        <v>46</v>
      </c>
      <c r="D274" s="14" t="s">
        <v>613</v>
      </c>
      <c r="E274" s="14" t="s">
        <v>594</v>
      </c>
      <c r="F274" s="14" t="s">
        <v>614</v>
      </c>
      <c r="G274" s="14" t="s">
        <v>615</v>
      </c>
      <c r="H274" s="15" t="s">
        <v>83</v>
      </c>
      <c r="I274" s="16">
        <v>50</v>
      </c>
      <c r="J274" s="17" t="s">
        <v>102</v>
      </c>
      <c r="K274" s="15" t="s">
        <v>53</v>
      </c>
      <c r="L274" s="18" t="s">
        <v>54</v>
      </c>
      <c r="M274" s="18" t="s">
        <v>55</v>
      </c>
      <c r="N274" s="17" t="s">
        <v>122</v>
      </c>
      <c r="O274" s="20">
        <v>0</v>
      </c>
      <c r="P274" s="25">
        <v>0</v>
      </c>
      <c r="Q274" s="25">
        <v>40</v>
      </c>
      <c r="R274" s="25">
        <v>25</v>
      </c>
      <c r="S274" s="20">
        <v>20</v>
      </c>
      <c r="T274" s="20">
        <v>20</v>
      </c>
      <c r="U274" s="20">
        <v>20</v>
      </c>
      <c r="V274" s="20"/>
      <c r="W274" s="20">
        <v>609909.99999999988</v>
      </c>
      <c r="X274" s="20">
        <v>0</v>
      </c>
      <c r="Y274" s="20">
        <f t="shared" si="4"/>
        <v>0</v>
      </c>
      <c r="Z274" s="18" t="s">
        <v>57</v>
      </c>
      <c r="AA274" s="21">
        <v>2014</v>
      </c>
      <c r="AB274" s="14" t="s">
        <v>107</v>
      </c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  <c r="HG274" s="31"/>
      <c r="HH274" s="31"/>
      <c r="HI274" s="31"/>
      <c r="HJ274" s="31"/>
      <c r="HK274" s="31"/>
      <c r="HL274" s="31"/>
      <c r="HM274" s="31"/>
      <c r="HN274" s="31"/>
      <c r="HO274" s="31"/>
      <c r="HP274" s="31"/>
      <c r="HQ274" s="31"/>
    </row>
    <row r="275" spans="2:225" ht="51" outlineLevel="1" x14ac:dyDescent="0.2">
      <c r="B275" s="14" t="s">
        <v>616</v>
      </c>
      <c r="C275" s="14" t="s">
        <v>46</v>
      </c>
      <c r="D275" s="14" t="s">
        <v>613</v>
      </c>
      <c r="E275" s="14" t="s">
        <v>594</v>
      </c>
      <c r="F275" s="14" t="s">
        <v>614</v>
      </c>
      <c r="G275" s="14" t="s">
        <v>615</v>
      </c>
      <c r="H275" s="14" t="s">
        <v>83</v>
      </c>
      <c r="I275" s="29">
        <v>50</v>
      </c>
      <c r="J275" s="14" t="s">
        <v>106</v>
      </c>
      <c r="K275" s="14" t="s">
        <v>53</v>
      </c>
      <c r="L275" s="14" t="s">
        <v>54</v>
      </c>
      <c r="M275" s="14" t="s">
        <v>55</v>
      </c>
      <c r="N275" s="14" t="s">
        <v>122</v>
      </c>
      <c r="O275" s="30">
        <v>0</v>
      </c>
      <c r="P275" s="30">
        <v>0</v>
      </c>
      <c r="Q275" s="30">
        <v>32</v>
      </c>
      <c r="R275" s="30">
        <v>20</v>
      </c>
      <c r="S275" s="30">
        <v>15</v>
      </c>
      <c r="T275" s="30">
        <v>15</v>
      </c>
      <c r="U275" s="30">
        <v>15</v>
      </c>
      <c r="V275" s="30"/>
      <c r="W275" s="30">
        <v>443343</v>
      </c>
      <c r="X275" s="30">
        <v>0</v>
      </c>
      <c r="Y275" s="20">
        <f t="shared" si="4"/>
        <v>0</v>
      </c>
      <c r="Z275" s="14" t="s">
        <v>57</v>
      </c>
      <c r="AA275" s="14" t="s">
        <v>176</v>
      </c>
      <c r="AB275" s="14" t="s">
        <v>90</v>
      </c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1"/>
      <c r="FF275" s="31"/>
      <c r="FG275" s="31"/>
      <c r="FH275" s="31"/>
      <c r="FI275" s="31"/>
      <c r="FJ275" s="31"/>
      <c r="FK275" s="31"/>
      <c r="FL275" s="31"/>
      <c r="FM275" s="31"/>
      <c r="FN275" s="31"/>
      <c r="FO275" s="31"/>
      <c r="FP275" s="31"/>
      <c r="FQ275" s="31"/>
      <c r="FR275" s="31"/>
      <c r="FS275" s="31"/>
      <c r="FT275" s="31"/>
      <c r="FU275" s="31"/>
      <c r="FV275" s="31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  <c r="HB275" s="31"/>
      <c r="HC275" s="31"/>
      <c r="HD275" s="31"/>
      <c r="HE275" s="31"/>
      <c r="HF275" s="31"/>
      <c r="HG275" s="31"/>
      <c r="HH275" s="31"/>
      <c r="HI275" s="31"/>
      <c r="HJ275" s="31"/>
      <c r="HK275" s="31"/>
      <c r="HL275" s="31"/>
      <c r="HM275" s="31"/>
      <c r="HN275" s="31"/>
      <c r="HO275" s="31"/>
      <c r="HP275" s="31"/>
      <c r="HQ275" s="31"/>
    </row>
    <row r="276" spans="2:225" ht="51" outlineLevel="1" x14ac:dyDescent="0.2">
      <c r="B276" s="14" t="s">
        <v>617</v>
      </c>
      <c r="C276" s="14" t="s">
        <v>46</v>
      </c>
      <c r="D276" s="14" t="s">
        <v>618</v>
      </c>
      <c r="E276" s="14" t="s">
        <v>594</v>
      </c>
      <c r="F276" s="14" t="s">
        <v>619</v>
      </c>
      <c r="G276" s="14" t="s">
        <v>620</v>
      </c>
      <c r="H276" s="15" t="s">
        <v>83</v>
      </c>
      <c r="I276" s="16">
        <v>50</v>
      </c>
      <c r="J276" s="17" t="s">
        <v>102</v>
      </c>
      <c r="K276" s="15" t="s">
        <v>53</v>
      </c>
      <c r="L276" s="18" t="s">
        <v>54</v>
      </c>
      <c r="M276" s="18" t="s">
        <v>55</v>
      </c>
      <c r="N276" s="17" t="s">
        <v>122</v>
      </c>
      <c r="O276" s="20">
        <v>0</v>
      </c>
      <c r="P276" s="25">
        <v>0</v>
      </c>
      <c r="Q276" s="25">
        <v>32</v>
      </c>
      <c r="R276" s="25">
        <v>20</v>
      </c>
      <c r="S276" s="20">
        <v>18.79</v>
      </c>
      <c r="T276" s="20">
        <v>18.79</v>
      </c>
      <c r="U276" s="20">
        <v>18.79</v>
      </c>
      <c r="V276" s="20"/>
      <c r="W276" s="20">
        <v>548880</v>
      </c>
      <c r="X276" s="20">
        <v>0</v>
      </c>
      <c r="Y276" s="20">
        <f t="shared" si="4"/>
        <v>0</v>
      </c>
      <c r="Z276" s="18" t="s">
        <v>57</v>
      </c>
      <c r="AA276" s="21">
        <v>2014</v>
      </c>
      <c r="AB276" s="14" t="s">
        <v>107</v>
      </c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  <c r="HI276" s="31"/>
      <c r="HJ276" s="31"/>
      <c r="HK276" s="31"/>
      <c r="HL276" s="31"/>
      <c r="HM276" s="31"/>
      <c r="HN276" s="31"/>
      <c r="HO276" s="31"/>
      <c r="HP276" s="31"/>
      <c r="HQ276" s="31"/>
    </row>
    <row r="277" spans="2:225" ht="51" outlineLevel="1" x14ac:dyDescent="0.2">
      <c r="B277" s="14" t="s">
        <v>621</v>
      </c>
      <c r="C277" s="14" t="s">
        <v>46</v>
      </c>
      <c r="D277" s="14" t="s">
        <v>618</v>
      </c>
      <c r="E277" s="14" t="s">
        <v>594</v>
      </c>
      <c r="F277" s="14" t="s">
        <v>619</v>
      </c>
      <c r="G277" s="14" t="s">
        <v>620</v>
      </c>
      <c r="H277" s="14" t="s">
        <v>83</v>
      </c>
      <c r="I277" s="29">
        <v>50</v>
      </c>
      <c r="J277" s="14" t="s">
        <v>106</v>
      </c>
      <c r="K277" s="14" t="s">
        <v>53</v>
      </c>
      <c r="L277" s="14" t="s">
        <v>54</v>
      </c>
      <c r="M277" s="14" t="s">
        <v>55</v>
      </c>
      <c r="N277" s="14" t="s">
        <v>122</v>
      </c>
      <c r="O277" s="30">
        <v>0</v>
      </c>
      <c r="P277" s="30">
        <v>0</v>
      </c>
      <c r="Q277" s="30">
        <v>24</v>
      </c>
      <c r="R277" s="30">
        <v>15</v>
      </c>
      <c r="S277" s="30">
        <v>13.79</v>
      </c>
      <c r="T277" s="30">
        <v>13.79</v>
      </c>
      <c r="U277" s="30">
        <v>13.79</v>
      </c>
      <c r="V277" s="30"/>
      <c r="W277" s="30">
        <v>548875</v>
      </c>
      <c r="X277" s="30">
        <v>0</v>
      </c>
      <c r="Y277" s="20">
        <f t="shared" ref="Y277:Y341" si="5">X277*1.12</f>
        <v>0</v>
      </c>
      <c r="Z277" s="14" t="s">
        <v>57</v>
      </c>
      <c r="AA277" s="14" t="s">
        <v>176</v>
      </c>
      <c r="AB277" s="14" t="s">
        <v>90</v>
      </c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1"/>
      <c r="FF277" s="31"/>
      <c r="FG277" s="31"/>
      <c r="FH277" s="31"/>
      <c r="FI277" s="31"/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/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  <c r="HB277" s="31"/>
      <c r="HC277" s="31"/>
      <c r="HD277" s="31"/>
      <c r="HE277" s="31"/>
      <c r="HF277" s="31"/>
      <c r="HG277" s="31"/>
      <c r="HH277" s="31"/>
      <c r="HI277" s="31"/>
      <c r="HJ277" s="31"/>
      <c r="HK277" s="31"/>
      <c r="HL277" s="31"/>
      <c r="HM277" s="31"/>
      <c r="HN277" s="31"/>
      <c r="HO277" s="31"/>
      <c r="HP277" s="31"/>
      <c r="HQ277" s="31"/>
    </row>
    <row r="278" spans="2:225" ht="51" outlineLevel="1" x14ac:dyDescent="0.2">
      <c r="B278" s="14" t="s">
        <v>622</v>
      </c>
      <c r="C278" s="14" t="s">
        <v>46</v>
      </c>
      <c r="D278" s="14" t="s">
        <v>623</v>
      </c>
      <c r="E278" s="14" t="s">
        <v>624</v>
      </c>
      <c r="F278" s="14" t="s">
        <v>625</v>
      </c>
      <c r="G278" s="14" t="s">
        <v>626</v>
      </c>
      <c r="H278" s="15" t="s">
        <v>83</v>
      </c>
      <c r="I278" s="16">
        <v>50</v>
      </c>
      <c r="J278" s="17" t="s">
        <v>102</v>
      </c>
      <c r="K278" s="15" t="s">
        <v>53</v>
      </c>
      <c r="L278" s="18" t="s">
        <v>54</v>
      </c>
      <c r="M278" s="18" t="s">
        <v>55</v>
      </c>
      <c r="N278" s="17" t="s">
        <v>122</v>
      </c>
      <c r="O278" s="20">
        <v>0</v>
      </c>
      <c r="P278" s="25">
        <v>0</v>
      </c>
      <c r="Q278" s="25">
        <v>8.6</v>
      </c>
      <c r="R278" s="25">
        <v>6</v>
      </c>
      <c r="S278" s="20">
        <v>6</v>
      </c>
      <c r="T278" s="20">
        <v>6</v>
      </c>
      <c r="U278" s="20">
        <v>6</v>
      </c>
      <c r="V278" s="20"/>
      <c r="W278" s="20">
        <v>684330</v>
      </c>
      <c r="X278" s="20">
        <v>0</v>
      </c>
      <c r="Y278" s="20">
        <f t="shared" si="5"/>
        <v>0</v>
      </c>
      <c r="Z278" s="18" t="s">
        <v>57</v>
      </c>
      <c r="AA278" s="21">
        <v>2014</v>
      </c>
      <c r="AB278" s="14" t="s">
        <v>107</v>
      </c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  <c r="HI278" s="31"/>
      <c r="HJ278" s="31"/>
      <c r="HK278" s="31"/>
      <c r="HL278" s="31"/>
      <c r="HM278" s="31"/>
      <c r="HN278" s="31"/>
      <c r="HO278" s="31"/>
      <c r="HP278" s="31"/>
      <c r="HQ278" s="31"/>
    </row>
    <row r="279" spans="2:225" ht="51" outlineLevel="1" x14ac:dyDescent="0.2">
      <c r="B279" s="14" t="s">
        <v>627</v>
      </c>
      <c r="C279" s="14" t="s">
        <v>46</v>
      </c>
      <c r="D279" s="14" t="s">
        <v>623</v>
      </c>
      <c r="E279" s="14" t="s">
        <v>624</v>
      </c>
      <c r="F279" s="14" t="s">
        <v>625</v>
      </c>
      <c r="G279" s="14" t="s">
        <v>626</v>
      </c>
      <c r="H279" s="14" t="s">
        <v>83</v>
      </c>
      <c r="I279" s="29">
        <v>50</v>
      </c>
      <c r="J279" s="14" t="s">
        <v>106</v>
      </c>
      <c r="K279" s="14" t="s">
        <v>53</v>
      </c>
      <c r="L279" s="14" t="s">
        <v>54</v>
      </c>
      <c r="M279" s="14" t="s">
        <v>55</v>
      </c>
      <c r="N279" s="14" t="s">
        <v>122</v>
      </c>
      <c r="O279" s="30">
        <v>0</v>
      </c>
      <c r="P279" s="30">
        <v>0</v>
      </c>
      <c r="Q279" s="30">
        <v>8.6</v>
      </c>
      <c r="R279" s="30">
        <v>6</v>
      </c>
      <c r="S279" s="30">
        <v>6</v>
      </c>
      <c r="T279" s="30">
        <v>6</v>
      </c>
      <c r="U279" s="30">
        <v>6</v>
      </c>
      <c r="V279" s="30"/>
      <c r="W279" s="30">
        <v>478323</v>
      </c>
      <c r="X279" s="30">
        <v>0</v>
      </c>
      <c r="Y279" s="20">
        <f t="shared" si="5"/>
        <v>0</v>
      </c>
      <c r="Z279" s="14" t="s">
        <v>57</v>
      </c>
      <c r="AA279" s="14" t="s">
        <v>176</v>
      </c>
      <c r="AB279" s="14" t="s">
        <v>90</v>
      </c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  <c r="HG279" s="31"/>
      <c r="HH279" s="31"/>
      <c r="HI279" s="31"/>
      <c r="HJ279" s="31"/>
      <c r="HK279" s="31"/>
      <c r="HL279" s="31"/>
      <c r="HM279" s="31"/>
      <c r="HN279" s="31"/>
      <c r="HO279" s="31"/>
      <c r="HP279" s="31"/>
      <c r="HQ279" s="31"/>
    </row>
    <row r="280" spans="2:225" ht="51" outlineLevel="1" x14ac:dyDescent="0.2">
      <c r="B280" s="14" t="s">
        <v>628</v>
      </c>
      <c r="C280" s="14" t="s">
        <v>46</v>
      </c>
      <c r="D280" s="14" t="s">
        <v>623</v>
      </c>
      <c r="E280" s="14" t="s">
        <v>624</v>
      </c>
      <c r="F280" s="14" t="s">
        <v>625</v>
      </c>
      <c r="G280" s="14" t="s">
        <v>629</v>
      </c>
      <c r="H280" s="15" t="s">
        <v>83</v>
      </c>
      <c r="I280" s="16">
        <v>50</v>
      </c>
      <c r="J280" s="17" t="s">
        <v>102</v>
      </c>
      <c r="K280" s="15" t="s">
        <v>53</v>
      </c>
      <c r="L280" s="18" t="s">
        <v>54</v>
      </c>
      <c r="M280" s="18" t="s">
        <v>55</v>
      </c>
      <c r="N280" s="17" t="s">
        <v>122</v>
      </c>
      <c r="O280" s="20">
        <v>0</v>
      </c>
      <c r="P280" s="25">
        <v>0</v>
      </c>
      <c r="Q280" s="25">
        <v>10.199999999999999</v>
      </c>
      <c r="R280" s="25">
        <v>6</v>
      </c>
      <c r="S280" s="20">
        <v>6</v>
      </c>
      <c r="T280" s="20">
        <v>6</v>
      </c>
      <c r="U280" s="20">
        <v>6</v>
      </c>
      <c r="V280" s="20"/>
      <c r="W280" s="20">
        <v>615890</v>
      </c>
      <c r="X280" s="20">
        <v>0</v>
      </c>
      <c r="Y280" s="20">
        <f t="shared" si="5"/>
        <v>0</v>
      </c>
      <c r="Z280" s="18" t="s">
        <v>57</v>
      </c>
      <c r="AA280" s="21">
        <v>2014</v>
      </c>
      <c r="AB280" s="14" t="s">
        <v>107</v>
      </c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1"/>
      <c r="FF280" s="31"/>
      <c r="FG280" s="31"/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/>
      <c r="GD280" s="31"/>
      <c r="GE280" s="31"/>
      <c r="GF280" s="31"/>
      <c r="GG280" s="31"/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  <c r="HG280" s="31"/>
      <c r="HH280" s="31"/>
      <c r="HI280" s="31"/>
      <c r="HJ280" s="31"/>
      <c r="HK280" s="31"/>
      <c r="HL280" s="31"/>
      <c r="HM280" s="31"/>
      <c r="HN280" s="31"/>
      <c r="HO280" s="31"/>
      <c r="HP280" s="31"/>
      <c r="HQ280" s="31"/>
    </row>
    <row r="281" spans="2:225" ht="51" outlineLevel="1" x14ac:dyDescent="0.2">
      <c r="B281" s="14" t="s">
        <v>630</v>
      </c>
      <c r="C281" s="14" t="s">
        <v>46</v>
      </c>
      <c r="D281" s="14" t="s">
        <v>623</v>
      </c>
      <c r="E281" s="14" t="s">
        <v>624</v>
      </c>
      <c r="F281" s="14" t="s">
        <v>625</v>
      </c>
      <c r="G281" s="14" t="s">
        <v>629</v>
      </c>
      <c r="H281" s="14" t="s">
        <v>83</v>
      </c>
      <c r="I281" s="29">
        <v>50</v>
      </c>
      <c r="J281" s="14" t="s">
        <v>106</v>
      </c>
      <c r="K281" s="14" t="s">
        <v>53</v>
      </c>
      <c r="L281" s="14" t="s">
        <v>54</v>
      </c>
      <c r="M281" s="14" t="s">
        <v>55</v>
      </c>
      <c r="N281" s="14" t="s">
        <v>122</v>
      </c>
      <c r="O281" s="30">
        <v>0</v>
      </c>
      <c r="P281" s="30">
        <v>0</v>
      </c>
      <c r="Q281" s="30">
        <v>10.199999999999999</v>
      </c>
      <c r="R281" s="30">
        <v>6</v>
      </c>
      <c r="S281" s="30">
        <v>6</v>
      </c>
      <c r="T281" s="30">
        <v>6</v>
      </c>
      <c r="U281" s="30">
        <v>6</v>
      </c>
      <c r="V281" s="30"/>
      <c r="W281" s="30">
        <v>444098</v>
      </c>
      <c r="X281" s="30">
        <v>0</v>
      </c>
      <c r="Y281" s="20">
        <f t="shared" si="5"/>
        <v>0</v>
      </c>
      <c r="Z281" s="14" t="s">
        <v>57</v>
      </c>
      <c r="AA281" s="14" t="s">
        <v>176</v>
      </c>
      <c r="AB281" s="14" t="s">
        <v>90</v>
      </c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1"/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1"/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  <c r="HB281" s="31"/>
      <c r="HC281" s="31"/>
      <c r="HD281" s="31"/>
      <c r="HE281" s="31"/>
      <c r="HF281" s="31"/>
      <c r="HG281" s="31"/>
      <c r="HH281" s="31"/>
      <c r="HI281" s="31"/>
      <c r="HJ281" s="31"/>
      <c r="HK281" s="31"/>
      <c r="HL281" s="31"/>
      <c r="HM281" s="31"/>
      <c r="HN281" s="31"/>
      <c r="HO281" s="31"/>
      <c r="HP281" s="31"/>
      <c r="HQ281" s="31"/>
    </row>
    <row r="282" spans="2:225" ht="51" outlineLevel="1" x14ac:dyDescent="0.2">
      <c r="B282" s="14" t="s">
        <v>631</v>
      </c>
      <c r="C282" s="14" t="s">
        <v>46</v>
      </c>
      <c r="D282" s="14" t="s">
        <v>623</v>
      </c>
      <c r="E282" s="14" t="s">
        <v>624</v>
      </c>
      <c r="F282" s="14" t="s">
        <v>625</v>
      </c>
      <c r="G282" s="14" t="s">
        <v>632</v>
      </c>
      <c r="H282" s="15" t="s">
        <v>83</v>
      </c>
      <c r="I282" s="16">
        <v>50</v>
      </c>
      <c r="J282" s="17" t="s">
        <v>102</v>
      </c>
      <c r="K282" s="15" t="s">
        <v>53</v>
      </c>
      <c r="L282" s="18" t="s">
        <v>54</v>
      </c>
      <c r="M282" s="18" t="s">
        <v>55</v>
      </c>
      <c r="N282" s="17" t="s">
        <v>122</v>
      </c>
      <c r="O282" s="20">
        <v>0</v>
      </c>
      <c r="P282" s="25">
        <v>0</v>
      </c>
      <c r="Q282" s="25">
        <v>3.6</v>
      </c>
      <c r="R282" s="25">
        <v>2</v>
      </c>
      <c r="S282" s="20">
        <v>2</v>
      </c>
      <c r="T282" s="20">
        <v>2</v>
      </c>
      <c r="U282" s="20">
        <v>2</v>
      </c>
      <c r="V282" s="20"/>
      <c r="W282" s="20">
        <v>598214.28571428568</v>
      </c>
      <c r="X282" s="20">
        <v>0</v>
      </c>
      <c r="Y282" s="20">
        <f t="shared" si="5"/>
        <v>0</v>
      </c>
      <c r="Z282" s="18" t="s">
        <v>57</v>
      </c>
      <c r="AA282" s="21">
        <v>2014</v>
      </c>
      <c r="AB282" s="14" t="s">
        <v>107</v>
      </c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1"/>
      <c r="HJ282" s="31"/>
      <c r="HK282" s="31"/>
      <c r="HL282" s="31"/>
      <c r="HM282" s="31"/>
      <c r="HN282" s="31"/>
      <c r="HO282" s="31"/>
      <c r="HP282" s="31"/>
      <c r="HQ282" s="31"/>
    </row>
    <row r="283" spans="2:225" ht="51" outlineLevel="1" x14ac:dyDescent="0.2">
      <c r="B283" s="14" t="s">
        <v>633</v>
      </c>
      <c r="C283" s="14" t="s">
        <v>46</v>
      </c>
      <c r="D283" s="14" t="s">
        <v>623</v>
      </c>
      <c r="E283" s="14" t="s">
        <v>624</v>
      </c>
      <c r="F283" s="14" t="s">
        <v>625</v>
      </c>
      <c r="G283" s="14" t="s">
        <v>632</v>
      </c>
      <c r="H283" s="14" t="s">
        <v>83</v>
      </c>
      <c r="I283" s="29">
        <v>50</v>
      </c>
      <c r="J283" s="14" t="s">
        <v>106</v>
      </c>
      <c r="K283" s="14" t="s">
        <v>53</v>
      </c>
      <c r="L283" s="14" t="s">
        <v>54</v>
      </c>
      <c r="M283" s="14" t="s">
        <v>55</v>
      </c>
      <c r="N283" s="14" t="s">
        <v>122</v>
      </c>
      <c r="O283" s="30">
        <v>0</v>
      </c>
      <c r="P283" s="30">
        <v>0</v>
      </c>
      <c r="Q283" s="30">
        <v>3.6</v>
      </c>
      <c r="R283" s="30">
        <v>2</v>
      </c>
      <c r="S283" s="30">
        <v>2</v>
      </c>
      <c r="T283" s="30">
        <v>2</v>
      </c>
      <c r="U283" s="30">
        <v>2</v>
      </c>
      <c r="V283" s="30"/>
      <c r="W283" s="30">
        <v>435261</v>
      </c>
      <c r="X283" s="30">
        <v>0</v>
      </c>
      <c r="Y283" s="20">
        <f t="shared" si="5"/>
        <v>0</v>
      </c>
      <c r="Z283" s="14" t="s">
        <v>57</v>
      </c>
      <c r="AA283" s="14" t="s">
        <v>176</v>
      </c>
      <c r="AB283" s="14" t="s">
        <v>90</v>
      </c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1"/>
      <c r="HH283" s="31"/>
      <c r="HI283" s="31"/>
      <c r="HJ283" s="31"/>
      <c r="HK283" s="31"/>
      <c r="HL283" s="31"/>
      <c r="HM283" s="31"/>
      <c r="HN283" s="31"/>
      <c r="HO283" s="31"/>
      <c r="HP283" s="31"/>
      <c r="HQ283" s="31"/>
    </row>
    <row r="284" spans="2:225" ht="51" outlineLevel="1" x14ac:dyDescent="0.2">
      <c r="B284" s="14" t="s">
        <v>634</v>
      </c>
      <c r="C284" s="14" t="s">
        <v>46</v>
      </c>
      <c r="D284" s="14" t="s">
        <v>623</v>
      </c>
      <c r="E284" s="14" t="s">
        <v>624</v>
      </c>
      <c r="F284" s="14" t="s">
        <v>625</v>
      </c>
      <c r="G284" s="14" t="s">
        <v>635</v>
      </c>
      <c r="H284" s="15" t="s">
        <v>83</v>
      </c>
      <c r="I284" s="16">
        <v>50</v>
      </c>
      <c r="J284" s="17" t="s">
        <v>102</v>
      </c>
      <c r="K284" s="15" t="s">
        <v>53</v>
      </c>
      <c r="L284" s="18" t="s">
        <v>54</v>
      </c>
      <c r="M284" s="18" t="s">
        <v>55</v>
      </c>
      <c r="N284" s="17" t="s">
        <v>122</v>
      </c>
      <c r="O284" s="20">
        <v>0</v>
      </c>
      <c r="P284" s="25">
        <v>0</v>
      </c>
      <c r="Q284" s="25">
        <v>3.6</v>
      </c>
      <c r="R284" s="25">
        <v>3.6</v>
      </c>
      <c r="S284" s="20">
        <v>3.6</v>
      </c>
      <c r="T284" s="20">
        <v>3.6</v>
      </c>
      <c r="U284" s="20">
        <v>3.6</v>
      </c>
      <c r="V284" s="20"/>
      <c r="W284" s="20">
        <v>598214.28571428568</v>
      </c>
      <c r="X284" s="20">
        <v>0</v>
      </c>
      <c r="Y284" s="20">
        <f t="shared" si="5"/>
        <v>0</v>
      </c>
      <c r="Z284" s="18" t="s">
        <v>57</v>
      </c>
      <c r="AA284" s="21">
        <v>2014</v>
      </c>
      <c r="AB284" s="14" t="s">
        <v>107</v>
      </c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/>
      <c r="HA284" s="31"/>
      <c r="HB284" s="31"/>
      <c r="HC284" s="31"/>
      <c r="HD284" s="31"/>
      <c r="HE284" s="31"/>
      <c r="HF284" s="31"/>
      <c r="HG284" s="31"/>
      <c r="HH284" s="31"/>
      <c r="HI284" s="31"/>
      <c r="HJ284" s="31"/>
      <c r="HK284" s="31"/>
      <c r="HL284" s="31"/>
      <c r="HM284" s="31"/>
      <c r="HN284" s="31"/>
      <c r="HO284" s="31"/>
      <c r="HP284" s="31"/>
      <c r="HQ284" s="31"/>
    </row>
    <row r="285" spans="2:225" ht="51" outlineLevel="1" x14ac:dyDescent="0.2">
      <c r="B285" s="14" t="s">
        <v>636</v>
      </c>
      <c r="C285" s="14" t="s">
        <v>46</v>
      </c>
      <c r="D285" s="14" t="s">
        <v>623</v>
      </c>
      <c r="E285" s="14" t="s">
        <v>624</v>
      </c>
      <c r="F285" s="14" t="s">
        <v>625</v>
      </c>
      <c r="G285" s="14" t="s">
        <v>635</v>
      </c>
      <c r="H285" s="14" t="s">
        <v>83</v>
      </c>
      <c r="I285" s="29">
        <v>50</v>
      </c>
      <c r="J285" s="14" t="s">
        <v>106</v>
      </c>
      <c r="K285" s="14" t="s">
        <v>53</v>
      </c>
      <c r="L285" s="14" t="s">
        <v>54</v>
      </c>
      <c r="M285" s="14" t="s">
        <v>55</v>
      </c>
      <c r="N285" s="14" t="s">
        <v>122</v>
      </c>
      <c r="O285" s="30">
        <v>0</v>
      </c>
      <c r="P285" s="30">
        <v>0</v>
      </c>
      <c r="Q285" s="30">
        <v>3.6</v>
      </c>
      <c r="R285" s="30">
        <v>3.6</v>
      </c>
      <c r="S285" s="30">
        <v>3.6</v>
      </c>
      <c r="T285" s="30">
        <v>3.6</v>
      </c>
      <c r="U285" s="30">
        <v>3.6</v>
      </c>
      <c r="V285" s="30"/>
      <c r="W285" s="30">
        <v>598200</v>
      </c>
      <c r="X285" s="30">
        <v>0</v>
      </c>
      <c r="Y285" s="20">
        <f t="shared" si="5"/>
        <v>0</v>
      </c>
      <c r="Z285" s="14" t="s">
        <v>57</v>
      </c>
      <c r="AA285" s="14" t="s">
        <v>176</v>
      </c>
      <c r="AB285" s="14" t="s">
        <v>90</v>
      </c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  <c r="HL285" s="31"/>
      <c r="HM285" s="31"/>
      <c r="HN285" s="31"/>
      <c r="HO285" s="31"/>
      <c r="HP285" s="31"/>
      <c r="HQ285" s="31"/>
    </row>
    <row r="286" spans="2:225" ht="51" outlineLevel="1" x14ac:dyDescent="0.2">
      <c r="B286" s="14" t="s">
        <v>637</v>
      </c>
      <c r="C286" s="14" t="s">
        <v>46</v>
      </c>
      <c r="D286" s="14" t="s">
        <v>623</v>
      </c>
      <c r="E286" s="14" t="s">
        <v>624</v>
      </c>
      <c r="F286" s="14" t="s">
        <v>625</v>
      </c>
      <c r="G286" s="14" t="s">
        <v>638</v>
      </c>
      <c r="H286" s="15" t="s">
        <v>83</v>
      </c>
      <c r="I286" s="16">
        <v>50</v>
      </c>
      <c r="J286" s="17" t="s">
        <v>102</v>
      </c>
      <c r="K286" s="15" t="s">
        <v>53</v>
      </c>
      <c r="L286" s="18" t="s">
        <v>54</v>
      </c>
      <c r="M286" s="18" t="s">
        <v>55</v>
      </c>
      <c r="N286" s="17" t="s">
        <v>122</v>
      </c>
      <c r="O286" s="20">
        <v>0</v>
      </c>
      <c r="P286" s="25">
        <v>0</v>
      </c>
      <c r="Q286" s="25">
        <v>11.7</v>
      </c>
      <c r="R286" s="25">
        <v>8</v>
      </c>
      <c r="S286" s="20">
        <v>8</v>
      </c>
      <c r="T286" s="20">
        <v>8</v>
      </c>
      <c r="U286" s="20">
        <v>8</v>
      </c>
      <c r="V286" s="20"/>
      <c r="W286" s="20">
        <v>562500</v>
      </c>
      <c r="X286" s="20">
        <v>0</v>
      </c>
      <c r="Y286" s="20">
        <f t="shared" si="5"/>
        <v>0</v>
      </c>
      <c r="Z286" s="18" t="s">
        <v>57</v>
      </c>
      <c r="AA286" s="21">
        <v>2014</v>
      </c>
      <c r="AB286" s="14" t="s">
        <v>87</v>
      </c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/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/>
      <c r="GP286" s="31"/>
      <c r="GQ286" s="31"/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  <c r="HB286" s="31"/>
      <c r="HC286" s="31"/>
      <c r="HD286" s="31"/>
      <c r="HE286" s="31"/>
      <c r="HF286" s="31"/>
      <c r="HG286" s="31"/>
      <c r="HH286" s="31"/>
      <c r="HI286" s="31"/>
      <c r="HJ286" s="31"/>
      <c r="HK286" s="31"/>
      <c r="HL286" s="31"/>
      <c r="HM286" s="31"/>
      <c r="HN286" s="31"/>
      <c r="HO286" s="31"/>
      <c r="HP286" s="31"/>
      <c r="HQ286" s="31"/>
    </row>
    <row r="287" spans="2:225" ht="51" outlineLevel="1" x14ac:dyDescent="0.2">
      <c r="B287" s="14" t="s">
        <v>639</v>
      </c>
      <c r="C287" s="14" t="s">
        <v>46</v>
      </c>
      <c r="D287" s="14" t="s">
        <v>623</v>
      </c>
      <c r="E287" s="14" t="s">
        <v>624</v>
      </c>
      <c r="F287" s="14" t="s">
        <v>625</v>
      </c>
      <c r="G287" s="14" t="s">
        <v>638</v>
      </c>
      <c r="H287" s="14" t="s">
        <v>83</v>
      </c>
      <c r="I287" s="29">
        <v>50</v>
      </c>
      <c r="J287" s="14" t="s">
        <v>106</v>
      </c>
      <c r="K287" s="14" t="s">
        <v>53</v>
      </c>
      <c r="L287" s="14" t="s">
        <v>54</v>
      </c>
      <c r="M287" s="14" t="s">
        <v>55</v>
      </c>
      <c r="N287" s="14" t="s">
        <v>122</v>
      </c>
      <c r="O287" s="30">
        <v>0</v>
      </c>
      <c r="P287" s="30">
        <v>0</v>
      </c>
      <c r="Q287" s="30">
        <v>11.7</v>
      </c>
      <c r="R287" s="30">
        <v>8</v>
      </c>
      <c r="S287" s="30">
        <v>8</v>
      </c>
      <c r="T287" s="30">
        <v>8</v>
      </c>
      <c r="U287" s="30">
        <v>8</v>
      </c>
      <c r="V287" s="30"/>
      <c r="W287" s="30">
        <v>562500</v>
      </c>
      <c r="X287" s="30">
        <f>W287*(P287+Q287+R287+S287+T287+U287)</f>
        <v>24581250</v>
      </c>
      <c r="Y287" s="20">
        <f t="shared" si="5"/>
        <v>27531000.000000004</v>
      </c>
      <c r="Z287" s="14" t="s">
        <v>57</v>
      </c>
      <c r="AA287" s="14" t="s">
        <v>176</v>
      </c>
      <c r="AB287" s="14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  <c r="HQ287" s="31"/>
    </row>
    <row r="288" spans="2:225" ht="51" outlineLevel="1" x14ac:dyDescent="0.2">
      <c r="B288" s="14" t="s">
        <v>640</v>
      </c>
      <c r="C288" s="14" t="s">
        <v>46</v>
      </c>
      <c r="D288" s="14" t="s">
        <v>623</v>
      </c>
      <c r="E288" s="14" t="s">
        <v>624</v>
      </c>
      <c r="F288" s="14" t="s">
        <v>625</v>
      </c>
      <c r="G288" s="14" t="s">
        <v>641</v>
      </c>
      <c r="H288" s="15" t="s">
        <v>83</v>
      </c>
      <c r="I288" s="16">
        <v>50</v>
      </c>
      <c r="J288" s="17" t="s">
        <v>102</v>
      </c>
      <c r="K288" s="15" t="s">
        <v>53</v>
      </c>
      <c r="L288" s="18" t="s">
        <v>54</v>
      </c>
      <c r="M288" s="18" t="s">
        <v>55</v>
      </c>
      <c r="N288" s="17" t="s">
        <v>122</v>
      </c>
      <c r="O288" s="20">
        <v>0</v>
      </c>
      <c r="P288" s="25">
        <v>0</v>
      </c>
      <c r="Q288" s="25">
        <v>11.7</v>
      </c>
      <c r="R288" s="25">
        <v>8</v>
      </c>
      <c r="S288" s="20">
        <v>8</v>
      </c>
      <c r="T288" s="20">
        <v>8</v>
      </c>
      <c r="U288" s="20">
        <v>8</v>
      </c>
      <c r="V288" s="20"/>
      <c r="W288" s="20">
        <v>562500</v>
      </c>
      <c r="X288" s="20">
        <v>0</v>
      </c>
      <c r="Y288" s="20">
        <f t="shared" si="5"/>
        <v>0</v>
      </c>
      <c r="Z288" s="18" t="s">
        <v>57</v>
      </c>
      <c r="AA288" s="21">
        <v>2014</v>
      </c>
      <c r="AB288" s="14" t="s">
        <v>87</v>
      </c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  <c r="HL288" s="31"/>
      <c r="HM288" s="31"/>
      <c r="HN288" s="31"/>
      <c r="HO288" s="31"/>
      <c r="HP288" s="31"/>
      <c r="HQ288" s="31"/>
    </row>
    <row r="289" spans="2:225" ht="51" outlineLevel="1" x14ac:dyDescent="0.2">
      <c r="B289" s="14" t="s">
        <v>642</v>
      </c>
      <c r="C289" s="14" t="s">
        <v>46</v>
      </c>
      <c r="D289" s="14" t="s">
        <v>623</v>
      </c>
      <c r="E289" s="14" t="s">
        <v>624</v>
      </c>
      <c r="F289" s="14" t="s">
        <v>625</v>
      </c>
      <c r="G289" s="14" t="s">
        <v>641</v>
      </c>
      <c r="H289" s="14" t="s">
        <v>83</v>
      </c>
      <c r="I289" s="29">
        <v>50</v>
      </c>
      <c r="J289" s="14" t="s">
        <v>106</v>
      </c>
      <c r="K289" s="14" t="s">
        <v>53</v>
      </c>
      <c r="L289" s="14" t="s">
        <v>54</v>
      </c>
      <c r="M289" s="14" t="s">
        <v>55</v>
      </c>
      <c r="N289" s="14" t="s">
        <v>122</v>
      </c>
      <c r="O289" s="30">
        <v>0</v>
      </c>
      <c r="P289" s="30">
        <v>0</v>
      </c>
      <c r="Q289" s="30">
        <v>11.7</v>
      </c>
      <c r="R289" s="30">
        <v>8</v>
      </c>
      <c r="S289" s="30">
        <v>8</v>
      </c>
      <c r="T289" s="30">
        <v>8</v>
      </c>
      <c r="U289" s="30">
        <v>8</v>
      </c>
      <c r="V289" s="30"/>
      <c r="W289" s="30">
        <v>562500</v>
      </c>
      <c r="X289" s="30">
        <f>W289*(P289+Q289+R289+S289+T289+U289)</f>
        <v>24581250</v>
      </c>
      <c r="Y289" s="20">
        <f t="shared" si="5"/>
        <v>27531000.000000004</v>
      </c>
      <c r="Z289" s="14" t="s">
        <v>57</v>
      </c>
      <c r="AA289" s="14" t="s">
        <v>176</v>
      </c>
      <c r="AB289" s="14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  <c r="HL289" s="31"/>
      <c r="HM289" s="31"/>
      <c r="HN289" s="31"/>
      <c r="HO289" s="31"/>
      <c r="HP289" s="31"/>
      <c r="HQ289" s="31"/>
    </row>
    <row r="290" spans="2:225" ht="51" outlineLevel="1" x14ac:dyDescent="0.2">
      <c r="B290" s="14" t="s">
        <v>643</v>
      </c>
      <c r="C290" s="14" t="s">
        <v>46</v>
      </c>
      <c r="D290" s="14" t="s">
        <v>644</v>
      </c>
      <c r="E290" s="14" t="s">
        <v>645</v>
      </c>
      <c r="F290" s="14" t="s">
        <v>646</v>
      </c>
      <c r="G290" s="14" t="s">
        <v>647</v>
      </c>
      <c r="H290" s="15" t="s">
        <v>83</v>
      </c>
      <c r="I290" s="16">
        <v>61</v>
      </c>
      <c r="J290" s="17" t="s">
        <v>102</v>
      </c>
      <c r="K290" s="15" t="s">
        <v>53</v>
      </c>
      <c r="L290" s="18" t="s">
        <v>54</v>
      </c>
      <c r="M290" s="18" t="s">
        <v>55</v>
      </c>
      <c r="N290" s="17" t="s">
        <v>56</v>
      </c>
      <c r="O290" s="20">
        <v>0</v>
      </c>
      <c r="P290" s="25">
        <v>0</v>
      </c>
      <c r="Q290" s="25">
        <v>600</v>
      </c>
      <c r="R290" s="25">
        <v>600</v>
      </c>
      <c r="S290" s="25">
        <v>600</v>
      </c>
      <c r="T290" s="25">
        <v>600</v>
      </c>
      <c r="U290" s="25">
        <v>600</v>
      </c>
      <c r="V290" s="25"/>
      <c r="W290" s="20">
        <v>4356</v>
      </c>
      <c r="X290" s="20">
        <v>0</v>
      </c>
      <c r="Y290" s="20">
        <f t="shared" si="5"/>
        <v>0</v>
      </c>
      <c r="Z290" s="18" t="s">
        <v>57</v>
      </c>
      <c r="AA290" s="21">
        <v>2014</v>
      </c>
      <c r="AB290" s="22" t="s">
        <v>90</v>
      </c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  <c r="HI290" s="31"/>
      <c r="HJ290" s="31"/>
      <c r="HK290" s="31"/>
      <c r="HL290" s="31"/>
      <c r="HM290" s="31"/>
      <c r="HN290" s="31"/>
      <c r="HO290" s="31"/>
      <c r="HP290" s="31"/>
      <c r="HQ290" s="31"/>
    </row>
    <row r="291" spans="2:225" ht="51" outlineLevel="1" x14ac:dyDescent="0.2">
      <c r="B291" s="14" t="s">
        <v>648</v>
      </c>
      <c r="C291" s="14" t="s">
        <v>46</v>
      </c>
      <c r="D291" s="14" t="s">
        <v>649</v>
      </c>
      <c r="E291" s="14" t="s">
        <v>645</v>
      </c>
      <c r="F291" s="14" t="s">
        <v>650</v>
      </c>
      <c r="G291" s="14" t="s">
        <v>651</v>
      </c>
      <c r="H291" s="15" t="s">
        <v>83</v>
      </c>
      <c r="I291" s="16">
        <v>61</v>
      </c>
      <c r="J291" s="17" t="s">
        <v>102</v>
      </c>
      <c r="K291" s="15" t="s">
        <v>53</v>
      </c>
      <c r="L291" s="18" t="s">
        <v>54</v>
      </c>
      <c r="M291" s="18" t="s">
        <v>55</v>
      </c>
      <c r="N291" s="17" t="s">
        <v>56</v>
      </c>
      <c r="O291" s="20">
        <v>0</v>
      </c>
      <c r="P291" s="25">
        <v>0</v>
      </c>
      <c r="Q291" s="25">
        <v>440</v>
      </c>
      <c r="R291" s="25">
        <v>440</v>
      </c>
      <c r="S291" s="25">
        <v>440</v>
      </c>
      <c r="T291" s="25">
        <v>440</v>
      </c>
      <c r="U291" s="25">
        <v>440</v>
      </c>
      <c r="V291" s="25"/>
      <c r="W291" s="20">
        <v>3115.48</v>
      </c>
      <c r="X291" s="20">
        <v>0</v>
      </c>
      <c r="Y291" s="20">
        <f t="shared" si="5"/>
        <v>0</v>
      </c>
      <c r="Z291" s="18" t="s">
        <v>57</v>
      </c>
      <c r="AA291" s="21">
        <v>2014</v>
      </c>
      <c r="AB291" s="14" t="s">
        <v>652</v>
      </c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  <c r="HG291" s="31"/>
      <c r="HH291" s="31"/>
      <c r="HI291" s="31"/>
      <c r="HJ291" s="31"/>
      <c r="HK291" s="31"/>
      <c r="HL291" s="31"/>
      <c r="HM291" s="31"/>
      <c r="HN291" s="31"/>
      <c r="HO291" s="31"/>
      <c r="HP291" s="31"/>
      <c r="HQ291" s="31"/>
    </row>
    <row r="292" spans="2:225" ht="51" outlineLevel="1" x14ac:dyDescent="0.2">
      <c r="B292" s="14" t="s">
        <v>653</v>
      </c>
      <c r="C292" s="14" t="s">
        <v>46</v>
      </c>
      <c r="D292" s="14" t="s">
        <v>649</v>
      </c>
      <c r="E292" s="14" t="s">
        <v>645</v>
      </c>
      <c r="F292" s="14" t="s">
        <v>650</v>
      </c>
      <c r="G292" s="14" t="s">
        <v>651</v>
      </c>
      <c r="H292" s="14" t="s">
        <v>51</v>
      </c>
      <c r="I292" s="29">
        <v>60</v>
      </c>
      <c r="J292" s="14" t="s">
        <v>52</v>
      </c>
      <c r="K292" s="14" t="s">
        <v>53</v>
      </c>
      <c r="L292" s="14" t="s">
        <v>54</v>
      </c>
      <c r="M292" s="14" t="s">
        <v>55</v>
      </c>
      <c r="N292" s="14" t="s">
        <v>56</v>
      </c>
      <c r="O292" s="30">
        <v>0</v>
      </c>
      <c r="P292" s="30">
        <v>0</v>
      </c>
      <c r="Q292" s="30">
        <v>440</v>
      </c>
      <c r="R292" s="30">
        <v>440</v>
      </c>
      <c r="S292" s="30">
        <v>240</v>
      </c>
      <c r="T292" s="30">
        <v>240</v>
      </c>
      <c r="U292" s="30">
        <v>240</v>
      </c>
      <c r="V292" s="30"/>
      <c r="W292" s="30">
        <v>3115.482</v>
      </c>
      <c r="X292" s="30">
        <f>W292*(P292+Q292+R292+S292+T292+U292)</f>
        <v>4984771.2</v>
      </c>
      <c r="Y292" s="20">
        <f t="shared" si="5"/>
        <v>5582943.7440000009</v>
      </c>
      <c r="Z292" s="14" t="s">
        <v>57</v>
      </c>
      <c r="AA292" s="14" t="s">
        <v>176</v>
      </c>
      <c r="AB292" s="14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  <c r="HI292" s="31"/>
      <c r="HJ292" s="31"/>
      <c r="HK292" s="31"/>
      <c r="HL292" s="31"/>
      <c r="HM292" s="31"/>
      <c r="HN292" s="31"/>
      <c r="HO292" s="31"/>
      <c r="HP292" s="31"/>
      <c r="HQ292" s="31"/>
    </row>
    <row r="293" spans="2:225" ht="51" outlineLevel="1" x14ac:dyDescent="0.2">
      <c r="B293" s="14" t="s">
        <v>654</v>
      </c>
      <c r="C293" s="14" t="s">
        <v>46</v>
      </c>
      <c r="D293" s="14" t="s">
        <v>644</v>
      </c>
      <c r="E293" s="14" t="s">
        <v>645</v>
      </c>
      <c r="F293" s="14" t="s">
        <v>646</v>
      </c>
      <c r="G293" s="14" t="s">
        <v>655</v>
      </c>
      <c r="H293" s="15" t="s">
        <v>83</v>
      </c>
      <c r="I293" s="16">
        <v>61</v>
      </c>
      <c r="J293" s="17" t="s">
        <v>102</v>
      </c>
      <c r="K293" s="15" t="s">
        <v>53</v>
      </c>
      <c r="L293" s="18" t="s">
        <v>54</v>
      </c>
      <c r="M293" s="18" t="s">
        <v>55</v>
      </c>
      <c r="N293" s="17" t="s">
        <v>56</v>
      </c>
      <c r="O293" s="20">
        <v>0</v>
      </c>
      <c r="P293" s="25">
        <v>0</v>
      </c>
      <c r="Q293" s="25">
        <v>7200</v>
      </c>
      <c r="R293" s="25">
        <v>7200</v>
      </c>
      <c r="S293" s="25">
        <v>7200</v>
      </c>
      <c r="T293" s="25">
        <v>7200</v>
      </c>
      <c r="U293" s="25">
        <v>7200</v>
      </c>
      <c r="V293" s="25"/>
      <c r="W293" s="20">
        <v>1312</v>
      </c>
      <c r="X293" s="20">
        <v>0</v>
      </c>
      <c r="Y293" s="20">
        <f t="shared" si="5"/>
        <v>0</v>
      </c>
      <c r="Z293" s="18" t="s">
        <v>57</v>
      </c>
      <c r="AA293" s="21">
        <v>2014</v>
      </c>
      <c r="AB293" s="14" t="s">
        <v>652</v>
      </c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  <c r="HI293" s="31"/>
      <c r="HJ293" s="31"/>
      <c r="HK293" s="31"/>
      <c r="HL293" s="31"/>
      <c r="HM293" s="31"/>
      <c r="HN293" s="31"/>
      <c r="HO293" s="31"/>
      <c r="HP293" s="31"/>
      <c r="HQ293" s="31"/>
    </row>
    <row r="294" spans="2:225" ht="51" outlineLevel="1" x14ac:dyDescent="0.2">
      <c r="B294" s="14" t="s">
        <v>656</v>
      </c>
      <c r="C294" s="14" t="s">
        <v>46</v>
      </c>
      <c r="D294" s="14" t="s">
        <v>644</v>
      </c>
      <c r="E294" s="14" t="s">
        <v>645</v>
      </c>
      <c r="F294" s="14" t="s">
        <v>646</v>
      </c>
      <c r="G294" s="14" t="s">
        <v>655</v>
      </c>
      <c r="H294" s="14" t="s">
        <v>51</v>
      </c>
      <c r="I294" s="29">
        <v>60</v>
      </c>
      <c r="J294" s="14" t="s">
        <v>52</v>
      </c>
      <c r="K294" s="14" t="s">
        <v>53</v>
      </c>
      <c r="L294" s="14" t="s">
        <v>54</v>
      </c>
      <c r="M294" s="14" t="s">
        <v>55</v>
      </c>
      <c r="N294" s="14" t="s">
        <v>56</v>
      </c>
      <c r="O294" s="30">
        <v>0</v>
      </c>
      <c r="P294" s="30">
        <v>0</v>
      </c>
      <c r="Q294" s="30">
        <v>5200</v>
      </c>
      <c r="R294" s="30">
        <v>7200</v>
      </c>
      <c r="S294" s="30">
        <v>5000</v>
      </c>
      <c r="T294" s="30">
        <v>5000</v>
      </c>
      <c r="U294" s="30">
        <v>5000</v>
      </c>
      <c r="V294" s="30"/>
      <c r="W294" s="30">
        <v>1311</v>
      </c>
      <c r="X294" s="30">
        <f>W294*(P294+Q294+R294+S294+T294+U294)</f>
        <v>35921400</v>
      </c>
      <c r="Y294" s="20">
        <f t="shared" si="5"/>
        <v>40231968.000000007</v>
      </c>
      <c r="Z294" s="14" t="s">
        <v>57</v>
      </c>
      <c r="AA294" s="14" t="s">
        <v>176</v>
      </c>
      <c r="AB294" s="14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  <c r="HL294" s="31"/>
      <c r="HM294" s="31"/>
      <c r="HN294" s="31"/>
      <c r="HO294" s="31"/>
      <c r="HP294" s="31"/>
      <c r="HQ294" s="31"/>
    </row>
    <row r="295" spans="2:225" ht="51" outlineLevel="1" x14ac:dyDescent="0.2">
      <c r="B295" s="14" t="s">
        <v>657</v>
      </c>
      <c r="C295" s="14" t="s">
        <v>46</v>
      </c>
      <c r="D295" s="14" t="s">
        <v>658</v>
      </c>
      <c r="E295" s="14" t="s">
        <v>645</v>
      </c>
      <c r="F295" s="14" t="s">
        <v>659</v>
      </c>
      <c r="G295" s="14" t="s">
        <v>660</v>
      </c>
      <c r="H295" s="15" t="s">
        <v>83</v>
      </c>
      <c r="I295" s="16">
        <v>61</v>
      </c>
      <c r="J295" s="17" t="s">
        <v>102</v>
      </c>
      <c r="K295" s="15" t="s">
        <v>53</v>
      </c>
      <c r="L295" s="18" t="s">
        <v>54</v>
      </c>
      <c r="M295" s="18" t="s">
        <v>55</v>
      </c>
      <c r="N295" s="17" t="s">
        <v>56</v>
      </c>
      <c r="O295" s="20">
        <v>0</v>
      </c>
      <c r="P295" s="25">
        <v>0</v>
      </c>
      <c r="Q295" s="25">
        <v>500</v>
      </c>
      <c r="R295" s="25">
        <v>500</v>
      </c>
      <c r="S295" s="25">
        <v>500</v>
      </c>
      <c r="T295" s="25">
        <v>500</v>
      </c>
      <c r="U295" s="25">
        <v>500</v>
      </c>
      <c r="V295" s="25"/>
      <c r="W295" s="20">
        <v>1312</v>
      </c>
      <c r="X295" s="20">
        <v>0</v>
      </c>
      <c r="Y295" s="20">
        <f t="shared" si="5"/>
        <v>0</v>
      </c>
      <c r="Z295" s="18" t="s">
        <v>57</v>
      </c>
      <c r="AA295" s="21">
        <v>2014</v>
      </c>
      <c r="AB295" s="14" t="s">
        <v>652</v>
      </c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  <c r="HL295" s="31"/>
      <c r="HM295" s="31"/>
      <c r="HN295" s="31"/>
      <c r="HO295" s="31"/>
      <c r="HP295" s="31"/>
      <c r="HQ295" s="31"/>
    </row>
    <row r="296" spans="2:225" ht="51" outlineLevel="1" x14ac:dyDescent="0.2">
      <c r="B296" s="14" t="s">
        <v>661</v>
      </c>
      <c r="C296" s="14" t="s">
        <v>46</v>
      </c>
      <c r="D296" s="14" t="s">
        <v>658</v>
      </c>
      <c r="E296" s="14" t="s">
        <v>645</v>
      </c>
      <c r="F296" s="14" t="s">
        <v>659</v>
      </c>
      <c r="G296" s="14" t="s">
        <v>660</v>
      </c>
      <c r="H296" s="14" t="s">
        <v>51</v>
      </c>
      <c r="I296" s="29">
        <v>60</v>
      </c>
      <c r="J296" s="14" t="s">
        <v>52</v>
      </c>
      <c r="K296" s="14" t="s">
        <v>53</v>
      </c>
      <c r="L296" s="14" t="s">
        <v>54</v>
      </c>
      <c r="M296" s="14" t="s">
        <v>55</v>
      </c>
      <c r="N296" s="14" t="s">
        <v>56</v>
      </c>
      <c r="O296" s="30">
        <v>0</v>
      </c>
      <c r="P296" s="30">
        <v>0</v>
      </c>
      <c r="Q296" s="30">
        <v>500</v>
      </c>
      <c r="R296" s="30">
        <v>500</v>
      </c>
      <c r="S296" s="30">
        <v>300</v>
      </c>
      <c r="T296" s="30">
        <v>300</v>
      </c>
      <c r="U296" s="30">
        <v>300</v>
      </c>
      <c r="V296" s="30"/>
      <c r="W296" s="30">
        <v>1310</v>
      </c>
      <c r="X296" s="30">
        <f>W296*(P296+Q296+R296+S296+T296+U296)</f>
        <v>2489000</v>
      </c>
      <c r="Y296" s="20">
        <f t="shared" si="5"/>
        <v>2787680.0000000005</v>
      </c>
      <c r="Z296" s="14" t="s">
        <v>57</v>
      </c>
      <c r="AA296" s="14" t="s">
        <v>176</v>
      </c>
      <c r="AB296" s="14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1"/>
      <c r="FF296" s="31"/>
      <c r="FG296" s="31"/>
      <c r="FH296" s="31"/>
      <c r="FI296" s="31"/>
      <c r="FJ296" s="31"/>
      <c r="FK296" s="31"/>
      <c r="FL296" s="31"/>
      <c r="FM296" s="31"/>
      <c r="FN296" s="31"/>
      <c r="FO296" s="31"/>
      <c r="FP296" s="31"/>
      <c r="FQ296" s="31"/>
      <c r="FR296" s="31"/>
      <c r="FS296" s="31"/>
      <c r="FT296" s="31"/>
      <c r="FU296" s="31"/>
      <c r="FV296" s="31"/>
      <c r="FW296" s="31"/>
      <c r="FX296" s="31"/>
      <c r="FY296" s="31"/>
      <c r="FZ296" s="31"/>
      <c r="GA296" s="31"/>
      <c r="GB296" s="31"/>
      <c r="GC296" s="31"/>
      <c r="GD296" s="31"/>
      <c r="GE296" s="31"/>
      <c r="GF296" s="31"/>
      <c r="GG296" s="31"/>
      <c r="GH296" s="31"/>
      <c r="GI296" s="31"/>
      <c r="GJ296" s="31"/>
      <c r="GK296" s="31"/>
      <c r="GL296" s="31"/>
      <c r="GM296" s="31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  <c r="HB296" s="31"/>
      <c r="HC296" s="31"/>
      <c r="HD296" s="31"/>
      <c r="HE296" s="31"/>
      <c r="HF296" s="31"/>
      <c r="HG296" s="31"/>
      <c r="HH296" s="31"/>
      <c r="HI296" s="31"/>
      <c r="HJ296" s="31"/>
      <c r="HK296" s="31"/>
      <c r="HL296" s="31"/>
      <c r="HM296" s="31"/>
      <c r="HN296" s="31"/>
      <c r="HO296" s="31"/>
      <c r="HP296" s="31"/>
      <c r="HQ296" s="31"/>
    </row>
    <row r="297" spans="2:225" ht="51" outlineLevel="1" x14ac:dyDescent="0.2">
      <c r="B297" s="14" t="s">
        <v>662</v>
      </c>
      <c r="C297" s="14" t="s">
        <v>46</v>
      </c>
      <c r="D297" s="14" t="s">
        <v>644</v>
      </c>
      <c r="E297" s="14" t="s">
        <v>645</v>
      </c>
      <c r="F297" s="14" t="s">
        <v>646</v>
      </c>
      <c r="G297" s="14" t="s">
        <v>663</v>
      </c>
      <c r="H297" s="15" t="s">
        <v>83</v>
      </c>
      <c r="I297" s="16">
        <v>61</v>
      </c>
      <c r="J297" s="17" t="s">
        <v>102</v>
      </c>
      <c r="K297" s="15" t="s">
        <v>53</v>
      </c>
      <c r="L297" s="18" t="s">
        <v>54</v>
      </c>
      <c r="M297" s="18" t="s">
        <v>55</v>
      </c>
      <c r="N297" s="17" t="s">
        <v>56</v>
      </c>
      <c r="O297" s="20">
        <v>0</v>
      </c>
      <c r="P297" s="25">
        <v>0</v>
      </c>
      <c r="Q297" s="25">
        <v>16</v>
      </c>
      <c r="R297" s="25">
        <v>16</v>
      </c>
      <c r="S297" s="25">
        <v>16</v>
      </c>
      <c r="T297" s="25">
        <v>16</v>
      </c>
      <c r="U297" s="25">
        <v>16</v>
      </c>
      <c r="V297" s="25"/>
      <c r="W297" s="20">
        <v>404</v>
      </c>
      <c r="X297" s="20">
        <v>0</v>
      </c>
      <c r="Y297" s="20">
        <f t="shared" si="5"/>
        <v>0</v>
      </c>
      <c r="Z297" s="18" t="s">
        <v>57</v>
      </c>
      <c r="AA297" s="21">
        <v>2014</v>
      </c>
      <c r="AB297" s="22" t="s">
        <v>90</v>
      </c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  <c r="HL297" s="31"/>
      <c r="HM297" s="31"/>
      <c r="HN297" s="31"/>
      <c r="HO297" s="31"/>
      <c r="HP297" s="31"/>
      <c r="HQ297" s="31"/>
    </row>
    <row r="298" spans="2:225" ht="51" outlineLevel="1" x14ac:dyDescent="0.2">
      <c r="B298" s="14" t="s">
        <v>664</v>
      </c>
      <c r="C298" s="14" t="s">
        <v>46</v>
      </c>
      <c r="D298" s="14" t="s">
        <v>644</v>
      </c>
      <c r="E298" s="14" t="s">
        <v>645</v>
      </c>
      <c r="F298" s="14" t="s">
        <v>646</v>
      </c>
      <c r="G298" s="14" t="s">
        <v>665</v>
      </c>
      <c r="H298" s="15" t="s">
        <v>83</v>
      </c>
      <c r="I298" s="16">
        <v>61</v>
      </c>
      <c r="J298" s="17" t="s">
        <v>102</v>
      </c>
      <c r="K298" s="15" t="s">
        <v>53</v>
      </c>
      <c r="L298" s="18" t="s">
        <v>54</v>
      </c>
      <c r="M298" s="18" t="s">
        <v>55</v>
      </c>
      <c r="N298" s="17" t="s">
        <v>56</v>
      </c>
      <c r="O298" s="20">
        <v>0</v>
      </c>
      <c r="P298" s="25">
        <v>0</v>
      </c>
      <c r="Q298" s="25">
        <v>1340</v>
      </c>
      <c r="R298" s="25">
        <v>1340</v>
      </c>
      <c r="S298" s="25">
        <v>1340</v>
      </c>
      <c r="T298" s="25">
        <v>1340</v>
      </c>
      <c r="U298" s="25">
        <v>1340</v>
      </c>
      <c r="V298" s="25"/>
      <c r="W298" s="20">
        <v>1552</v>
      </c>
      <c r="X298" s="20">
        <v>0</v>
      </c>
      <c r="Y298" s="20">
        <f t="shared" si="5"/>
        <v>0</v>
      </c>
      <c r="Z298" s="18" t="s">
        <v>57</v>
      </c>
      <c r="AA298" s="21">
        <v>2014</v>
      </c>
      <c r="AB298" s="14" t="s">
        <v>652</v>
      </c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  <c r="HG298" s="31"/>
      <c r="HH298" s="31"/>
      <c r="HI298" s="31"/>
      <c r="HJ298" s="31"/>
      <c r="HK298" s="31"/>
      <c r="HL298" s="31"/>
      <c r="HM298" s="31"/>
      <c r="HN298" s="31"/>
      <c r="HO298" s="31"/>
      <c r="HP298" s="31"/>
      <c r="HQ298" s="31"/>
    </row>
    <row r="299" spans="2:225" ht="51" outlineLevel="1" x14ac:dyDescent="0.2">
      <c r="B299" s="14" t="s">
        <v>666</v>
      </c>
      <c r="C299" s="14" t="s">
        <v>46</v>
      </c>
      <c r="D299" s="14" t="s">
        <v>644</v>
      </c>
      <c r="E299" s="14" t="s">
        <v>645</v>
      </c>
      <c r="F299" s="14" t="s">
        <v>646</v>
      </c>
      <c r="G299" s="14" t="s">
        <v>665</v>
      </c>
      <c r="H299" s="14" t="s">
        <v>51</v>
      </c>
      <c r="I299" s="29">
        <v>60</v>
      </c>
      <c r="J299" s="14" t="s">
        <v>52</v>
      </c>
      <c r="K299" s="14" t="s">
        <v>53</v>
      </c>
      <c r="L299" s="14" t="s">
        <v>54</v>
      </c>
      <c r="M299" s="14" t="s">
        <v>55</v>
      </c>
      <c r="N299" s="14" t="s">
        <v>56</v>
      </c>
      <c r="O299" s="30">
        <v>0</v>
      </c>
      <c r="P299" s="30">
        <v>0</v>
      </c>
      <c r="Q299" s="30">
        <v>1340</v>
      </c>
      <c r="R299" s="30">
        <v>1340</v>
      </c>
      <c r="S299" s="30">
        <v>1100</v>
      </c>
      <c r="T299" s="30">
        <v>1100</v>
      </c>
      <c r="U299" s="30">
        <v>1100</v>
      </c>
      <c r="V299" s="30"/>
      <c r="W299" s="30">
        <v>1552</v>
      </c>
      <c r="X299" s="30">
        <f>W299*(P299+Q299+R299+S299+T299+U299)</f>
        <v>9280960</v>
      </c>
      <c r="Y299" s="20">
        <f t="shared" si="5"/>
        <v>10394675.200000001</v>
      </c>
      <c r="Z299" s="14" t="s">
        <v>57</v>
      </c>
      <c r="AA299" s="14" t="s">
        <v>176</v>
      </c>
      <c r="AB299" s="14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1"/>
      <c r="ES299" s="31"/>
      <c r="ET299" s="31"/>
      <c r="EU299" s="31"/>
      <c r="EV299" s="31"/>
      <c r="EW299" s="31"/>
      <c r="EX299" s="31"/>
      <c r="EY299" s="31"/>
      <c r="EZ299" s="31"/>
      <c r="FA299" s="31"/>
      <c r="FB299" s="31"/>
      <c r="FC299" s="31"/>
      <c r="FD299" s="31"/>
      <c r="FE299" s="31"/>
      <c r="FF299" s="31"/>
      <c r="FG299" s="31"/>
      <c r="FH299" s="31"/>
      <c r="FI299" s="31"/>
      <c r="FJ299" s="31"/>
      <c r="FK299" s="31"/>
      <c r="FL299" s="31"/>
      <c r="FM299" s="31"/>
      <c r="FN299" s="31"/>
      <c r="FO299" s="31"/>
      <c r="FP299" s="31"/>
      <c r="FQ299" s="31"/>
      <c r="FR299" s="31"/>
      <c r="FS299" s="31"/>
      <c r="FT299" s="31"/>
      <c r="FU299" s="31"/>
      <c r="FV299" s="31"/>
      <c r="FW299" s="31"/>
      <c r="FX299" s="31"/>
      <c r="FY299" s="31"/>
      <c r="FZ299" s="31"/>
      <c r="GA299" s="31"/>
      <c r="GB299" s="31"/>
      <c r="GC299" s="31"/>
      <c r="GD299" s="31"/>
      <c r="GE299" s="31"/>
      <c r="GF299" s="31"/>
      <c r="GG299" s="31"/>
      <c r="GH299" s="31"/>
      <c r="GI299" s="31"/>
      <c r="GJ299" s="31"/>
      <c r="GK299" s="31"/>
      <c r="GL299" s="31"/>
      <c r="GM299" s="31"/>
      <c r="GN299" s="31"/>
      <c r="GO299" s="31"/>
      <c r="GP299" s="31"/>
      <c r="GQ299" s="31"/>
      <c r="GR299" s="31"/>
      <c r="GS299" s="31"/>
      <c r="GT299" s="31"/>
      <c r="GU299" s="31"/>
      <c r="GV299" s="31"/>
      <c r="GW299" s="31"/>
      <c r="GX299" s="31"/>
      <c r="GY299" s="31"/>
      <c r="GZ299" s="31"/>
      <c r="HA299" s="31"/>
      <c r="HB299" s="31"/>
      <c r="HC299" s="31"/>
      <c r="HD299" s="31"/>
      <c r="HE299" s="31"/>
      <c r="HF299" s="31"/>
      <c r="HG299" s="31"/>
      <c r="HH299" s="31"/>
      <c r="HI299" s="31"/>
      <c r="HJ299" s="31"/>
      <c r="HK299" s="31"/>
      <c r="HL299" s="31"/>
      <c r="HM299" s="31"/>
      <c r="HN299" s="31"/>
      <c r="HO299" s="31"/>
      <c r="HP299" s="31"/>
      <c r="HQ299" s="31"/>
    </row>
    <row r="300" spans="2:225" ht="51" outlineLevel="1" x14ac:dyDescent="0.2">
      <c r="B300" s="14" t="s">
        <v>667</v>
      </c>
      <c r="C300" s="14" t="s">
        <v>46</v>
      </c>
      <c r="D300" s="14" t="s">
        <v>644</v>
      </c>
      <c r="E300" s="14" t="s">
        <v>645</v>
      </c>
      <c r="F300" s="14" t="s">
        <v>646</v>
      </c>
      <c r="G300" s="14" t="s">
        <v>668</v>
      </c>
      <c r="H300" s="15" t="s">
        <v>83</v>
      </c>
      <c r="I300" s="16">
        <v>61</v>
      </c>
      <c r="J300" s="17" t="s">
        <v>102</v>
      </c>
      <c r="K300" s="15" t="s">
        <v>53</v>
      </c>
      <c r="L300" s="18" t="s">
        <v>54</v>
      </c>
      <c r="M300" s="18" t="s">
        <v>55</v>
      </c>
      <c r="N300" s="17" t="s">
        <v>56</v>
      </c>
      <c r="O300" s="20">
        <v>0</v>
      </c>
      <c r="P300" s="25">
        <v>0</v>
      </c>
      <c r="Q300" s="25">
        <v>4100</v>
      </c>
      <c r="R300" s="25">
        <v>4100</v>
      </c>
      <c r="S300" s="25">
        <v>4100</v>
      </c>
      <c r="T300" s="25">
        <v>4100</v>
      </c>
      <c r="U300" s="25">
        <v>4100</v>
      </c>
      <c r="V300" s="25"/>
      <c r="W300" s="20">
        <v>406.46</v>
      </c>
      <c r="X300" s="20">
        <v>0</v>
      </c>
      <c r="Y300" s="20">
        <f t="shared" si="5"/>
        <v>0</v>
      </c>
      <c r="Z300" s="18" t="s">
        <v>57</v>
      </c>
      <c r="AA300" s="21">
        <v>2014</v>
      </c>
      <c r="AB300" s="14" t="s">
        <v>652</v>
      </c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  <c r="DV300" s="31"/>
      <c r="DW300" s="31"/>
      <c r="DX300" s="31"/>
      <c r="DY300" s="31"/>
      <c r="DZ300" s="31"/>
      <c r="EA300" s="31"/>
      <c r="EB300" s="31"/>
      <c r="EC300" s="31"/>
      <c r="ED300" s="31"/>
      <c r="EE300" s="31"/>
      <c r="EF300" s="31"/>
      <c r="EG300" s="31"/>
      <c r="EH300" s="31"/>
      <c r="EI300" s="31"/>
      <c r="EJ300" s="31"/>
      <c r="EK300" s="31"/>
      <c r="EL300" s="31"/>
      <c r="EM300" s="31"/>
      <c r="EN300" s="31"/>
      <c r="EO300" s="31"/>
      <c r="EP300" s="31"/>
      <c r="EQ300" s="31"/>
      <c r="ER300" s="31"/>
      <c r="ES300" s="31"/>
      <c r="ET300" s="31"/>
      <c r="EU300" s="31"/>
      <c r="EV300" s="31"/>
      <c r="EW300" s="31"/>
      <c r="EX300" s="31"/>
      <c r="EY300" s="31"/>
      <c r="EZ300" s="31"/>
      <c r="FA300" s="31"/>
      <c r="FB300" s="31"/>
      <c r="FC300" s="31"/>
      <c r="FD300" s="31"/>
      <c r="FE300" s="31"/>
      <c r="FF300" s="31"/>
      <c r="FG300" s="31"/>
      <c r="FH300" s="31"/>
      <c r="FI300" s="31"/>
      <c r="FJ300" s="31"/>
      <c r="FK300" s="31"/>
      <c r="FL300" s="31"/>
      <c r="FM300" s="31"/>
      <c r="FN300" s="31"/>
      <c r="FO300" s="31"/>
      <c r="FP300" s="31"/>
      <c r="FQ300" s="31"/>
      <c r="FR300" s="31"/>
      <c r="FS300" s="31"/>
      <c r="FT300" s="31"/>
      <c r="FU300" s="31"/>
      <c r="FV300" s="31"/>
      <c r="FW300" s="31"/>
      <c r="FX300" s="31"/>
      <c r="FY300" s="31"/>
      <c r="FZ300" s="31"/>
      <c r="GA300" s="31"/>
      <c r="GB300" s="31"/>
      <c r="GC300" s="31"/>
      <c r="GD300" s="31"/>
      <c r="GE300" s="31"/>
      <c r="GF300" s="31"/>
      <c r="GG300" s="31"/>
      <c r="GH300" s="31"/>
      <c r="GI300" s="31"/>
      <c r="GJ300" s="31"/>
      <c r="GK300" s="31"/>
      <c r="GL300" s="31"/>
      <c r="GM300" s="31"/>
      <c r="GN300" s="31"/>
      <c r="GO300" s="31"/>
      <c r="GP300" s="31"/>
      <c r="GQ300" s="31"/>
      <c r="GR300" s="31"/>
      <c r="GS300" s="31"/>
      <c r="GT300" s="31"/>
      <c r="GU300" s="31"/>
      <c r="GV300" s="31"/>
      <c r="GW300" s="31"/>
      <c r="GX300" s="31"/>
      <c r="GY300" s="31"/>
      <c r="GZ300" s="31"/>
      <c r="HA300" s="31"/>
      <c r="HB300" s="31"/>
      <c r="HC300" s="31"/>
      <c r="HD300" s="31"/>
      <c r="HE300" s="31"/>
      <c r="HF300" s="31"/>
      <c r="HG300" s="31"/>
      <c r="HH300" s="31"/>
      <c r="HI300" s="31"/>
      <c r="HJ300" s="31"/>
      <c r="HK300" s="31"/>
      <c r="HL300" s="31"/>
      <c r="HM300" s="31"/>
      <c r="HN300" s="31"/>
      <c r="HO300" s="31"/>
      <c r="HP300" s="31"/>
      <c r="HQ300" s="31"/>
    </row>
    <row r="301" spans="2:225" ht="51" outlineLevel="1" x14ac:dyDescent="0.2">
      <c r="B301" s="14" t="s">
        <v>669</v>
      </c>
      <c r="C301" s="14" t="s">
        <v>46</v>
      </c>
      <c r="D301" s="14" t="s">
        <v>644</v>
      </c>
      <c r="E301" s="14" t="s">
        <v>645</v>
      </c>
      <c r="F301" s="14" t="s">
        <v>646</v>
      </c>
      <c r="G301" s="14" t="s">
        <v>668</v>
      </c>
      <c r="H301" s="14" t="s">
        <v>51</v>
      </c>
      <c r="I301" s="29">
        <v>60</v>
      </c>
      <c r="J301" s="14" t="s">
        <v>52</v>
      </c>
      <c r="K301" s="14" t="s">
        <v>53</v>
      </c>
      <c r="L301" s="14" t="s">
        <v>54</v>
      </c>
      <c r="M301" s="14" t="s">
        <v>55</v>
      </c>
      <c r="N301" s="14" t="s">
        <v>56</v>
      </c>
      <c r="O301" s="30">
        <v>0</v>
      </c>
      <c r="P301" s="30">
        <v>0</v>
      </c>
      <c r="Q301" s="30">
        <v>2206</v>
      </c>
      <c r="R301" s="30">
        <v>4100</v>
      </c>
      <c r="S301" s="30">
        <v>3000</v>
      </c>
      <c r="T301" s="30">
        <v>3000</v>
      </c>
      <c r="U301" s="30">
        <v>3000</v>
      </c>
      <c r="V301" s="30"/>
      <c r="W301" s="30">
        <v>405</v>
      </c>
      <c r="X301" s="30">
        <f>W301*(P301+Q301+R301+S301+T301+U301)</f>
        <v>6198930</v>
      </c>
      <c r="Y301" s="20">
        <f t="shared" si="5"/>
        <v>6942801.6000000006</v>
      </c>
      <c r="Z301" s="14" t="s">
        <v>57</v>
      </c>
      <c r="AA301" s="14" t="s">
        <v>176</v>
      </c>
      <c r="AB301" s="14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1"/>
      <c r="ES301" s="31"/>
      <c r="ET301" s="31"/>
      <c r="EU301" s="31"/>
      <c r="EV301" s="31"/>
      <c r="EW301" s="31"/>
      <c r="EX301" s="31"/>
      <c r="EY301" s="31"/>
      <c r="EZ301" s="31"/>
      <c r="FA301" s="31"/>
      <c r="FB301" s="31"/>
      <c r="FC301" s="31"/>
      <c r="FD301" s="31"/>
      <c r="FE301" s="31"/>
      <c r="FF301" s="31"/>
      <c r="FG301" s="31"/>
      <c r="FH301" s="31"/>
      <c r="FI301" s="31"/>
      <c r="FJ301" s="31"/>
      <c r="FK301" s="31"/>
      <c r="FL301" s="31"/>
      <c r="FM301" s="31"/>
      <c r="FN301" s="31"/>
      <c r="FO301" s="31"/>
      <c r="FP301" s="31"/>
      <c r="FQ301" s="31"/>
      <c r="FR301" s="31"/>
      <c r="FS301" s="31"/>
      <c r="FT301" s="31"/>
      <c r="FU301" s="31"/>
      <c r="FV301" s="31"/>
      <c r="FW301" s="31"/>
      <c r="FX301" s="31"/>
      <c r="FY301" s="31"/>
      <c r="FZ301" s="31"/>
      <c r="GA301" s="31"/>
      <c r="GB301" s="31"/>
      <c r="GC301" s="31"/>
      <c r="GD301" s="31"/>
      <c r="GE301" s="31"/>
      <c r="GF301" s="31"/>
      <c r="GG301" s="31"/>
      <c r="GH301" s="31"/>
      <c r="GI301" s="31"/>
      <c r="GJ301" s="31"/>
      <c r="GK301" s="31"/>
      <c r="GL301" s="31"/>
      <c r="GM301" s="31"/>
      <c r="GN301" s="31"/>
      <c r="GO301" s="31"/>
      <c r="GP301" s="31"/>
      <c r="GQ301" s="31"/>
      <c r="GR301" s="31"/>
      <c r="GS301" s="31"/>
      <c r="GT301" s="31"/>
      <c r="GU301" s="31"/>
      <c r="GV301" s="31"/>
      <c r="GW301" s="31"/>
      <c r="GX301" s="31"/>
      <c r="GY301" s="31"/>
      <c r="GZ301" s="31"/>
      <c r="HA301" s="31"/>
      <c r="HB301" s="31"/>
      <c r="HC301" s="31"/>
      <c r="HD301" s="31"/>
      <c r="HE301" s="31"/>
      <c r="HF301" s="31"/>
      <c r="HG301" s="31"/>
      <c r="HH301" s="31"/>
      <c r="HI301" s="31"/>
      <c r="HJ301" s="31"/>
      <c r="HK301" s="31"/>
      <c r="HL301" s="31"/>
      <c r="HM301" s="31"/>
      <c r="HN301" s="31"/>
      <c r="HO301" s="31"/>
      <c r="HP301" s="31"/>
      <c r="HQ301" s="31"/>
    </row>
    <row r="302" spans="2:225" ht="51" outlineLevel="1" x14ac:dyDescent="0.2">
      <c r="B302" s="14" t="s">
        <v>670</v>
      </c>
      <c r="C302" s="14" t="s">
        <v>46</v>
      </c>
      <c r="D302" s="14" t="s">
        <v>644</v>
      </c>
      <c r="E302" s="14" t="s">
        <v>645</v>
      </c>
      <c r="F302" s="14" t="s">
        <v>646</v>
      </c>
      <c r="G302" s="14" t="s">
        <v>671</v>
      </c>
      <c r="H302" s="15" t="s">
        <v>83</v>
      </c>
      <c r="I302" s="16">
        <v>61</v>
      </c>
      <c r="J302" s="17" t="s">
        <v>102</v>
      </c>
      <c r="K302" s="15" t="s">
        <v>53</v>
      </c>
      <c r="L302" s="18" t="s">
        <v>54</v>
      </c>
      <c r="M302" s="18" t="s">
        <v>55</v>
      </c>
      <c r="N302" s="17" t="s">
        <v>56</v>
      </c>
      <c r="O302" s="20">
        <v>0</v>
      </c>
      <c r="P302" s="25">
        <v>0</v>
      </c>
      <c r="Q302" s="25">
        <v>3550</v>
      </c>
      <c r="R302" s="25">
        <v>3550</v>
      </c>
      <c r="S302" s="25">
        <v>3550</v>
      </c>
      <c r="T302" s="25">
        <v>3550</v>
      </c>
      <c r="U302" s="25">
        <v>3550</v>
      </c>
      <c r="V302" s="25"/>
      <c r="W302" s="20">
        <v>583</v>
      </c>
      <c r="X302" s="20">
        <v>0</v>
      </c>
      <c r="Y302" s="20">
        <f t="shared" si="5"/>
        <v>0</v>
      </c>
      <c r="Z302" s="18" t="s">
        <v>57</v>
      </c>
      <c r="AA302" s="21">
        <v>2014</v>
      </c>
      <c r="AB302" s="14" t="s">
        <v>652</v>
      </c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1"/>
      <c r="ES302" s="31"/>
      <c r="ET302" s="31"/>
      <c r="EU302" s="31"/>
      <c r="EV302" s="31"/>
      <c r="EW302" s="31"/>
      <c r="EX302" s="31"/>
      <c r="EY302" s="31"/>
      <c r="EZ302" s="31"/>
      <c r="FA302" s="31"/>
      <c r="FB302" s="31"/>
      <c r="FC302" s="31"/>
      <c r="FD302" s="31"/>
      <c r="FE302" s="31"/>
      <c r="FF302" s="31"/>
      <c r="FG302" s="31"/>
      <c r="FH302" s="31"/>
      <c r="FI302" s="31"/>
      <c r="FJ302" s="31"/>
      <c r="FK302" s="31"/>
      <c r="FL302" s="31"/>
      <c r="FM302" s="31"/>
      <c r="FN302" s="31"/>
      <c r="FO302" s="31"/>
      <c r="FP302" s="31"/>
      <c r="FQ302" s="31"/>
      <c r="FR302" s="31"/>
      <c r="FS302" s="31"/>
      <c r="FT302" s="31"/>
      <c r="FU302" s="31"/>
      <c r="FV302" s="31"/>
      <c r="FW302" s="31"/>
      <c r="FX302" s="31"/>
      <c r="FY302" s="31"/>
      <c r="FZ302" s="31"/>
      <c r="GA302" s="31"/>
      <c r="GB302" s="31"/>
      <c r="GC302" s="31"/>
      <c r="GD302" s="31"/>
      <c r="GE302" s="31"/>
      <c r="GF302" s="31"/>
      <c r="GG302" s="31"/>
      <c r="GH302" s="31"/>
      <c r="GI302" s="31"/>
      <c r="GJ302" s="31"/>
      <c r="GK302" s="31"/>
      <c r="GL302" s="31"/>
      <c r="GM302" s="31"/>
      <c r="GN302" s="31"/>
      <c r="GO302" s="31"/>
      <c r="GP302" s="31"/>
      <c r="GQ302" s="31"/>
      <c r="GR302" s="31"/>
      <c r="GS302" s="31"/>
      <c r="GT302" s="31"/>
      <c r="GU302" s="31"/>
      <c r="GV302" s="31"/>
      <c r="GW302" s="31"/>
      <c r="GX302" s="31"/>
      <c r="GY302" s="31"/>
      <c r="GZ302" s="31"/>
      <c r="HA302" s="31"/>
      <c r="HB302" s="31"/>
      <c r="HC302" s="31"/>
      <c r="HD302" s="31"/>
      <c r="HE302" s="31"/>
      <c r="HF302" s="31"/>
      <c r="HG302" s="31"/>
      <c r="HH302" s="31"/>
      <c r="HI302" s="31"/>
      <c r="HJ302" s="31"/>
      <c r="HK302" s="31"/>
      <c r="HL302" s="31"/>
      <c r="HM302" s="31"/>
      <c r="HN302" s="31"/>
      <c r="HO302" s="31"/>
      <c r="HP302" s="31"/>
      <c r="HQ302" s="31"/>
    </row>
    <row r="303" spans="2:225" ht="51" outlineLevel="1" x14ac:dyDescent="0.2">
      <c r="B303" s="14" t="s">
        <v>672</v>
      </c>
      <c r="C303" s="14" t="s">
        <v>46</v>
      </c>
      <c r="D303" s="14" t="s">
        <v>644</v>
      </c>
      <c r="E303" s="14" t="s">
        <v>645</v>
      </c>
      <c r="F303" s="14" t="s">
        <v>646</v>
      </c>
      <c r="G303" s="14" t="s">
        <v>671</v>
      </c>
      <c r="H303" s="14" t="s">
        <v>51</v>
      </c>
      <c r="I303" s="29">
        <v>60</v>
      </c>
      <c r="J303" s="14" t="s">
        <v>52</v>
      </c>
      <c r="K303" s="14" t="s">
        <v>53</v>
      </c>
      <c r="L303" s="14" t="s">
        <v>54</v>
      </c>
      <c r="M303" s="14" t="s">
        <v>55</v>
      </c>
      <c r="N303" s="14" t="s">
        <v>56</v>
      </c>
      <c r="O303" s="30">
        <v>0</v>
      </c>
      <c r="P303" s="30">
        <v>0</v>
      </c>
      <c r="Q303" s="30">
        <v>1800</v>
      </c>
      <c r="R303" s="30">
        <v>3550</v>
      </c>
      <c r="S303" s="30">
        <v>2550</v>
      </c>
      <c r="T303" s="30">
        <v>2550</v>
      </c>
      <c r="U303" s="30">
        <v>2550</v>
      </c>
      <c r="V303" s="30"/>
      <c r="W303" s="30">
        <v>583</v>
      </c>
      <c r="X303" s="30">
        <f>W303*(P303+Q303+R303+S303+T303+U303)</f>
        <v>7579000</v>
      </c>
      <c r="Y303" s="20">
        <f t="shared" si="5"/>
        <v>8488480</v>
      </c>
      <c r="Z303" s="14" t="s">
        <v>57</v>
      </c>
      <c r="AA303" s="14" t="s">
        <v>176</v>
      </c>
      <c r="AB303" s="14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  <c r="DV303" s="31"/>
      <c r="DW303" s="31"/>
      <c r="DX303" s="31"/>
      <c r="DY303" s="31"/>
      <c r="DZ303" s="31"/>
      <c r="EA303" s="31"/>
      <c r="EB303" s="31"/>
      <c r="EC303" s="31"/>
      <c r="ED303" s="31"/>
      <c r="EE303" s="31"/>
      <c r="EF303" s="31"/>
      <c r="EG303" s="31"/>
      <c r="EH303" s="31"/>
      <c r="EI303" s="31"/>
      <c r="EJ303" s="31"/>
      <c r="EK303" s="31"/>
      <c r="EL303" s="31"/>
      <c r="EM303" s="31"/>
      <c r="EN303" s="31"/>
      <c r="EO303" s="31"/>
      <c r="EP303" s="31"/>
      <c r="EQ303" s="31"/>
      <c r="ER303" s="31"/>
      <c r="ES303" s="31"/>
      <c r="ET303" s="31"/>
      <c r="EU303" s="31"/>
      <c r="EV303" s="31"/>
      <c r="EW303" s="31"/>
      <c r="EX303" s="31"/>
      <c r="EY303" s="31"/>
      <c r="EZ303" s="31"/>
      <c r="FA303" s="31"/>
      <c r="FB303" s="31"/>
      <c r="FC303" s="31"/>
      <c r="FD303" s="31"/>
      <c r="FE303" s="31"/>
      <c r="FF303" s="31"/>
      <c r="FG303" s="31"/>
      <c r="FH303" s="31"/>
      <c r="FI303" s="31"/>
      <c r="FJ303" s="31"/>
      <c r="FK303" s="31"/>
      <c r="FL303" s="31"/>
      <c r="FM303" s="31"/>
      <c r="FN303" s="31"/>
      <c r="FO303" s="31"/>
      <c r="FP303" s="31"/>
      <c r="FQ303" s="31"/>
      <c r="FR303" s="31"/>
      <c r="FS303" s="31"/>
      <c r="FT303" s="31"/>
      <c r="FU303" s="31"/>
      <c r="FV303" s="31"/>
      <c r="FW303" s="31"/>
      <c r="FX303" s="31"/>
      <c r="FY303" s="31"/>
      <c r="FZ303" s="31"/>
      <c r="GA303" s="31"/>
      <c r="GB303" s="31"/>
      <c r="GC303" s="31"/>
      <c r="GD303" s="31"/>
      <c r="GE303" s="31"/>
      <c r="GF303" s="31"/>
      <c r="GG303" s="31"/>
      <c r="GH303" s="31"/>
      <c r="GI303" s="31"/>
      <c r="GJ303" s="31"/>
      <c r="GK303" s="31"/>
      <c r="GL303" s="31"/>
      <c r="GM303" s="31"/>
      <c r="GN303" s="31"/>
      <c r="GO303" s="31"/>
      <c r="GP303" s="31"/>
      <c r="GQ303" s="31"/>
      <c r="GR303" s="31"/>
      <c r="GS303" s="31"/>
      <c r="GT303" s="31"/>
      <c r="GU303" s="31"/>
      <c r="GV303" s="31"/>
      <c r="GW303" s="31"/>
      <c r="GX303" s="31"/>
      <c r="GY303" s="31"/>
      <c r="GZ303" s="31"/>
      <c r="HA303" s="31"/>
      <c r="HB303" s="31"/>
      <c r="HC303" s="31"/>
      <c r="HD303" s="31"/>
      <c r="HE303" s="31"/>
      <c r="HF303" s="31"/>
      <c r="HG303" s="31"/>
      <c r="HH303" s="31"/>
      <c r="HI303" s="31"/>
      <c r="HJ303" s="31"/>
      <c r="HK303" s="31"/>
      <c r="HL303" s="31"/>
      <c r="HM303" s="31"/>
      <c r="HN303" s="31"/>
      <c r="HO303" s="31"/>
      <c r="HP303" s="31"/>
      <c r="HQ303" s="31"/>
    </row>
    <row r="304" spans="2:225" ht="51" outlineLevel="1" x14ac:dyDescent="0.2">
      <c r="B304" s="14" t="s">
        <v>673</v>
      </c>
      <c r="C304" s="14" t="s">
        <v>46</v>
      </c>
      <c r="D304" s="14" t="s">
        <v>644</v>
      </c>
      <c r="E304" s="14" t="s">
        <v>645</v>
      </c>
      <c r="F304" s="14" t="s">
        <v>646</v>
      </c>
      <c r="G304" s="14" t="s">
        <v>674</v>
      </c>
      <c r="H304" s="15" t="s">
        <v>83</v>
      </c>
      <c r="I304" s="16">
        <v>61</v>
      </c>
      <c r="J304" s="17" t="s">
        <v>102</v>
      </c>
      <c r="K304" s="15" t="s">
        <v>53</v>
      </c>
      <c r="L304" s="18" t="s">
        <v>54</v>
      </c>
      <c r="M304" s="18" t="s">
        <v>55</v>
      </c>
      <c r="N304" s="17" t="s">
        <v>56</v>
      </c>
      <c r="O304" s="20">
        <v>0</v>
      </c>
      <c r="P304" s="25">
        <v>0</v>
      </c>
      <c r="Q304" s="25">
        <v>70</v>
      </c>
      <c r="R304" s="25">
        <v>70</v>
      </c>
      <c r="S304" s="20">
        <v>70</v>
      </c>
      <c r="T304" s="20">
        <v>70</v>
      </c>
      <c r="U304" s="20">
        <v>70</v>
      </c>
      <c r="V304" s="20"/>
      <c r="W304" s="20">
        <v>4682.8100000000004</v>
      </c>
      <c r="X304" s="20">
        <v>0</v>
      </c>
      <c r="Y304" s="20">
        <f t="shared" si="5"/>
        <v>0</v>
      </c>
      <c r="Z304" s="18" t="s">
        <v>57</v>
      </c>
      <c r="AA304" s="21">
        <v>2014</v>
      </c>
      <c r="AB304" s="22" t="s">
        <v>90</v>
      </c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1"/>
      <c r="FF304" s="31"/>
      <c r="FG304" s="31"/>
      <c r="FH304" s="31"/>
      <c r="FI304" s="31"/>
      <c r="FJ304" s="31"/>
      <c r="FK304" s="31"/>
      <c r="FL304" s="31"/>
      <c r="FM304" s="31"/>
      <c r="FN304" s="31"/>
      <c r="FO304" s="31"/>
      <c r="FP304" s="31"/>
      <c r="FQ304" s="31"/>
      <c r="FR304" s="31"/>
      <c r="FS304" s="31"/>
      <c r="FT304" s="31"/>
      <c r="FU304" s="31"/>
      <c r="FV304" s="31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  <c r="HB304" s="31"/>
      <c r="HC304" s="31"/>
      <c r="HD304" s="31"/>
      <c r="HE304" s="31"/>
      <c r="HF304" s="31"/>
      <c r="HG304" s="31"/>
      <c r="HH304" s="31"/>
      <c r="HI304" s="31"/>
      <c r="HJ304" s="31"/>
      <c r="HK304" s="31"/>
      <c r="HL304" s="31"/>
      <c r="HM304" s="31"/>
      <c r="HN304" s="31"/>
      <c r="HO304" s="31"/>
      <c r="HP304" s="31"/>
      <c r="HQ304" s="31"/>
    </row>
    <row r="305" spans="2:225" ht="51" outlineLevel="1" x14ac:dyDescent="0.2">
      <c r="B305" s="14" t="s">
        <v>675</v>
      </c>
      <c r="C305" s="14" t="s">
        <v>46</v>
      </c>
      <c r="D305" s="14" t="s">
        <v>79</v>
      </c>
      <c r="E305" s="14" t="s">
        <v>80</v>
      </c>
      <c r="F305" s="14" t="s">
        <v>81</v>
      </c>
      <c r="G305" s="14" t="s">
        <v>676</v>
      </c>
      <c r="H305" s="17" t="s">
        <v>83</v>
      </c>
      <c r="I305" s="18">
        <v>45</v>
      </c>
      <c r="J305" s="17" t="s">
        <v>102</v>
      </c>
      <c r="K305" s="15" t="s">
        <v>53</v>
      </c>
      <c r="L305" s="18" t="s">
        <v>54</v>
      </c>
      <c r="M305" s="18" t="s">
        <v>55</v>
      </c>
      <c r="N305" s="33" t="s">
        <v>56</v>
      </c>
      <c r="O305" s="25"/>
      <c r="P305" s="20">
        <v>0</v>
      </c>
      <c r="Q305" s="34">
        <v>33</v>
      </c>
      <c r="R305" s="20">
        <v>37</v>
      </c>
      <c r="S305" s="20">
        <v>33</v>
      </c>
      <c r="T305" s="25">
        <v>27</v>
      </c>
      <c r="U305" s="25">
        <v>25</v>
      </c>
      <c r="V305" s="25"/>
      <c r="W305" s="34">
        <v>2500000</v>
      </c>
      <c r="X305" s="20">
        <v>0</v>
      </c>
      <c r="Y305" s="20">
        <f t="shared" si="5"/>
        <v>0</v>
      </c>
      <c r="Z305" s="18" t="s">
        <v>57</v>
      </c>
      <c r="AA305" s="18">
        <v>2014</v>
      </c>
      <c r="AB305" s="14" t="s">
        <v>107</v>
      </c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/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  <c r="HB305" s="31"/>
      <c r="HC305" s="31"/>
      <c r="HD305" s="31"/>
      <c r="HE305" s="31"/>
      <c r="HF305" s="31"/>
      <c r="HG305" s="31"/>
      <c r="HH305" s="31"/>
      <c r="HI305" s="31"/>
      <c r="HJ305" s="31"/>
      <c r="HK305" s="31"/>
      <c r="HL305" s="31"/>
      <c r="HM305" s="31"/>
      <c r="HN305" s="31"/>
      <c r="HO305" s="31"/>
      <c r="HP305" s="31"/>
      <c r="HQ305" s="31"/>
    </row>
    <row r="306" spans="2:225" ht="51" outlineLevel="1" x14ac:dyDescent="0.2">
      <c r="B306" s="14" t="s">
        <v>677</v>
      </c>
      <c r="C306" s="14" t="s">
        <v>46</v>
      </c>
      <c r="D306" s="14" t="s">
        <v>79</v>
      </c>
      <c r="E306" s="14" t="s">
        <v>80</v>
      </c>
      <c r="F306" s="14" t="s">
        <v>81</v>
      </c>
      <c r="G306" s="14" t="s">
        <v>676</v>
      </c>
      <c r="H306" s="14" t="s">
        <v>83</v>
      </c>
      <c r="I306" s="29">
        <v>45</v>
      </c>
      <c r="J306" s="14" t="s">
        <v>255</v>
      </c>
      <c r="K306" s="14" t="s">
        <v>53</v>
      </c>
      <c r="L306" s="14" t="s">
        <v>54</v>
      </c>
      <c r="M306" s="14" t="s">
        <v>55</v>
      </c>
      <c r="N306" s="14" t="s">
        <v>56</v>
      </c>
      <c r="O306" s="30"/>
      <c r="P306" s="30"/>
      <c r="Q306" s="30"/>
      <c r="R306" s="30"/>
      <c r="S306" s="30"/>
      <c r="T306" s="30"/>
      <c r="U306" s="30"/>
      <c r="V306" s="30"/>
      <c r="W306" s="30">
        <v>1553705</v>
      </c>
      <c r="X306" s="30">
        <f t="shared" ref="X306:X315" si="6">W306*(P306+Q306+R306+S306+T306+U306)</f>
        <v>0</v>
      </c>
      <c r="Y306" s="20">
        <f t="shared" si="5"/>
        <v>0</v>
      </c>
      <c r="Z306" s="14" t="s">
        <v>57</v>
      </c>
      <c r="AA306" s="14" t="s">
        <v>176</v>
      </c>
      <c r="AB306" s="18" t="s">
        <v>678</v>
      </c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1"/>
      <c r="ES306" s="31"/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1"/>
      <c r="FF306" s="31"/>
      <c r="FG306" s="31"/>
      <c r="FH306" s="31"/>
      <c r="FI306" s="31"/>
      <c r="FJ306" s="31"/>
      <c r="FK306" s="31"/>
      <c r="FL306" s="31"/>
      <c r="FM306" s="31"/>
      <c r="FN306" s="31"/>
      <c r="FO306" s="31"/>
      <c r="FP306" s="31"/>
      <c r="FQ306" s="31"/>
      <c r="FR306" s="31"/>
      <c r="FS306" s="31"/>
      <c r="FT306" s="31"/>
      <c r="FU306" s="31"/>
      <c r="FV306" s="31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  <c r="HB306" s="31"/>
      <c r="HC306" s="31"/>
      <c r="HD306" s="31"/>
      <c r="HE306" s="31"/>
      <c r="HF306" s="31"/>
      <c r="HG306" s="31"/>
      <c r="HH306" s="31"/>
      <c r="HI306" s="31"/>
      <c r="HJ306" s="31"/>
      <c r="HK306" s="31"/>
      <c r="HL306" s="31"/>
      <c r="HM306" s="31"/>
      <c r="HN306" s="31"/>
      <c r="HO306" s="31"/>
      <c r="HP306" s="31"/>
      <c r="HQ306" s="31"/>
    </row>
    <row r="307" spans="2:225" ht="51" outlineLevel="1" x14ac:dyDescent="0.2">
      <c r="B307" s="14" t="s">
        <v>679</v>
      </c>
      <c r="C307" s="14" t="s">
        <v>46</v>
      </c>
      <c r="D307" s="14" t="s">
        <v>79</v>
      </c>
      <c r="E307" s="14" t="s">
        <v>80</v>
      </c>
      <c r="F307" s="14" t="s">
        <v>81</v>
      </c>
      <c r="G307" s="14" t="s">
        <v>676</v>
      </c>
      <c r="H307" s="14" t="s">
        <v>83</v>
      </c>
      <c r="I307" s="29">
        <v>45</v>
      </c>
      <c r="J307" s="37" t="s">
        <v>109</v>
      </c>
      <c r="K307" s="14" t="s">
        <v>53</v>
      </c>
      <c r="L307" s="14" t="s">
        <v>54</v>
      </c>
      <c r="M307" s="14" t="s">
        <v>55</v>
      </c>
      <c r="N307" s="14" t="s">
        <v>56</v>
      </c>
      <c r="O307" s="30">
        <v>0</v>
      </c>
      <c r="P307" s="30">
        <v>0</v>
      </c>
      <c r="Q307" s="30">
        <v>38</v>
      </c>
      <c r="R307" s="30">
        <v>37</v>
      </c>
      <c r="S307" s="30">
        <v>33</v>
      </c>
      <c r="T307" s="30">
        <v>27</v>
      </c>
      <c r="U307" s="30">
        <v>25</v>
      </c>
      <c r="V307" s="30"/>
      <c r="W307" s="30">
        <v>1553705</v>
      </c>
      <c r="X307" s="30">
        <f>W307*(P307+Q307+R307+S307+T307+U307)</f>
        <v>248592800</v>
      </c>
      <c r="Y307" s="20">
        <f>X307*1.12</f>
        <v>278423936</v>
      </c>
      <c r="Z307" s="14" t="s">
        <v>57</v>
      </c>
      <c r="AA307" s="14" t="s">
        <v>176</v>
      </c>
      <c r="AB307" s="14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  <c r="HB307" s="31"/>
      <c r="HC307" s="31"/>
      <c r="HD307" s="31"/>
      <c r="HE307" s="31"/>
      <c r="HF307" s="31"/>
      <c r="HG307" s="31"/>
      <c r="HH307" s="31"/>
      <c r="HI307" s="31"/>
      <c r="HJ307" s="31"/>
      <c r="HK307" s="31"/>
      <c r="HL307" s="31"/>
      <c r="HM307" s="31"/>
      <c r="HN307" s="31"/>
      <c r="HO307" s="31"/>
      <c r="HP307" s="31"/>
      <c r="HQ307" s="31"/>
    </row>
    <row r="308" spans="2:225" ht="51" outlineLevel="1" x14ac:dyDescent="0.2">
      <c r="B308" s="14" t="s">
        <v>680</v>
      </c>
      <c r="C308" s="14" t="s">
        <v>46</v>
      </c>
      <c r="D308" s="14" t="s">
        <v>593</v>
      </c>
      <c r="E308" s="14" t="s">
        <v>594</v>
      </c>
      <c r="F308" s="14" t="s">
        <v>595</v>
      </c>
      <c r="G308" s="14" t="s">
        <v>681</v>
      </c>
      <c r="H308" s="14" t="s">
        <v>83</v>
      </c>
      <c r="I308" s="29">
        <v>50</v>
      </c>
      <c r="J308" s="14" t="s">
        <v>255</v>
      </c>
      <c r="K308" s="14" t="s">
        <v>53</v>
      </c>
      <c r="L308" s="14" t="s">
        <v>54</v>
      </c>
      <c r="M308" s="14" t="s">
        <v>55</v>
      </c>
      <c r="N308" s="14" t="s">
        <v>122</v>
      </c>
      <c r="O308" s="30">
        <v>0</v>
      </c>
      <c r="P308" s="30">
        <v>0</v>
      </c>
      <c r="Q308" s="30">
        <v>8</v>
      </c>
      <c r="R308" s="30">
        <v>5</v>
      </c>
      <c r="S308" s="30">
        <v>5</v>
      </c>
      <c r="T308" s="30">
        <v>5</v>
      </c>
      <c r="U308" s="30">
        <v>5</v>
      </c>
      <c r="V308" s="30"/>
      <c r="W308" s="30">
        <v>487650</v>
      </c>
      <c r="X308" s="30">
        <v>0</v>
      </c>
      <c r="Y308" s="20">
        <f t="shared" si="5"/>
        <v>0</v>
      </c>
      <c r="Z308" s="14" t="s">
        <v>57</v>
      </c>
      <c r="AA308" s="14" t="s">
        <v>176</v>
      </c>
      <c r="AB308" s="14" t="s">
        <v>90</v>
      </c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  <c r="HP308" s="31"/>
      <c r="HQ308" s="31"/>
    </row>
    <row r="309" spans="2:225" ht="51" outlineLevel="1" x14ac:dyDescent="0.2">
      <c r="B309" s="14" t="s">
        <v>682</v>
      </c>
      <c r="C309" s="14" t="s">
        <v>46</v>
      </c>
      <c r="D309" s="14" t="s">
        <v>613</v>
      </c>
      <c r="E309" s="14" t="s">
        <v>594</v>
      </c>
      <c r="F309" s="14" t="s">
        <v>614</v>
      </c>
      <c r="G309" s="14" t="s">
        <v>683</v>
      </c>
      <c r="H309" s="14" t="s">
        <v>83</v>
      </c>
      <c r="I309" s="29">
        <v>50</v>
      </c>
      <c r="J309" s="14" t="s">
        <v>106</v>
      </c>
      <c r="K309" s="14" t="s">
        <v>53</v>
      </c>
      <c r="L309" s="14" t="s">
        <v>54</v>
      </c>
      <c r="M309" s="14" t="s">
        <v>55</v>
      </c>
      <c r="N309" s="14" t="s">
        <v>122</v>
      </c>
      <c r="O309" s="30">
        <v>0</v>
      </c>
      <c r="P309" s="30">
        <v>0</v>
      </c>
      <c r="Q309" s="30">
        <v>8</v>
      </c>
      <c r="R309" s="30">
        <v>5</v>
      </c>
      <c r="S309" s="30">
        <v>5</v>
      </c>
      <c r="T309" s="30">
        <v>5</v>
      </c>
      <c r="U309" s="30">
        <v>5</v>
      </c>
      <c r="V309" s="30"/>
      <c r="W309" s="30">
        <v>443343</v>
      </c>
      <c r="X309" s="30">
        <v>0</v>
      </c>
      <c r="Y309" s="20">
        <f t="shared" si="5"/>
        <v>0</v>
      </c>
      <c r="Z309" s="14" t="s">
        <v>57</v>
      </c>
      <c r="AA309" s="14" t="s">
        <v>176</v>
      </c>
      <c r="AB309" s="14" t="s">
        <v>90</v>
      </c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  <c r="HI309" s="31"/>
      <c r="HJ309" s="31"/>
      <c r="HK309" s="31"/>
      <c r="HL309" s="31"/>
      <c r="HM309" s="31"/>
      <c r="HN309" s="31"/>
      <c r="HO309" s="31"/>
      <c r="HP309" s="31"/>
      <c r="HQ309" s="31"/>
    </row>
    <row r="310" spans="2:225" ht="51" outlineLevel="1" x14ac:dyDescent="0.2">
      <c r="B310" s="14" t="s">
        <v>684</v>
      </c>
      <c r="C310" s="14" t="s">
        <v>46</v>
      </c>
      <c r="D310" s="14" t="s">
        <v>618</v>
      </c>
      <c r="E310" s="14" t="s">
        <v>594</v>
      </c>
      <c r="F310" s="14" t="s">
        <v>619</v>
      </c>
      <c r="G310" s="14" t="s">
        <v>685</v>
      </c>
      <c r="H310" s="14" t="s">
        <v>83</v>
      </c>
      <c r="I310" s="29">
        <v>50</v>
      </c>
      <c r="J310" s="14" t="s">
        <v>106</v>
      </c>
      <c r="K310" s="14" t="s">
        <v>53</v>
      </c>
      <c r="L310" s="14" t="s">
        <v>54</v>
      </c>
      <c r="M310" s="14" t="s">
        <v>55</v>
      </c>
      <c r="N310" s="14" t="s">
        <v>122</v>
      </c>
      <c r="O310" s="30">
        <v>0</v>
      </c>
      <c r="P310" s="30">
        <v>0</v>
      </c>
      <c r="Q310" s="30">
        <v>8</v>
      </c>
      <c r="R310" s="30">
        <v>5</v>
      </c>
      <c r="S310" s="30">
        <v>5</v>
      </c>
      <c r="T310" s="30">
        <v>5</v>
      </c>
      <c r="U310" s="30">
        <v>5</v>
      </c>
      <c r="V310" s="30"/>
      <c r="W310" s="30">
        <v>548875</v>
      </c>
      <c r="X310" s="30">
        <v>0</v>
      </c>
      <c r="Y310" s="20">
        <f t="shared" si="5"/>
        <v>0</v>
      </c>
      <c r="Z310" s="14" t="s">
        <v>57</v>
      </c>
      <c r="AA310" s="14" t="s">
        <v>176</v>
      </c>
      <c r="AB310" s="14" t="s">
        <v>90</v>
      </c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  <c r="HL310" s="31"/>
      <c r="HM310" s="31"/>
      <c r="HN310" s="31"/>
      <c r="HO310" s="31"/>
      <c r="HP310" s="31"/>
      <c r="HQ310" s="31"/>
    </row>
    <row r="311" spans="2:225" ht="51" outlineLevel="1" x14ac:dyDescent="0.2">
      <c r="B311" s="14" t="s">
        <v>686</v>
      </c>
      <c r="C311" s="14" t="s">
        <v>46</v>
      </c>
      <c r="D311" s="14" t="s">
        <v>644</v>
      </c>
      <c r="E311" s="14" t="s">
        <v>645</v>
      </c>
      <c r="F311" s="14" t="s">
        <v>646</v>
      </c>
      <c r="G311" s="14" t="s">
        <v>687</v>
      </c>
      <c r="H311" s="14" t="s">
        <v>51</v>
      </c>
      <c r="I311" s="29">
        <v>60</v>
      </c>
      <c r="J311" s="14" t="s">
        <v>52</v>
      </c>
      <c r="K311" s="14" t="s">
        <v>53</v>
      </c>
      <c r="L311" s="14" t="s">
        <v>54</v>
      </c>
      <c r="M311" s="14" t="s">
        <v>55</v>
      </c>
      <c r="N311" s="14" t="s">
        <v>56</v>
      </c>
      <c r="O311" s="30">
        <v>0</v>
      </c>
      <c r="P311" s="30">
        <v>0</v>
      </c>
      <c r="Q311" s="30">
        <v>20</v>
      </c>
      <c r="R311" s="30">
        <v>20</v>
      </c>
      <c r="S311" s="30">
        <v>20</v>
      </c>
      <c r="T311" s="30">
        <v>20</v>
      </c>
      <c r="U311" s="30">
        <v>20</v>
      </c>
      <c r="V311" s="30"/>
      <c r="W311" s="30">
        <v>1312</v>
      </c>
      <c r="X311" s="30">
        <f t="shared" si="6"/>
        <v>131200</v>
      </c>
      <c r="Y311" s="20">
        <f t="shared" si="5"/>
        <v>146944</v>
      </c>
      <c r="Z311" s="14" t="s">
        <v>57</v>
      </c>
      <c r="AA311" s="14" t="s">
        <v>176</v>
      </c>
      <c r="AB311" s="14" t="s">
        <v>688</v>
      </c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  <c r="HB311" s="31"/>
      <c r="HC311" s="31"/>
      <c r="HD311" s="31"/>
      <c r="HE311" s="31"/>
      <c r="HF311" s="31"/>
      <c r="HG311" s="31"/>
      <c r="HH311" s="31"/>
      <c r="HI311" s="31"/>
      <c r="HJ311" s="31"/>
      <c r="HK311" s="31"/>
      <c r="HL311" s="31"/>
      <c r="HM311" s="31"/>
      <c r="HN311" s="31"/>
      <c r="HO311" s="31"/>
      <c r="HP311" s="31"/>
      <c r="HQ311" s="31"/>
    </row>
    <row r="312" spans="2:225" ht="51" outlineLevel="1" x14ac:dyDescent="0.2">
      <c r="B312" s="14" t="s">
        <v>689</v>
      </c>
      <c r="C312" s="14" t="s">
        <v>46</v>
      </c>
      <c r="D312" s="14" t="s">
        <v>644</v>
      </c>
      <c r="E312" s="14" t="s">
        <v>645</v>
      </c>
      <c r="F312" s="14" t="s">
        <v>646</v>
      </c>
      <c r="G312" s="14" t="s">
        <v>690</v>
      </c>
      <c r="H312" s="14" t="s">
        <v>51</v>
      </c>
      <c r="I312" s="29">
        <v>60</v>
      </c>
      <c r="J312" s="14" t="s">
        <v>52</v>
      </c>
      <c r="K312" s="14" t="s">
        <v>53</v>
      </c>
      <c r="L312" s="14" t="s">
        <v>54</v>
      </c>
      <c r="M312" s="14" t="s">
        <v>55</v>
      </c>
      <c r="N312" s="14" t="s">
        <v>56</v>
      </c>
      <c r="O312" s="30">
        <v>0</v>
      </c>
      <c r="P312" s="30">
        <v>0</v>
      </c>
      <c r="Q312" s="30">
        <v>300</v>
      </c>
      <c r="R312" s="30">
        <v>500</v>
      </c>
      <c r="S312" s="30">
        <v>300</v>
      </c>
      <c r="T312" s="30">
        <v>300</v>
      </c>
      <c r="U312" s="30">
        <v>300</v>
      </c>
      <c r="V312" s="30"/>
      <c r="W312" s="30">
        <v>1312</v>
      </c>
      <c r="X312" s="30">
        <f t="shared" si="6"/>
        <v>2230400</v>
      </c>
      <c r="Y312" s="20">
        <f t="shared" si="5"/>
        <v>2498048.0000000005</v>
      </c>
      <c r="Z312" s="14" t="s">
        <v>57</v>
      </c>
      <c r="AA312" s="14" t="s">
        <v>176</v>
      </c>
      <c r="AB312" s="14" t="s">
        <v>688</v>
      </c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1"/>
      <c r="FF312" s="31"/>
      <c r="FG312" s="31"/>
      <c r="FH312" s="31"/>
      <c r="FI312" s="31"/>
      <c r="FJ312" s="31"/>
      <c r="FK312" s="31"/>
      <c r="FL312" s="31"/>
      <c r="FM312" s="31"/>
      <c r="FN312" s="31"/>
      <c r="FO312" s="31"/>
      <c r="FP312" s="31"/>
      <c r="FQ312" s="31"/>
      <c r="FR312" s="31"/>
      <c r="FS312" s="31"/>
      <c r="FT312" s="31"/>
      <c r="FU312" s="31"/>
      <c r="FV312" s="31"/>
      <c r="FW312" s="31"/>
      <c r="FX312" s="31"/>
      <c r="FY312" s="31"/>
      <c r="FZ312" s="31"/>
      <c r="GA312" s="31"/>
      <c r="GB312" s="31"/>
      <c r="GC312" s="31"/>
      <c r="GD312" s="31"/>
      <c r="GE312" s="31"/>
      <c r="GF312" s="31"/>
      <c r="GG312" s="31"/>
      <c r="GH312" s="31"/>
      <c r="GI312" s="31"/>
      <c r="GJ312" s="31"/>
      <c r="GK312" s="31"/>
      <c r="GL312" s="31"/>
      <c r="GM312" s="31"/>
      <c r="GN312" s="31"/>
      <c r="GO312" s="31"/>
      <c r="GP312" s="31"/>
      <c r="GQ312" s="31"/>
      <c r="GR312" s="31"/>
      <c r="GS312" s="31"/>
      <c r="GT312" s="31"/>
      <c r="GU312" s="31"/>
      <c r="GV312" s="31"/>
      <c r="GW312" s="31"/>
      <c r="GX312" s="31"/>
      <c r="GY312" s="31"/>
      <c r="GZ312" s="31"/>
      <c r="HA312" s="31"/>
      <c r="HB312" s="31"/>
      <c r="HC312" s="31"/>
      <c r="HD312" s="31"/>
      <c r="HE312" s="31"/>
      <c r="HF312" s="31"/>
      <c r="HG312" s="31"/>
      <c r="HH312" s="31"/>
      <c r="HI312" s="31"/>
      <c r="HJ312" s="31"/>
      <c r="HK312" s="31"/>
      <c r="HL312" s="31"/>
      <c r="HM312" s="31"/>
      <c r="HN312" s="31"/>
      <c r="HO312" s="31"/>
      <c r="HP312" s="31"/>
      <c r="HQ312" s="31"/>
    </row>
    <row r="313" spans="2:225" ht="51" outlineLevel="1" x14ac:dyDescent="0.2">
      <c r="B313" s="14" t="s">
        <v>691</v>
      </c>
      <c r="C313" s="14" t="s">
        <v>46</v>
      </c>
      <c r="D313" s="14" t="s">
        <v>644</v>
      </c>
      <c r="E313" s="14" t="s">
        <v>645</v>
      </c>
      <c r="F313" s="14" t="s">
        <v>646</v>
      </c>
      <c r="G313" s="14" t="s">
        <v>692</v>
      </c>
      <c r="H313" s="14" t="s">
        <v>51</v>
      </c>
      <c r="I313" s="29">
        <v>60</v>
      </c>
      <c r="J313" s="14" t="s">
        <v>52</v>
      </c>
      <c r="K313" s="14" t="s">
        <v>53</v>
      </c>
      <c r="L313" s="14" t="s">
        <v>54</v>
      </c>
      <c r="M313" s="14" t="s">
        <v>55</v>
      </c>
      <c r="N313" s="14" t="s">
        <v>56</v>
      </c>
      <c r="O313" s="30">
        <v>0</v>
      </c>
      <c r="P313" s="30">
        <v>0</v>
      </c>
      <c r="Q313" s="30">
        <v>30</v>
      </c>
      <c r="R313" s="30">
        <v>0</v>
      </c>
      <c r="S313" s="30">
        <v>0</v>
      </c>
      <c r="T313" s="30">
        <v>0</v>
      </c>
      <c r="U313" s="30">
        <v>0</v>
      </c>
      <c r="V313" s="30"/>
      <c r="W313" s="30">
        <v>797</v>
      </c>
      <c r="X313" s="30">
        <f t="shared" si="6"/>
        <v>23910</v>
      </c>
      <c r="Y313" s="20">
        <f t="shared" si="5"/>
        <v>26779.200000000004</v>
      </c>
      <c r="Z313" s="14" t="s">
        <v>57</v>
      </c>
      <c r="AA313" s="14" t="s">
        <v>176</v>
      </c>
      <c r="AB313" s="14" t="s">
        <v>688</v>
      </c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1"/>
      <c r="FF313" s="31"/>
      <c r="FG313" s="31"/>
      <c r="FH313" s="31"/>
      <c r="FI313" s="31"/>
      <c r="FJ313" s="31"/>
      <c r="FK313" s="31"/>
      <c r="FL313" s="31"/>
      <c r="FM313" s="31"/>
      <c r="FN313" s="31"/>
      <c r="FO313" s="31"/>
      <c r="FP313" s="31"/>
      <c r="FQ313" s="31"/>
      <c r="FR313" s="31"/>
      <c r="FS313" s="31"/>
      <c r="FT313" s="31"/>
      <c r="FU313" s="31"/>
      <c r="FV313" s="31"/>
      <c r="FW313" s="31"/>
      <c r="FX313" s="31"/>
      <c r="FY313" s="31"/>
      <c r="FZ313" s="31"/>
      <c r="GA313" s="31"/>
      <c r="GB313" s="31"/>
      <c r="GC313" s="31"/>
      <c r="GD313" s="31"/>
      <c r="GE313" s="31"/>
      <c r="GF313" s="31"/>
      <c r="GG313" s="31"/>
      <c r="GH313" s="31"/>
      <c r="GI313" s="31"/>
      <c r="GJ313" s="31"/>
      <c r="GK313" s="31"/>
      <c r="GL313" s="31"/>
      <c r="GM313" s="31"/>
      <c r="GN313" s="31"/>
      <c r="GO313" s="31"/>
      <c r="GP313" s="31"/>
      <c r="GQ313" s="31"/>
      <c r="GR313" s="31"/>
      <c r="GS313" s="31"/>
      <c r="GT313" s="31"/>
      <c r="GU313" s="31"/>
      <c r="GV313" s="31"/>
      <c r="GW313" s="31"/>
      <c r="GX313" s="31"/>
      <c r="GY313" s="31"/>
      <c r="GZ313" s="31"/>
      <c r="HA313" s="31"/>
      <c r="HB313" s="31"/>
      <c r="HC313" s="31"/>
      <c r="HD313" s="31"/>
      <c r="HE313" s="31"/>
      <c r="HF313" s="31"/>
      <c r="HG313" s="31"/>
      <c r="HH313" s="31"/>
      <c r="HI313" s="31"/>
      <c r="HJ313" s="31"/>
      <c r="HK313" s="31"/>
      <c r="HL313" s="31"/>
      <c r="HM313" s="31"/>
      <c r="HN313" s="31"/>
      <c r="HO313" s="31"/>
      <c r="HP313" s="31"/>
      <c r="HQ313" s="31"/>
    </row>
    <row r="314" spans="2:225" ht="51" outlineLevel="1" x14ac:dyDescent="0.2">
      <c r="B314" s="14" t="s">
        <v>693</v>
      </c>
      <c r="C314" s="14" t="s">
        <v>46</v>
      </c>
      <c r="D314" s="14" t="s">
        <v>644</v>
      </c>
      <c r="E314" s="14" t="s">
        <v>645</v>
      </c>
      <c r="F314" s="14" t="s">
        <v>646</v>
      </c>
      <c r="G314" s="14" t="s">
        <v>694</v>
      </c>
      <c r="H314" s="14" t="s">
        <v>51</v>
      </c>
      <c r="I314" s="29">
        <v>60</v>
      </c>
      <c r="J314" s="14" t="s">
        <v>52</v>
      </c>
      <c r="K314" s="14" t="s">
        <v>53</v>
      </c>
      <c r="L314" s="14" t="s">
        <v>54</v>
      </c>
      <c r="M314" s="14" t="s">
        <v>55</v>
      </c>
      <c r="N314" s="14" t="s">
        <v>56</v>
      </c>
      <c r="O314" s="30">
        <v>0</v>
      </c>
      <c r="P314" s="30">
        <v>0</v>
      </c>
      <c r="Q314" s="30">
        <v>40</v>
      </c>
      <c r="R314" s="30">
        <v>0</v>
      </c>
      <c r="S314" s="30">
        <v>0</v>
      </c>
      <c r="T314" s="30">
        <v>0</v>
      </c>
      <c r="U314" s="30">
        <v>0</v>
      </c>
      <c r="V314" s="30"/>
      <c r="W314" s="30">
        <v>687.5</v>
      </c>
      <c r="X314" s="30">
        <f t="shared" si="6"/>
        <v>27500</v>
      </c>
      <c r="Y314" s="20">
        <f t="shared" si="5"/>
        <v>30800.000000000004</v>
      </c>
      <c r="Z314" s="14" t="s">
        <v>57</v>
      </c>
      <c r="AA314" s="14" t="s">
        <v>176</v>
      </c>
      <c r="AB314" s="14" t="s">
        <v>688</v>
      </c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  <c r="EI314" s="31"/>
      <c r="EJ314" s="31"/>
      <c r="EK314" s="31"/>
      <c r="EL314" s="31"/>
      <c r="EM314" s="31"/>
      <c r="EN314" s="31"/>
      <c r="EO314" s="31"/>
      <c r="EP314" s="31"/>
      <c r="EQ314" s="31"/>
      <c r="ER314" s="31"/>
      <c r="ES314" s="31"/>
      <c r="ET314" s="31"/>
      <c r="EU314" s="31"/>
      <c r="EV314" s="31"/>
      <c r="EW314" s="31"/>
      <c r="EX314" s="31"/>
      <c r="EY314" s="31"/>
      <c r="EZ314" s="31"/>
      <c r="FA314" s="31"/>
      <c r="FB314" s="31"/>
      <c r="FC314" s="31"/>
      <c r="FD314" s="31"/>
      <c r="FE314" s="31"/>
      <c r="FF314" s="31"/>
      <c r="FG314" s="31"/>
      <c r="FH314" s="31"/>
      <c r="FI314" s="31"/>
      <c r="FJ314" s="31"/>
      <c r="FK314" s="31"/>
      <c r="FL314" s="31"/>
      <c r="FM314" s="31"/>
      <c r="FN314" s="31"/>
      <c r="FO314" s="31"/>
      <c r="FP314" s="31"/>
      <c r="FQ314" s="31"/>
      <c r="FR314" s="31"/>
      <c r="FS314" s="31"/>
      <c r="FT314" s="31"/>
      <c r="FU314" s="31"/>
      <c r="FV314" s="31"/>
      <c r="FW314" s="31"/>
      <c r="FX314" s="31"/>
      <c r="FY314" s="31"/>
      <c r="FZ314" s="31"/>
      <c r="GA314" s="31"/>
      <c r="GB314" s="31"/>
      <c r="GC314" s="31"/>
      <c r="GD314" s="31"/>
      <c r="GE314" s="31"/>
      <c r="GF314" s="31"/>
      <c r="GG314" s="31"/>
      <c r="GH314" s="31"/>
      <c r="GI314" s="31"/>
      <c r="GJ314" s="31"/>
      <c r="GK314" s="31"/>
      <c r="GL314" s="31"/>
      <c r="GM314" s="31"/>
      <c r="GN314" s="31"/>
      <c r="GO314" s="31"/>
      <c r="GP314" s="31"/>
      <c r="GQ314" s="31"/>
      <c r="GR314" s="31"/>
      <c r="GS314" s="31"/>
      <c r="GT314" s="31"/>
      <c r="GU314" s="31"/>
      <c r="GV314" s="31"/>
      <c r="GW314" s="31"/>
      <c r="GX314" s="31"/>
      <c r="GY314" s="31"/>
      <c r="GZ314" s="31"/>
      <c r="HA314" s="31"/>
      <c r="HB314" s="31"/>
      <c r="HC314" s="31"/>
      <c r="HD314" s="31"/>
      <c r="HE314" s="31"/>
      <c r="HF314" s="31"/>
      <c r="HG314" s="31"/>
      <c r="HH314" s="31"/>
      <c r="HI314" s="31"/>
      <c r="HJ314" s="31"/>
      <c r="HK314" s="31"/>
      <c r="HL314" s="31"/>
      <c r="HM314" s="31"/>
      <c r="HN314" s="31"/>
      <c r="HO314" s="31"/>
      <c r="HP314" s="31"/>
      <c r="HQ314" s="31"/>
    </row>
    <row r="315" spans="2:225" ht="51" outlineLevel="1" x14ac:dyDescent="0.2">
      <c r="B315" s="14" t="s">
        <v>695</v>
      </c>
      <c r="C315" s="14" t="s">
        <v>46</v>
      </c>
      <c r="D315" s="14" t="s">
        <v>79</v>
      </c>
      <c r="E315" s="14" t="s">
        <v>80</v>
      </c>
      <c r="F315" s="14" t="s">
        <v>81</v>
      </c>
      <c r="G315" s="14" t="s">
        <v>89</v>
      </c>
      <c r="H315" s="14" t="s">
        <v>51</v>
      </c>
      <c r="I315" s="29">
        <v>50</v>
      </c>
      <c r="J315" s="14" t="s">
        <v>106</v>
      </c>
      <c r="K315" s="14" t="s">
        <v>53</v>
      </c>
      <c r="L315" s="14" t="s">
        <v>54</v>
      </c>
      <c r="M315" s="14" t="s">
        <v>55</v>
      </c>
      <c r="N315" s="14" t="s">
        <v>56</v>
      </c>
      <c r="O315" s="30">
        <v>0</v>
      </c>
      <c r="P315" s="30">
        <v>0</v>
      </c>
      <c r="Q315" s="30">
        <v>1750</v>
      </c>
      <c r="R315" s="30">
        <v>1026</v>
      </c>
      <c r="S315" s="30">
        <v>958</v>
      </c>
      <c r="T315" s="30">
        <v>650</v>
      </c>
      <c r="U315" s="30">
        <v>650</v>
      </c>
      <c r="V315" s="30"/>
      <c r="W315" s="30">
        <v>13549.938</v>
      </c>
      <c r="X315" s="30">
        <f t="shared" si="6"/>
        <v>68210387.892000005</v>
      </c>
      <c r="Y315" s="20">
        <f t="shared" si="5"/>
        <v>76395634.439040005</v>
      </c>
      <c r="Z315" s="14" t="s">
        <v>57</v>
      </c>
      <c r="AA315" s="14" t="s">
        <v>176</v>
      </c>
      <c r="AB315" s="14" t="s">
        <v>688</v>
      </c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  <c r="EI315" s="31"/>
      <c r="EJ315" s="31"/>
      <c r="EK315" s="31"/>
      <c r="EL315" s="31"/>
      <c r="EM315" s="31"/>
      <c r="EN315" s="31"/>
      <c r="EO315" s="31"/>
      <c r="EP315" s="31"/>
      <c r="EQ315" s="31"/>
      <c r="ER315" s="31"/>
      <c r="ES315" s="31"/>
      <c r="ET315" s="31"/>
      <c r="EU315" s="31"/>
      <c r="EV315" s="31"/>
      <c r="EW315" s="31"/>
      <c r="EX315" s="31"/>
      <c r="EY315" s="31"/>
      <c r="EZ315" s="31"/>
      <c r="FA315" s="31"/>
      <c r="FB315" s="31"/>
      <c r="FC315" s="31"/>
      <c r="FD315" s="31"/>
      <c r="FE315" s="31"/>
      <c r="FF315" s="31"/>
      <c r="FG315" s="31"/>
      <c r="FH315" s="31"/>
      <c r="FI315" s="31"/>
      <c r="FJ315" s="31"/>
      <c r="FK315" s="31"/>
      <c r="FL315" s="31"/>
      <c r="FM315" s="31"/>
      <c r="FN315" s="31"/>
      <c r="FO315" s="31"/>
      <c r="FP315" s="31"/>
      <c r="FQ315" s="31"/>
      <c r="FR315" s="31"/>
      <c r="FS315" s="31"/>
      <c r="FT315" s="31"/>
      <c r="FU315" s="31"/>
      <c r="FV315" s="31"/>
      <c r="FW315" s="31"/>
      <c r="FX315" s="31"/>
      <c r="FY315" s="31"/>
      <c r="FZ315" s="31"/>
      <c r="GA315" s="31"/>
      <c r="GB315" s="31"/>
      <c r="GC315" s="31"/>
      <c r="GD315" s="31"/>
      <c r="GE315" s="31"/>
      <c r="GF315" s="31"/>
      <c r="GG315" s="31"/>
      <c r="GH315" s="31"/>
      <c r="GI315" s="31"/>
      <c r="GJ315" s="31"/>
      <c r="GK315" s="31"/>
      <c r="GL315" s="31"/>
      <c r="GM315" s="31"/>
      <c r="GN315" s="31"/>
      <c r="GO315" s="31"/>
      <c r="GP315" s="31"/>
      <c r="GQ315" s="31"/>
      <c r="GR315" s="31"/>
      <c r="GS315" s="31"/>
      <c r="GT315" s="31"/>
      <c r="GU315" s="31"/>
      <c r="GV315" s="31"/>
      <c r="GW315" s="31"/>
      <c r="GX315" s="31"/>
      <c r="GY315" s="31"/>
      <c r="GZ315" s="31"/>
      <c r="HA315" s="31"/>
      <c r="HB315" s="31"/>
      <c r="HC315" s="31"/>
      <c r="HD315" s="31"/>
      <c r="HE315" s="31"/>
      <c r="HF315" s="31"/>
      <c r="HG315" s="31"/>
      <c r="HH315" s="31"/>
      <c r="HI315" s="31"/>
      <c r="HJ315" s="31"/>
      <c r="HK315" s="31"/>
      <c r="HL315" s="31"/>
      <c r="HM315" s="31"/>
      <c r="HN315" s="31"/>
      <c r="HO315" s="31"/>
      <c r="HP315" s="31"/>
      <c r="HQ315" s="31"/>
    </row>
    <row r="316" spans="2:225" ht="51" outlineLevel="1" x14ac:dyDescent="0.2">
      <c r="B316" s="14" t="s">
        <v>696</v>
      </c>
      <c r="C316" s="14" t="s">
        <v>46</v>
      </c>
      <c r="D316" s="14" t="s">
        <v>697</v>
      </c>
      <c r="E316" s="14" t="s">
        <v>698</v>
      </c>
      <c r="F316" s="14" t="s">
        <v>699</v>
      </c>
      <c r="G316" s="14" t="s">
        <v>700</v>
      </c>
      <c r="H316" s="15" t="s">
        <v>83</v>
      </c>
      <c r="I316" s="16">
        <v>50</v>
      </c>
      <c r="J316" s="17" t="s">
        <v>109</v>
      </c>
      <c r="K316" s="15" t="s">
        <v>53</v>
      </c>
      <c r="L316" s="18" t="s">
        <v>54</v>
      </c>
      <c r="M316" s="18" t="s">
        <v>55</v>
      </c>
      <c r="N316" s="18" t="s">
        <v>56</v>
      </c>
      <c r="O316" s="18"/>
      <c r="P316" s="18"/>
      <c r="Q316" s="19"/>
      <c r="R316" s="20">
        <v>77</v>
      </c>
      <c r="S316" s="20">
        <v>77</v>
      </c>
      <c r="T316" s="20">
        <v>77</v>
      </c>
      <c r="U316" s="20">
        <v>77</v>
      </c>
      <c r="V316" s="20">
        <v>77</v>
      </c>
      <c r="W316" s="20">
        <v>9633.32</v>
      </c>
      <c r="X316" s="30">
        <f>W316*(P316+Q316+R316+S316+T316+U316+V316)</f>
        <v>3708828.1999999997</v>
      </c>
      <c r="Y316" s="20">
        <f t="shared" si="5"/>
        <v>4153887.5840000003</v>
      </c>
      <c r="Z316" s="18" t="s">
        <v>57</v>
      </c>
      <c r="AA316" s="14" t="s">
        <v>176</v>
      </c>
      <c r="AB316" s="22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</row>
    <row r="317" spans="2:225" ht="51" outlineLevel="1" x14ac:dyDescent="0.2">
      <c r="B317" s="14" t="s">
        <v>701</v>
      </c>
      <c r="C317" s="14" t="s">
        <v>46</v>
      </c>
      <c r="D317" s="14" t="s">
        <v>702</v>
      </c>
      <c r="E317" s="14" t="s">
        <v>698</v>
      </c>
      <c r="F317" s="14" t="s">
        <v>703</v>
      </c>
      <c r="G317" s="14" t="s">
        <v>704</v>
      </c>
      <c r="H317" s="15" t="s">
        <v>83</v>
      </c>
      <c r="I317" s="16">
        <v>50</v>
      </c>
      <c r="J317" s="17" t="s">
        <v>109</v>
      </c>
      <c r="K317" s="15" t="s">
        <v>53</v>
      </c>
      <c r="L317" s="18" t="s">
        <v>54</v>
      </c>
      <c r="M317" s="18" t="s">
        <v>55</v>
      </c>
      <c r="N317" s="18" t="s">
        <v>56</v>
      </c>
      <c r="O317" s="18"/>
      <c r="P317" s="18"/>
      <c r="Q317" s="19"/>
      <c r="R317" s="20">
        <v>10</v>
      </c>
      <c r="S317" s="20">
        <v>10</v>
      </c>
      <c r="T317" s="20">
        <v>10</v>
      </c>
      <c r="U317" s="20">
        <v>10</v>
      </c>
      <c r="V317" s="20">
        <v>10</v>
      </c>
      <c r="W317" s="20">
        <v>21181.69</v>
      </c>
      <c r="X317" s="30">
        <f t="shared" ref="X317:X380" si="7">W317*(P317+Q317+R317+S317+T317+U317+V317)</f>
        <v>1059084.5</v>
      </c>
      <c r="Y317" s="20">
        <f t="shared" si="5"/>
        <v>1186174.6400000001</v>
      </c>
      <c r="Z317" s="18" t="s">
        <v>57</v>
      </c>
      <c r="AA317" s="14" t="s">
        <v>176</v>
      </c>
      <c r="AB317" s="22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</row>
    <row r="318" spans="2:225" ht="51" outlineLevel="1" x14ac:dyDescent="0.2">
      <c r="B318" s="14" t="s">
        <v>705</v>
      </c>
      <c r="C318" s="14" t="s">
        <v>46</v>
      </c>
      <c r="D318" s="42" t="s">
        <v>702</v>
      </c>
      <c r="E318" s="14" t="s">
        <v>698</v>
      </c>
      <c r="F318" s="14" t="s">
        <v>703</v>
      </c>
      <c r="G318" s="14" t="s">
        <v>706</v>
      </c>
      <c r="H318" s="15" t="s">
        <v>83</v>
      </c>
      <c r="I318" s="16">
        <v>50</v>
      </c>
      <c r="J318" s="17" t="s">
        <v>109</v>
      </c>
      <c r="K318" s="15" t="s">
        <v>53</v>
      </c>
      <c r="L318" s="18" t="s">
        <v>54</v>
      </c>
      <c r="M318" s="18" t="s">
        <v>55</v>
      </c>
      <c r="N318" s="18" t="s">
        <v>56</v>
      </c>
      <c r="O318" s="18"/>
      <c r="P318" s="18"/>
      <c r="Q318" s="19"/>
      <c r="R318" s="20">
        <v>95</v>
      </c>
      <c r="S318" s="20">
        <v>95</v>
      </c>
      <c r="T318" s="20">
        <v>95</v>
      </c>
      <c r="U318" s="20">
        <v>95</v>
      </c>
      <c r="V318" s="20">
        <v>95</v>
      </c>
      <c r="W318" s="20">
        <v>24257.39</v>
      </c>
      <c r="X318" s="30">
        <f t="shared" si="7"/>
        <v>11522260.25</v>
      </c>
      <c r="Y318" s="20">
        <f t="shared" si="5"/>
        <v>12904931.48</v>
      </c>
      <c r="Z318" s="18" t="s">
        <v>57</v>
      </c>
      <c r="AA318" s="14" t="s">
        <v>176</v>
      </c>
      <c r="AB318" s="18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</row>
    <row r="319" spans="2:225" ht="51" outlineLevel="1" x14ac:dyDescent="0.2">
      <c r="B319" s="14" t="s">
        <v>707</v>
      </c>
      <c r="C319" s="14" t="s">
        <v>46</v>
      </c>
      <c r="D319" s="42" t="s">
        <v>702</v>
      </c>
      <c r="E319" s="14" t="s">
        <v>698</v>
      </c>
      <c r="F319" s="14" t="s">
        <v>708</v>
      </c>
      <c r="G319" s="14" t="s">
        <v>709</v>
      </c>
      <c r="H319" s="15" t="s">
        <v>83</v>
      </c>
      <c r="I319" s="16">
        <v>50</v>
      </c>
      <c r="J319" s="17" t="s">
        <v>109</v>
      </c>
      <c r="K319" s="15" t="s">
        <v>53</v>
      </c>
      <c r="L319" s="18" t="s">
        <v>54</v>
      </c>
      <c r="M319" s="18" t="s">
        <v>55</v>
      </c>
      <c r="N319" s="18" t="s">
        <v>56</v>
      </c>
      <c r="O319" s="18"/>
      <c r="P319" s="18"/>
      <c r="Q319" s="19"/>
      <c r="R319" s="20">
        <v>60</v>
      </c>
      <c r="S319" s="20">
        <v>60</v>
      </c>
      <c r="T319" s="20">
        <v>60</v>
      </c>
      <c r="U319" s="20">
        <v>60</v>
      </c>
      <c r="V319" s="20">
        <v>60</v>
      </c>
      <c r="W319" s="20">
        <v>26017.69</v>
      </c>
      <c r="X319" s="30">
        <f t="shared" si="7"/>
        <v>7805307</v>
      </c>
      <c r="Y319" s="20">
        <f t="shared" si="5"/>
        <v>8741943.8400000017</v>
      </c>
      <c r="Z319" s="18" t="s">
        <v>57</v>
      </c>
      <c r="AA319" s="14" t="s">
        <v>176</v>
      </c>
      <c r="AB319" s="18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</row>
    <row r="320" spans="2:225" ht="51" outlineLevel="1" x14ac:dyDescent="0.2">
      <c r="B320" s="14" t="s">
        <v>710</v>
      </c>
      <c r="C320" s="14" t="s">
        <v>46</v>
      </c>
      <c r="D320" s="42" t="s">
        <v>711</v>
      </c>
      <c r="E320" s="14" t="s">
        <v>698</v>
      </c>
      <c r="F320" s="14" t="s">
        <v>712</v>
      </c>
      <c r="G320" s="14" t="s">
        <v>713</v>
      </c>
      <c r="H320" s="15" t="s">
        <v>83</v>
      </c>
      <c r="I320" s="16">
        <v>50</v>
      </c>
      <c r="J320" s="17" t="s">
        <v>109</v>
      </c>
      <c r="K320" s="15" t="s">
        <v>53</v>
      </c>
      <c r="L320" s="18" t="s">
        <v>54</v>
      </c>
      <c r="M320" s="18" t="s">
        <v>55</v>
      </c>
      <c r="N320" s="18" t="s">
        <v>56</v>
      </c>
      <c r="O320" s="18"/>
      <c r="P320" s="18"/>
      <c r="Q320" s="19"/>
      <c r="R320" s="20">
        <v>94</v>
      </c>
      <c r="S320" s="20">
        <v>94</v>
      </c>
      <c r="T320" s="20">
        <v>94</v>
      </c>
      <c r="U320" s="20">
        <v>94</v>
      </c>
      <c r="V320" s="20">
        <v>94</v>
      </c>
      <c r="W320" s="20">
        <v>31748.36</v>
      </c>
      <c r="X320" s="30">
        <f t="shared" si="7"/>
        <v>14921729.200000001</v>
      </c>
      <c r="Y320" s="20">
        <f t="shared" si="5"/>
        <v>16712336.704000004</v>
      </c>
      <c r="Z320" s="18" t="s">
        <v>57</v>
      </c>
      <c r="AA320" s="14" t="s">
        <v>176</v>
      </c>
      <c r="AB320" s="18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  <c r="HD320" s="10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  <c r="HO320" s="10"/>
    </row>
    <row r="321" spans="2:223" ht="51" outlineLevel="1" x14ac:dyDescent="0.2">
      <c r="B321" s="14" t="s">
        <v>714</v>
      </c>
      <c r="C321" s="14" t="s">
        <v>46</v>
      </c>
      <c r="D321" s="17" t="s">
        <v>711</v>
      </c>
      <c r="E321" s="14" t="s">
        <v>698</v>
      </c>
      <c r="F321" s="14" t="s">
        <v>712</v>
      </c>
      <c r="G321" s="14" t="s">
        <v>715</v>
      </c>
      <c r="H321" s="15" t="s">
        <v>83</v>
      </c>
      <c r="I321" s="16">
        <v>50</v>
      </c>
      <c r="J321" s="17" t="s">
        <v>109</v>
      </c>
      <c r="K321" s="15" t="s">
        <v>53</v>
      </c>
      <c r="L321" s="18" t="s">
        <v>54</v>
      </c>
      <c r="M321" s="18" t="s">
        <v>55</v>
      </c>
      <c r="N321" s="18" t="s">
        <v>56</v>
      </c>
      <c r="O321" s="18"/>
      <c r="P321" s="18"/>
      <c r="Q321" s="19"/>
      <c r="R321" s="20">
        <v>26</v>
      </c>
      <c r="S321" s="20">
        <v>26</v>
      </c>
      <c r="T321" s="20">
        <v>26</v>
      </c>
      <c r="U321" s="20">
        <v>26</v>
      </c>
      <c r="V321" s="20">
        <v>26</v>
      </c>
      <c r="W321" s="20">
        <v>44320.99</v>
      </c>
      <c r="X321" s="30">
        <f t="shared" si="7"/>
        <v>5761728.7000000002</v>
      </c>
      <c r="Y321" s="20">
        <f t="shared" si="5"/>
        <v>6453136.1440000013</v>
      </c>
      <c r="Z321" s="18" t="s">
        <v>57</v>
      </c>
      <c r="AA321" s="14" t="s">
        <v>176</v>
      </c>
      <c r="AB321" s="22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</row>
    <row r="322" spans="2:223" ht="51" outlineLevel="1" x14ac:dyDescent="0.2">
      <c r="B322" s="14" t="s">
        <v>716</v>
      </c>
      <c r="C322" s="14" t="s">
        <v>46</v>
      </c>
      <c r="D322" s="14" t="s">
        <v>711</v>
      </c>
      <c r="E322" s="14" t="s">
        <v>698</v>
      </c>
      <c r="F322" s="14" t="s">
        <v>712</v>
      </c>
      <c r="G322" s="14" t="s">
        <v>717</v>
      </c>
      <c r="H322" s="15" t="s">
        <v>83</v>
      </c>
      <c r="I322" s="16">
        <v>50</v>
      </c>
      <c r="J322" s="17" t="s">
        <v>109</v>
      </c>
      <c r="K322" s="15" t="s">
        <v>53</v>
      </c>
      <c r="L322" s="18" t="s">
        <v>54</v>
      </c>
      <c r="M322" s="18" t="s">
        <v>55</v>
      </c>
      <c r="N322" s="18" t="s">
        <v>56</v>
      </c>
      <c r="O322" s="18"/>
      <c r="P322" s="18"/>
      <c r="Q322" s="19"/>
      <c r="R322" s="20">
        <v>46</v>
      </c>
      <c r="S322" s="20">
        <v>46</v>
      </c>
      <c r="T322" s="20">
        <v>46</v>
      </c>
      <c r="U322" s="20">
        <v>46</v>
      </c>
      <c r="V322" s="20">
        <v>46</v>
      </c>
      <c r="W322" s="20">
        <v>30938.03</v>
      </c>
      <c r="X322" s="30">
        <f t="shared" si="7"/>
        <v>7115746.8999999994</v>
      </c>
      <c r="Y322" s="20">
        <f t="shared" si="5"/>
        <v>7969636.5279999999</v>
      </c>
      <c r="Z322" s="18" t="s">
        <v>57</v>
      </c>
      <c r="AA322" s="14" t="s">
        <v>176</v>
      </c>
      <c r="AB322" s="22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</row>
    <row r="323" spans="2:223" ht="51" outlineLevel="1" x14ac:dyDescent="0.2">
      <c r="B323" s="14" t="s">
        <v>718</v>
      </c>
      <c r="C323" s="14" t="s">
        <v>46</v>
      </c>
      <c r="D323" s="14" t="s">
        <v>711</v>
      </c>
      <c r="E323" s="14" t="s">
        <v>698</v>
      </c>
      <c r="F323" s="14" t="s">
        <v>712</v>
      </c>
      <c r="G323" s="14" t="s">
        <v>719</v>
      </c>
      <c r="H323" s="15" t="s">
        <v>83</v>
      </c>
      <c r="I323" s="16">
        <v>50</v>
      </c>
      <c r="J323" s="17" t="s">
        <v>109</v>
      </c>
      <c r="K323" s="15" t="s">
        <v>53</v>
      </c>
      <c r="L323" s="18" t="s">
        <v>54</v>
      </c>
      <c r="M323" s="18" t="s">
        <v>55</v>
      </c>
      <c r="N323" s="18" t="s">
        <v>56</v>
      </c>
      <c r="O323" s="18"/>
      <c r="P323" s="18"/>
      <c r="Q323" s="19"/>
      <c r="R323" s="20">
        <v>40</v>
      </c>
      <c r="S323" s="20">
        <v>40</v>
      </c>
      <c r="T323" s="20">
        <v>40</v>
      </c>
      <c r="U323" s="20">
        <v>40</v>
      </c>
      <c r="V323" s="20">
        <v>40</v>
      </c>
      <c r="W323" s="20">
        <v>35910.22</v>
      </c>
      <c r="X323" s="30">
        <f t="shared" si="7"/>
        <v>7182044</v>
      </c>
      <c r="Y323" s="20">
        <f t="shared" si="5"/>
        <v>8043889.2800000012</v>
      </c>
      <c r="Z323" s="18" t="s">
        <v>57</v>
      </c>
      <c r="AA323" s="14" t="s">
        <v>176</v>
      </c>
      <c r="AB323" s="18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</row>
    <row r="324" spans="2:223" ht="51" outlineLevel="1" x14ac:dyDescent="0.2">
      <c r="B324" s="14" t="s">
        <v>720</v>
      </c>
      <c r="C324" s="14" t="s">
        <v>46</v>
      </c>
      <c r="D324" s="14" t="s">
        <v>697</v>
      </c>
      <c r="E324" s="14" t="s">
        <v>698</v>
      </c>
      <c r="F324" s="14" t="s">
        <v>699</v>
      </c>
      <c r="G324" s="14" t="s">
        <v>721</v>
      </c>
      <c r="H324" s="15" t="s">
        <v>83</v>
      </c>
      <c r="I324" s="16">
        <v>45</v>
      </c>
      <c r="J324" s="17" t="s">
        <v>109</v>
      </c>
      <c r="K324" s="15" t="s">
        <v>53</v>
      </c>
      <c r="L324" s="18" t="s">
        <v>54</v>
      </c>
      <c r="M324" s="18" t="s">
        <v>55</v>
      </c>
      <c r="N324" s="18" t="s">
        <v>56</v>
      </c>
      <c r="O324" s="18"/>
      <c r="P324" s="18"/>
      <c r="Q324" s="19"/>
      <c r="R324" s="20">
        <v>4</v>
      </c>
      <c r="S324" s="20">
        <v>4</v>
      </c>
      <c r="T324" s="20">
        <v>4</v>
      </c>
      <c r="U324" s="20">
        <v>4</v>
      </c>
      <c r="V324" s="20">
        <v>4</v>
      </c>
      <c r="W324" s="20">
        <v>10832.65</v>
      </c>
      <c r="X324" s="30">
        <f t="shared" si="7"/>
        <v>216653</v>
      </c>
      <c r="Y324" s="20">
        <f t="shared" si="5"/>
        <v>242651.36000000002</v>
      </c>
      <c r="Z324" s="18" t="s">
        <v>57</v>
      </c>
      <c r="AA324" s="14" t="s">
        <v>176</v>
      </c>
      <c r="AB324" s="18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</row>
    <row r="325" spans="2:223" ht="51" outlineLevel="1" x14ac:dyDescent="0.2">
      <c r="B325" s="14" t="s">
        <v>722</v>
      </c>
      <c r="C325" s="14" t="s">
        <v>46</v>
      </c>
      <c r="D325" s="42" t="s">
        <v>723</v>
      </c>
      <c r="E325" s="14" t="s">
        <v>724</v>
      </c>
      <c r="F325" s="14" t="s">
        <v>725</v>
      </c>
      <c r="G325" s="14" t="s">
        <v>726</v>
      </c>
      <c r="H325" s="14" t="s">
        <v>51</v>
      </c>
      <c r="I325" s="16">
        <v>45</v>
      </c>
      <c r="J325" s="17" t="s">
        <v>109</v>
      </c>
      <c r="K325" s="15" t="s">
        <v>53</v>
      </c>
      <c r="L325" s="18" t="s">
        <v>54</v>
      </c>
      <c r="M325" s="18" t="s">
        <v>55</v>
      </c>
      <c r="N325" s="18" t="s">
        <v>56</v>
      </c>
      <c r="O325" s="18"/>
      <c r="P325" s="18"/>
      <c r="Q325" s="19"/>
      <c r="R325" s="20">
        <v>10</v>
      </c>
      <c r="S325" s="20">
        <v>10</v>
      </c>
      <c r="T325" s="20">
        <v>10</v>
      </c>
      <c r="U325" s="20">
        <v>10</v>
      </c>
      <c r="V325" s="20">
        <v>10</v>
      </c>
      <c r="W325" s="20">
        <v>72540.03</v>
      </c>
      <c r="X325" s="30">
        <f t="shared" si="7"/>
        <v>3627001.5</v>
      </c>
      <c r="Y325" s="20">
        <f t="shared" si="5"/>
        <v>4062241.68</v>
      </c>
      <c r="Z325" s="18" t="s">
        <v>57</v>
      </c>
      <c r="AA325" s="14" t="s">
        <v>176</v>
      </c>
      <c r="AB325" s="18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</row>
    <row r="326" spans="2:223" ht="51" outlineLevel="1" x14ac:dyDescent="0.2">
      <c r="B326" s="14" t="s">
        <v>727</v>
      </c>
      <c r="C326" s="14" t="s">
        <v>46</v>
      </c>
      <c r="D326" s="17" t="s">
        <v>711</v>
      </c>
      <c r="E326" s="14" t="s">
        <v>698</v>
      </c>
      <c r="F326" s="14" t="s">
        <v>712</v>
      </c>
      <c r="G326" s="14" t="s">
        <v>728</v>
      </c>
      <c r="H326" s="15" t="s">
        <v>83</v>
      </c>
      <c r="I326" s="16">
        <v>50</v>
      </c>
      <c r="J326" s="17" t="s">
        <v>109</v>
      </c>
      <c r="K326" s="15" t="s">
        <v>53</v>
      </c>
      <c r="L326" s="18" t="s">
        <v>54</v>
      </c>
      <c r="M326" s="18" t="s">
        <v>55</v>
      </c>
      <c r="N326" s="18" t="s">
        <v>56</v>
      </c>
      <c r="O326" s="18"/>
      <c r="P326" s="18"/>
      <c r="Q326" s="19"/>
      <c r="R326" s="20">
        <v>17</v>
      </c>
      <c r="S326" s="20">
        <v>17</v>
      </c>
      <c r="T326" s="20">
        <v>17</v>
      </c>
      <c r="U326" s="20">
        <v>17</v>
      </c>
      <c r="V326" s="20">
        <v>17</v>
      </c>
      <c r="W326" s="20">
        <v>38672.54</v>
      </c>
      <c r="X326" s="30">
        <f t="shared" si="7"/>
        <v>3287165.9</v>
      </c>
      <c r="Y326" s="20">
        <f t="shared" si="5"/>
        <v>3681625.8080000002</v>
      </c>
      <c r="Z326" s="18" t="s">
        <v>57</v>
      </c>
      <c r="AA326" s="14" t="s">
        <v>176</v>
      </c>
      <c r="AB326" s="22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</row>
    <row r="327" spans="2:223" ht="51" outlineLevel="1" x14ac:dyDescent="0.2">
      <c r="B327" s="14" t="s">
        <v>729</v>
      </c>
      <c r="C327" s="14" t="s">
        <v>46</v>
      </c>
      <c r="D327" s="42" t="s">
        <v>697</v>
      </c>
      <c r="E327" s="14" t="s">
        <v>698</v>
      </c>
      <c r="F327" s="14" t="s">
        <v>699</v>
      </c>
      <c r="G327" s="14" t="s">
        <v>730</v>
      </c>
      <c r="H327" s="15" t="s">
        <v>83</v>
      </c>
      <c r="I327" s="16">
        <v>50</v>
      </c>
      <c r="J327" s="17" t="s">
        <v>109</v>
      </c>
      <c r="K327" s="15" t="s">
        <v>53</v>
      </c>
      <c r="L327" s="18" t="s">
        <v>54</v>
      </c>
      <c r="M327" s="18" t="s">
        <v>55</v>
      </c>
      <c r="N327" s="18" t="s">
        <v>56</v>
      </c>
      <c r="O327" s="18"/>
      <c r="P327" s="18"/>
      <c r="Q327" s="19"/>
      <c r="R327" s="20">
        <v>21</v>
      </c>
      <c r="S327" s="20">
        <v>21</v>
      </c>
      <c r="T327" s="20">
        <v>21</v>
      </c>
      <c r="U327" s="20">
        <v>21</v>
      </c>
      <c r="V327" s="20">
        <v>21</v>
      </c>
      <c r="W327" s="20">
        <v>29016.01</v>
      </c>
      <c r="X327" s="30">
        <f t="shared" si="7"/>
        <v>3046681.05</v>
      </c>
      <c r="Y327" s="20">
        <f t="shared" si="5"/>
        <v>3412282.7760000001</v>
      </c>
      <c r="Z327" s="18" t="s">
        <v>57</v>
      </c>
      <c r="AA327" s="14" t="s">
        <v>176</v>
      </c>
      <c r="AB327" s="22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  <c r="HB327" s="10"/>
      <c r="HC327" s="10"/>
      <c r="HD327" s="10"/>
      <c r="HE327" s="10"/>
      <c r="HF327" s="10"/>
      <c r="HG327" s="10"/>
      <c r="HH327" s="10"/>
      <c r="HI327" s="10"/>
      <c r="HJ327" s="10"/>
      <c r="HK327" s="10"/>
      <c r="HL327" s="10"/>
      <c r="HM327" s="10"/>
      <c r="HN327" s="10"/>
      <c r="HO327" s="10"/>
    </row>
    <row r="328" spans="2:223" ht="51" outlineLevel="1" x14ac:dyDescent="0.2">
      <c r="B328" s="14" t="s">
        <v>731</v>
      </c>
      <c r="C328" s="14" t="s">
        <v>46</v>
      </c>
      <c r="D328" s="42" t="s">
        <v>697</v>
      </c>
      <c r="E328" s="14" t="s">
        <v>698</v>
      </c>
      <c r="F328" s="14" t="s">
        <v>699</v>
      </c>
      <c r="G328" s="14" t="s">
        <v>732</v>
      </c>
      <c r="H328" s="15" t="s">
        <v>83</v>
      </c>
      <c r="I328" s="16">
        <v>50</v>
      </c>
      <c r="J328" s="17" t="s">
        <v>109</v>
      </c>
      <c r="K328" s="15" t="s">
        <v>53</v>
      </c>
      <c r="L328" s="18" t="s">
        <v>54</v>
      </c>
      <c r="M328" s="18" t="s">
        <v>55</v>
      </c>
      <c r="N328" s="18" t="s">
        <v>56</v>
      </c>
      <c r="O328" s="18"/>
      <c r="P328" s="18"/>
      <c r="Q328" s="19"/>
      <c r="R328" s="20">
        <v>20</v>
      </c>
      <c r="S328" s="20">
        <v>20</v>
      </c>
      <c r="T328" s="20">
        <v>20</v>
      </c>
      <c r="U328" s="20">
        <v>20</v>
      </c>
      <c r="V328" s="20">
        <v>20</v>
      </c>
      <c r="W328" s="20">
        <v>16906.66</v>
      </c>
      <c r="X328" s="30">
        <f t="shared" si="7"/>
        <v>1690666</v>
      </c>
      <c r="Y328" s="20">
        <f t="shared" si="5"/>
        <v>1893545.9200000002</v>
      </c>
      <c r="Z328" s="18" t="s">
        <v>57</v>
      </c>
      <c r="AA328" s="14" t="s">
        <v>176</v>
      </c>
      <c r="AB328" s="22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  <c r="HA328" s="10"/>
      <c r="HB328" s="10"/>
      <c r="HC328" s="10"/>
      <c r="HD328" s="10"/>
      <c r="HE328" s="10"/>
      <c r="HF328" s="10"/>
      <c r="HG328" s="10"/>
      <c r="HH328" s="10"/>
      <c r="HI328" s="10"/>
      <c r="HJ328" s="10"/>
      <c r="HK328" s="10"/>
      <c r="HL328" s="10"/>
      <c r="HM328" s="10"/>
      <c r="HN328" s="10"/>
      <c r="HO328" s="10"/>
    </row>
    <row r="329" spans="2:223" ht="51" outlineLevel="1" x14ac:dyDescent="0.2">
      <c r="B329" s="14" t="s">
        <v>733</v>
      </c>
      <c r="C329" s="14" t="s">
        <v>46</v>
      </c>
      <c r="D329" s="17" t="s">
        <v>711</v>
      </c>
      <c r="E329" s="14" t="s">
        <v>698</v>
      </c>
      <c r="F329" s="14" t="s">
        <v>712</v>
      </c>
      <c r="G329" s="14" t="s">
        <v>734</v>
      </c>
      <c r="H329" s="15" t="s">
        <v>83</v>
      </c>
      <c r="I329" s="16">
        <v>50</v>
      </c>
      <c r="J329" s="17" t="s">
        <v>109</v>
      </c>
      <c r="K329" s="15" t="s">
        <v>53</v>
      </c>
      <c r="L329" s="18" t="s">
        <v>54</v>
      </c>
      <c r="M329" s="18" t="s">
        <v>55</v>
      </c>
      <c r="N329" s="18" t="s">
        <v>56</v>
      </c>
      <c r="O329" s="18"/>
      <c r="P329" s="18"/>
      <c r="Q329" s="19"/>
      <c r="R329" s="20">
        <v>32</v>
      </c>
      <c r="S329" s="20">
        <v>32</v>
      </c>
      <c r="T329" s="20">
        <v>32</v>
      </c>
      <c r="U329" s="20">
        <v>32</v>
      </c>
      <c r="V329" s="20">
        <v>32</v>
      </c>
      <c r="W329" s="20">
        <v>33174.980000000003</v>
      </c>
      <c r="X329" s="30">
        <f t="shared" si="7"/>
        <v>5307996.8000000007</v>
      </c>
      <c r="Y329" s="20">
        <f t="shared" si="5"/>
        <v>5944956.4160000011</v>
      </c>
      <c r="Z329" s="18" t="s">
        <v>57</v>
      </c>
      <c r="AA329" s="14" t="s">
        <v>176</v>
      </c>
      <c r="AB329" s="22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  <c r="HD329" s="10"/>
      <c r="HE329" s="10"/>
      <c r="HF329" s="10"/>
      <c r="HG329" s="10"/>
      <c r="HH329" s="10"/>
      <c r="HI329" s="10"/>
      <c r="HJ329" s="10"/>
      <c r="HK329" s="10"/>
      <c r="HL329" s="10"/>
      <c r="HM329" s="10"/>
      <c r="HN329" s="10"/>
      <c r="HO329" s="10"/>
    </row>
    <row r="330" spans="2:223" ht="51" outlineLevel="1" x14ac:dyDescent="0.2">
      <c r="B330" s="14" t="s">
        <v>735</v>
      </c>
      <c r="C330" s="14" t="s">
        <v>46</v>
      </c>
      <c r="D330" s="42" t="s">
        <v>697</v>
      </c>
      <c r="E330" s="14" t="s">
        <v>698</v>
      </c>
      <c r="F330" s="14" t="s">
        <v>699</v>
      </c>
      <c r="G330" s="14" t="s">
        <v>736</v>
      </c>
      <c r="H330" s="15" t="s">
        <v>83</v>
      </c>
      <c r="I330" s="16">
        <v>50</v>
      </c>
      <c r="J330" s="17" t="s">
        <v>109</v>
      </c>
      <c r="K330" s="15" t="s">
        <v>53</v>
      </c>
      <c r="L330" s="18" t="s">
        <v>54</v>
      </c>
      <c r="M330" s="18" t="s">
        <v>55</v>
      </c>
      <c r="N330" s="18" t="s">
        <v>56</v>
      </c>
      <c r="O330" s="18"/>
      <c r="P330" s="18"/>
      <c r="Q330" s="19"/>
      <c r="R330" s="20">
        <v>20</v>
      </c>
      <c r="S330" s="20">
        <v>20</v>
      </c>
      <c r="T330" s="20">
        <v>20</v>
      </c>
      <c r="U330" s="20">
        <v>20</v>
      </c>
      <c r="V330" s="20">
        <v>20</v>
      </c>
      <c r="W330" s="20">
        <v>19827.61</v>
      </c>
      <c r="X330" s="30">
        <f t="shared" si="7"/>
        <v>1982761</v>
      </c>
      <c r="Y330" s="20">
        <f t="shared" si="5"/>
        <v>2220692.3200000003</v>
      </c>
      <c r="Z330" s="18" t="s">
        <v>57</v>
      </c>
      <c r="AA330" s="14" t="s">
        <v>176</v>
      </c>
      <c r="AB330" s="18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  <c r="GW330" s="10"/>
      <c r="GX330" s="10"/>
      <c r="GY330" s="10"/>
      <c r="GZ330" s="10"/>
      <c r="HA330" s="10"/>
      <c r="HB330" s="10"/>
      <c r="HC330" s="10"/>
      <c r="HD330" s="10"/>
      <c r="HE330" s="10"/>
      <c r="HF330" s="10"/>
      <c r="HG330" s="10"/>
      <c r="HH330" s="10"/>
      <c r="HI330" s="10"/>
      <c r="HJ330" s="10"/>
      <c r="HK330" s="10"/>
      <c r="HL330" s="10"/>
      <c r="HM330" s="10"/>
      <c r="HN330" s="10"/>
      <c r="HO330" s="10"/>
    </row>
    <row r="331" spans="2:223" ht="51" outlineLevel="1" x14ac:dyDescent="0.2">
      <c r="B331" s="14" t="s">
        <v>737</v>
      </c>
      <c r="C331" s="14" t="s">
        <v>46</v>
      </c>
      <c r="D331" s="42" t="s">
        <v>738</v>
      </c>
      <c r="E331" s="14" t="s">
        <v>739</v>
      </c>
      <c r="F331" s="14" t="s">
        <v>740</v>
      </c>
      <c r="G331" s="14" t="s">
        <v>741</v>
      </c>
      <c r="H331" s="15" t="s">
        <v>83</v>
      </c>
      <c r="I331" s="16">
        <v>50</v>
      </c>
      <c r="J331" s="17" t="s">
        <v>109</v>
      </c>
      <c r="K331" s="15" t="s">
        <v>53</v>
      </c>
      <c r="L331" s="18" t="s">
        <v>54</v>
      </c>
      <c r="M331" s="18" t="s">
        <v>55</v>
      </c>
      <c r="N331" s="18" t="s">
        <v>56</v>
      </c>
      <c r="O331" s="18"/>
      <c r="P331" s="18"/>
      <c r="Q331" s="19"/>
      <c r="R331" s="20">
        <v>18</v>
      </c>
      <c r="S331" s="20">
        <v>18</v>
      </c>
      <c r="T331" s="20">
        <v>18</v>
      </c>
      <c r="U331" s="20">
        <v>18</v>
      </c>
      <c r="V331" s="20">
        <v>18</v>
      </c>
      <c r="W331" s="20">
        <v>165739.47</v>
      </c>
      <c r="X331" s="30">
        <f t="shared" si="7"/>
        <v>14916552.300000001</v>
      </c>
      <c r="Y331" s="20">
        <f t="shared" si="5"/>
        <v>16706538.576000003</v>
      </c>
      <c r="Z331" s="18" t="s">
        <v>57</v>
      </c>
      <c r="AA331" s="14" t="s">
        <v>176</v>
      </c>
      <c r="AB331" s="18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  <c r="HD331" s="10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  <c r="HO331" s="10"/>
    </row>
    <row r="332" spans="2:223" ht="51" outlineLevel="1" x14ac:dyDescent="0.2">
      <c r="B332" s="14" t="s">
        <v>742</v>
      </c>
      <c r="C332" s="14" t="s">
        <v>46</v>
      </c>
      <c r="D332" s="14" t="s">
        <v>743</v>
      </c>
      <c r="E332" s="14" t="s">
        <v>744</v>
      </c>
      <c r="F332" s="14" t="s">
        <v>725</v>
      </c>
      <c r="G332" s="14" t="s">
        <v>745</v>
      </c>
      <c r="H332" s="15" t="s">
        <v>51</v>
      </c>
      <c r="I332" s="16">
        <v>50</v>
      </c>
      <c r="J332" s="17" t="s">
        <v>109</v>
      </c>
      <c r="K332" s="15" t="s">
        <v>53</v>
      </c>
      <c r="L332" s="18" t="s">
        <v>54</v>
      </c>
      <c r="M332" s="18" t="s">
        <v>55</v>
      </c>
      <c r="N332" s="18" t="s">
        <v>56</v>
      </c>
      <c r="O332" s="18"/>
      <c r="P332" s="18"/>
      <c r="Q332" s="19"/>
      <c r="R332" s="20">
        <v>270</v>
      </c>
      <c r="S332" s="20">
        <v>270</v>
      </c>
      <c r="T332" s="20">
        <v>270</v>
      </c>
      <c r="U332" s="20">
        <v>270</v>
      </c>
      <c r="V332" s="20">
        <v>270</v>
      </c>
      <c r="W332" s="20">
        <v>3314.79</v>
      </c>
      <c r="X332" s="30">
        <f t="shared" si="7"/>
        <v>4474966.5</v>
      </c>
      <c r="Y332" s="20">
        <f t="shared" si="5"/>
        <v>5011962.4800000004</v>
      </c>
      <c r="Z332" s="18" t="s">
        <v>57</v>
      </c>
      <c r="AA332" s="14" t="s">
        <v>176</v>
      </c>
      <c r="AB332" s="18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  <c r="GW332" s="10"/>
      <c r="GX332" s="10"/>
      <c r="GY332" s="10"/>
      <c r="GZ332" s="10"/>
      <c r="HA332" s="10"/>
      <c r="HB332" s="10"/>
      <c r="HC332" s="10"/>
      <c r="HD332" s="10"/>
      <c r="HE332" s="10"/>
      <c r="HF332" s="10"/>
      <c r="HG332" s="10"/>
      <c r="HH332" s="10"/>
      <c r="HI332" s="10"/>
      <c r="HJ332" s="10"/>
      <c r="HK332" s="10"/>
      <c r="HL332" s="10"/>
      <c r="HM332" s="10"/>
      <c r="HN332" s="10"/>
      <c r="HO332" s="10"/>
    </row>
    <row r="333" spans="2:223" ht="51" outlineLevel="1" x14ac:dyDescent="0.2">
      <c r="B333" s="14" t="s">
        <v>746</v>
      </c>
      <c r="C333" s="14" t="s">
        <v>46</v>
      </c>
      <c r="D333" s="14" t="s">
        <v>743</v>
      </c>
      <c r="E333" s="14" t="s">
        <v>744</v>
      </c>
      <c r="F333" s="14" t="s">
        <v>725</v>
      </c>
      <c r="G333" s="14" t="s">
        <v>747</v>
      </c>
      <c r="H333" s="15" t="s">
        <v>51</v>
      </c>
      <c r="I333" s="16">
        <v>50</v>
      </c>
      <c r="J333" s="17" t="s">
        <v>109</v>
      </c>
      <c r="K333" s="15" t="s">
        <v>53</v>
      </c>
      <c r="L333" s="18" t="s">
        <v>54</v>
      </c>
      <c r="M333" s="18" t="s">
        <v>55</v>
      </c>
      <c r="N333" s="18" t="s">
        <v>56</v>
      </c>
      <c r="O333" s="18"/>
      <c r="P333" s="18"/>
      <c r="Q333" s="19"/>
      <c r="R333" s="20">
        <v>220</v>
      </c>
      <c r="S333" s="20">
        <v>220</v>
      </c>
      <c r="T333" s="20">
        <v>220</v>
      </c>
      <c r="U333" s="20">
        <v>220</v>
      </c>
      <c r="V333" s="20">
        <v>220</v>
      </c>
      <c r="W333" s="20">
        <v>3867.25</v>
      </c>
      <c r="X333" s="30">
        <f t="shared" si="7"/>
        <v>4253975</v>
      </c>
      <c r="Y333" s="20">
        <f t="shared" si="5"/>
        <v>4764452</v>
      </c>
      <c r="Z333" s="18" t="s">
        <v>57</v>
      </c>
      <c r="AA333" s="14" t="s">
        <v>176</v>
      </c>
      <c r="AB333" s="18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</row>
    <row r="334" spans="2:223" ht="51" outlineLevel="1" x14ac:dyDescent="0.2">
      <c r="B334" s="14" t="s">
        <v>748</v>
      </c>
      <c r="C334" s="14" t="s">
        <v>46</v>
      </c>
      <c r="D334" s="42" t="s">
        <v>749</v>
      </c>
      <c r="E334" s="14" t="s">
        <v>750</v>
      </c>
      <c r="F334" s="14" t="s">
        <v>751</v>
      </c>
      <c r="G334" s="14" t="s">
        <v>752</v>
      </c>
      <c r="H334" s="15" t="s">
        <v>83</v>
      </c>
      <c r="I334" s="16">
        <v>50</v>
      </c>
      <c r="J334" s="17" t="s">
        <v>109</v>
      </c>
      <c r="K334" s="15" t="s">
        <v>53</v>
      </c>
      <c r="L334" s="18" t="s">
        <v>54</v>
      </c>
      <c r="M334" s="18" t="s">
        <v>55</v>
      </c>
      <c r="N334" s="18" t="s">
        <v>56</v>
      </c>
      <c r="O334" s="18"/>
      <c r="P334" s="18"/>
      <c r="Q334" s="19"/>
      <c r="R334" s="20">
        <v>750</v>
      </c>
      <c r="S334" s="20">
        <v>750</v>
      </c>
      <c r="T334" s="20">
        <v>750</v>
      </c>
      <c r="U334" s="20">
        <v>750</v>
      </c>
      <c r="V334" s="20">
        <v>750</v>
      </c>
      <c r="W334" s="20">
        <v>552.46</v>
      </c>
      <c r="X334" s="30">
        <f t="shared" si="7"/>
        <v>2071725.0000000002</v>
      </c>
      <c r="Y334" s="20">
        <f t="shared" si="5"/>
        <v>2320332.0000000005</v>
      </c>
      <c r="Z334" s="18" t="s">
        <v>57</v>
      </c>
      <c r="AA334" s="14" t="s">
        <v>176</v>
      </c>
      <c r="AB334" s="18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  <c r="GV334" s="10"/>
      <c r="GW334" s="10"/>
      <c r="GX334" s="10"/>
      <c r="GY334" s="10"/>
      <c r="GZ334" s="10"/>
      <c r="HA334" s="10"/>
      <c r="HB334" s="10"/>
      <c r="HC334" s="10"/>
      <c r="HD334" s="10"/>
      <c r="HE334" s="10"/>
      <c r="HF334" s="10"/>
      <c r="HG334" s="10"/>
      <c r="HH334" s="10"/>
      <c r="HI334" s="10"/>
      <c r="HJ334" s="10"/>
      <c r="HK334" s="10"/>
      <c r="HL334" s="10"/>
      <c r="HM334" s="10"/>
      <c r="HN334" s="10"/>
      <c r="HO334" s="10"/>
    </row>
    <row r="335" spans="2:223" ht="51" outlineLevel="1" x14ac:dyDescent="0.2">
      <c r="B335" s="14" t="s">
        <v>753</v>
      </c>
      <c r="C335" s="14" t="s">
        <v>46</v>
      </c>
      <c r="D335" s="42" t="s">
        <v>749</v>
      </c>
      <c r="E335" s="14" t="s">
        <v>750</v>
      </c>
      <c r="F335" s="14" t="s">
        <v>751</v>
      </c>
      <c r="G335" s="14" t="s">
        <v>754</v>
      </c>
      <c r="H335" s="15" t="s">
        <v>83</v>
      </c>
      <c r="I335" s="16">
        <v>50</v>
      </c>
      <c r="J335" s="17" t="s">
        <v>109</v>
      </c>
      <c r="K335" s="15" t="s">
        <v>53</v>
      </c>
      <c r="L335" s="18" t="s">
        <v>54</v>
      </c>
      <c r="M335" s="18" t="s">
        <v>55</v>
      </c>
      <c r="N335" s="18" t="s">
        <v>56</v>
      </c>
      <c r="O335" s="18"/>
      <c r="P335" s="18"/>
      <c r="Q335" s="19"/>
      <c r="R335" s="20">
        <v>80</v>
      </c>
      <c r="S335" s="20">
        <v>80</v>
      </c>
      <c r="T335" s="20">
        <v>80</v>
      </c>
      <c r="U335" s="20">
        <v>80</v>
      </c>
      <c r="V335" s="20">
        <v>80</v>
      </c>
      <c r="W335" s="20">
        <v>552.46</v>
      </c>
      <c r="X335" s="30">
        <f t="shared" si="7"/>
        <v>220984</v>
      </c>
      <c r="Y335" s="20">
        <f t="shared" si="5"/>
        <v>247502.08000000002</v>
      </c>
      <c r="Z335" s="18" t="s">
        <v>57</v>
      </c>
      <c r="AA335" s="14" t="s">
        <v>176</v>
      </c>
      <c r="AB335" s="18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  <c r="GV335" s="10"/>
      <c r="GW335" s="10"/>
      <c r="GX335" s="10"/>
      <c r="GY335" s="10"/>
      <c r="GZ335" s="10"/>
      <c r="HA335" s="10"/>
      <c r="HB335" s="10"/>
      <c r="HC335" s="10"/>
      <c r="HD335" s="10"/>
      <c r="HE335" s="10"/>
      <c r="HF335" s="10"/>
      <c r="HG335" s="10"/>
      <c r="HH335" s="10"/>
      <c r="HI335" s="10"/>
      <c r="HJ335" s="10"/>
      <c r="HK335" s="10"/>
      <c r="HL335" s="10"/>
      <c r="HM335" s="10"/>
      <c r="HN335" s="10"/>
      <c r="HO335" s="10"/>
    </row>
    <row r="336" spans="2:223" ht="51" outlineLevel="1" x14ac:dyDescent="0.2">
      <c r="B336" s="14" t="s">
        <v>755</v>
      </c>
      <c r="C336" s="14" t="s">
        <v>46</v>
      </c>
      <c r="D336" s="14" t="s">
        <v>749</v>
      </c>
      <c r="E336" s="14" t="s">
        <v>750</v>
      </c>
      <c r="F336" s="14" t="s">
        <v>751</v>
      </c>
      <c r="G336" s="14" t="s">
        <v>756</v>
      </c>
      <c r="H336" s="15" t="s">
        <v>83</v>
      </c>
      <c r="I336" s="16">
        <v>50</v>
      </c>
      <c r="J336" s="17" t="s">
        <v>109</v>
      </c>
      <c r="K336" s="15" t="s">
        <v>53</v>
      </c>
      <c r="L336" s="18" t="s">
        <v>54</v>
      </c>
      <c r="M336" s="18" t="s">
        <v>55</v>
      </c>
      <c r="N336" s="18" t="s">
        <v>56</v>
      </c>
      <c r="O336" s="18"/>
      <c r="P336" s="18"/>
      <c r="Q336" s="19"/>
      <c r="R336" s="20">
        <v>520</v>
      </c>
      <c r="S336" s="20">
        <v>520</v>
      </c>
      <c r="T336" s="20">
        <v>520</v>
      </c>
      <c r="U336" s="20">
        <v>520</v>
      </c>
      <c r="V336" s="20">
        <v>520</v>
      </c>
      <c r="W336" s="20">
        <v>3314.79</v>
      </c>
      <c r="X336" s="30">
        <f t="shared" si="7"/>
        <v>8618454</v>
      </c>
      <c r="Y336" s="20">
        <f t="shared" si="5"/>
        <v>9652668.4800000004</v>
      </c>
      <c r="Z336" s="18" t="s">
        <v>57</v>
      </c>
      <c r="AA336" s="14" t="s">
        <v>176</v>
      </c>
      <c r="AB336" s="18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  <c r="GV336" s="10"/>
      <c r="GW336" s="10"/>
      <c r="GX336" s="10"/>
      <c r="GY336" s="10"/>
      <c r="GZ336" s="10"/>
      <c r="HA336" s="10"/>
      <c r="HB336" s="10"/>
      <c r="HC336" s="10"/>
      <c r="HD336" s="10"/>
      <c r="HE336" s="10"/>
      <c r="HF336" s="10"/>
      <c r="HG336" s="10"/>
      <c r="HH336" s="10"/>
      <c r="HI336" s="10"/>
      <c r="HJ336" s="10"/>
      <c r="HK336" s="10"/>
      <c r="HL336" s="10"/>
      <c r="HM336" s="10"/>
      <c r="HN336" s="10"/>
      <c r="HO336" s="10"/>
    </row>
    <row r="337" spans="2:223" ht="51" outlineLevel="1" x14ac:dyDescent="0.2">
      <c r="B337" s="14" t="s">
        <v>757</v>
      </c>
      <c r="C337" s="14" t="s">
        <v>46</v>
      </c>
      <c r="D337" s="42" t="s">
        <v>749</v>
      </c>
      <c r="E337" s="14" t="s">
        <v>750</v>
      </c>
      <c r="F337" s="14" t="s">
        <v>751</v>
      </c>
      <c r="G337" s="14" t="s">
        <v>758</v>
      </c>
      <c r="H337" s="15" t="s">
        <v>83</v>
      </c>
      <c r="I337" s="16">
        <v>50</v>
      </c>
      <c r="J337" s="17" t="s">
        <v>109</v>
      </c>
      <c r="K337" s="17" t="s">
        <v>53</v>
      </c>
      <c r="L337" s="18" t="s">
        <v>54</v>
      </c>
      <c r="M337" s="18" t="s">
        <v>55</v>
      </c>
      <c r="N337" s="18" t="s">
        <v>56</v>
      </c>
      <c r="O337" s="18"/>
      <c r="P337" s="18"/>
      <c r="Q337" s="19"/>
      <c r="R337" s="20">
        <v>220</v>
      </c>
      <c r="S337" s="20">
        <v>220</v>
      </c>
      <c r="T337" s="20">
        <v>220</v>
      </c>
      <c r="U337" s="20">
        <v>220</v>
      </c>
      <c r="V337" s="20">
        <v>220</v>
      </c>
      <c r="W337" s="20">
        <v>3867.25</v>
      </c>
      <c r="X337" s="30">
        <f t="shared" si="7"/>
        <v>4253975</v>
      </c>
      <c r="Y337" s="20">
        <f t="shared" si="5"/>
        <v>4764452</v>
      </c>
      <c r="Z337" s="18" t="s">
        <v>57</v>
      </c>
      <c r="AA337" s="14" t="s">
        <v>176</v>
      </c>
      <c r="AB337" s="22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  <c r="GV337" s="10"/>
      <c r="GW337" s="10"/>
      <c r="GX337" s="10"/>
      <c r="GY337" s="10"/>
      <c r="GZ337" s="10"/>
      <c r="HA337" s="10"/>
      <c r="HB337" s="10"/>
      <c r="HC337" s="10"/>
      <c r="HD337" s="10"/>
      <c r="HE337" s="10"/>
      <c r="HF337" s="10"/>
      <c r="HG337" s="10"/>
      <c r="HH337" s="10"/>
      <c r="HI337" s="10"/>
      <c r="HJ337" s="10"/>
      <c r="HK337" s="10"/>
      <c r="HL337" s="10"/>
      <c r="HM337" s="10"/>
      <c r="HN337" s="10"/>
      <c r="HO337" s="10"/>
    </row>
    <row r="338" spans="2:223" ht="51" outlineLevel="1" x14ac:dyDescent="0.2">
      <c r="B338" s="14" t="s">
        <v>759</v>
      </c>
      <c r="C338" s="14" t="s">
        <v>46</v>
      </c>
      <c r="D338" s="42" t="s">
        <v>749</v>
      </c>
      <c r="E338" s="14" t="s">
        <v>750</v>
      </c>
      <c r="F338" s="14" t="s">
        <v>751</v>
      </c>
      <c r="G338" s="14" t="s">
        <v>760</v>
      </c>
      <c r="H338" s="15" t="s">
        <v>83</v>
      </c>
      <c r="I338" s="16">
        <v>50</v>
      </c>
      <c r="J338" s="17" t="s">
        <v>109</v>
      </c>
      <c r="K338" s="17" t="s">
        <v>53</v>
      </c>
      <c r="L338" s="18" t="s">
        <v>54</v>
      </c>
      <c r="M338" s="18" t="s">
        <v>55</v>
      </c>
      <c r="N338" s="18" t="s">
        <v>56</v>
      </c>
      <c r="O338" s="18"/>
      <c r="P338" s="18"/>
      <c r="Q338" s="19"/>
      <c r="R338" s="20">
        <v>440</v>
      </c>
      <c r="S338" s="20">
        <v>440</v>
      </c>
      <c r="T338" s="20">
        <v>440</v>
      </c>
      <c r="U338" s="20">
        <v>440</v>
      </c>
      <c r="V338" s="20">
        <v>440</v>
      </c>
      <c r="W338" s="20">
        <v>552.46</v>
      </c>
      <c r="X338" s="30">
        <f t="shared" si="7"/>
        <v>1215412</v>
      </c>
      <c r="Y338" s="20">
        <f t="shared" si="5"/>
        <v>1361261.4400000002</v>
      </c>
      <c r="Z338" s="18" t="s">
        <v>57</v>
      </c>
      <c r="AA338" s="14" t="s">
        <v>176</v>
      </c>
      <c r="AB338" s="22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  <c r="GV338" s="10"/>
      <c r="GW338" s="10"/>
      <c r="GX338" s="10"/>
      <c r="GY338" s="10"/>
      <c r="GZ338" s="10"/>
      <c r="HA338" s="10"/>
      <c r="HB338" s="10"/>
      <c r="HC338" s="10"/>
      <c r="HD338" s="10"/>
      <c r="HE338" s="10"/>
      <c r="HF338" s="10"/>
      <c r="HG338" s="10"/>
      <c r="HH338" s="10"/>
      <c r="HI338" s="10"/>
      <c r="HJ338" s="10"/>
      <c r="HK338" s="10"/>
      <c r="HL338" s="10"/>
      <c r="HM338" s="10"/>
      <c r="HN338" s="10"/>
      <c r="HO338" s="10"/>
    </row>
    <row r="339" spans="2:223" ht="51" outlineLevel="1" x14ac:dyDescent="0.2">
      <c r="B339" s="14" t="s">
        <v>761</v>
      </c>
      <c r="C339" s="14" t="s">
        <v>46</v>
      </c>
      <c r="D339" s="42" t="s">
        <v>749</v>
      </c>
      <c r="E339" s="14" t="s">
        <v>750</v>
      </c>
      <c r="F339" s="14" t="s">
        <v>751</v>
      </c>
      <c r="G339" s="14" t="s">
        <v>762</v>
      </c>
      <c r="H339" s="15" t="s">
        <v>83</v>
      </c>
      <c r="I339" s="16">
        <v>50</v>
      </c>
      <c r="J339" s="17" t="s">
        <v>109</v>
      </c>
      <c r="K339" s="17" t="s">
        <v>53</v>
      </c>
      <c r="L339" s="18" t="s">
        <v>54</v>
      </c>
      <c r="M339" s="18" t="s">
        <v>55</v>
      </c>
      <c r="N339" s="18" t="s">
        <v>56</v>
      </c>
      <c r="O339" s="18"/>
      <c r="P339" s="18"/>
      <c r="Q339" s="19"/>
      <c r="R339" s="20">
        <v>270</v>
      </c>
      <c r="S339" s="20">
        <v>270</v>
      </c>
      <c r="T339" s="20">
        <v>270</v>
      </c>
      <c r="U339" s="20">
        <v>270</v>
      </c>
      <c r="V339" s="20">
        <v>270</v>
      </c>
      <c r="W339" s="20">
        <v>552.46</v>
      </c>
      <c r="X339" s="30">
        <f t="shared" si="7"/>
        <v>745821</v>
      </c>
      <c r="Y339" s="20">
        <f t="shared" si="5"/>
        <v>835319.52000000014</v>
      </c>
      <c r="Z339" s="18" t="s">
        <v>57</v>
      </c>
      <c r="AA339" s="14" t="s">
        <v>176</v>
      </c>
      <c r="AB339" s="22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  <c r="GV339" s="10"/>
      <c r="GW339" s="10"/>
      <c r="GX339" s="10"/>
      <c r="GY339" s="10"/>
      <c r="GZ339" s="10"/>
      <c r="HA339" s="10"/>
      <c r="HB339" s="10"/>
      <c r="HC339" s="10"/>
      <c r="HD339" s="10"/>
      <c r="HE339" s="10"/>
      <c r="HF339" s="10"/>
      <c r="HG339" s="10"/>
      <c r="HH339" s="10"/>
      <c r="HI339" s="10"/>
      <c r="HJ339" s="10"/>
      <c r="HK339" s="10"/>
      <c r="HL339" s="10"/>
      <c r="HM339" s="10"/>
      <c r="HN339" s="10"/>
      <c r="HO339" s="10"/>
    </row>
    <row r="340" spans="2:223" ht="51" outlineLevel="1" x14ac:dyDescent="0.2">
      <c r="B340" s="14" t="s">
        <v>763</v>
      </c>
      <c r="C340" s="14" t="s">
        <v>46</v>
      </c>
      <c r="D340" s="42" t="s">
        <v>764</v>
      </c>
      <c r="E340" s="14" t="s">
        <v>765</v>
      </c>
      <c r="F340" s="14" t="s">
        <v>766</v>
      </c>
      <c r="G340" s="14" t="s">
        <v>767</v>
      </c>
      <c r="H340" s="15" t="s">
        <v>83</v>
      </c>
      <c r="I340" s="16">
        <v>50</v>
      </c>
      <c r="J340" s="17" t="s">
        <v>109</v>
      </c>
      <c r="K340" s="15" t="s">
        <v>53</v>
      </c>
      <c r="L340" s="18" t="s">
        <v>54</v>
      </c>
      <c r="M340" s="18" t="s">
        <v>55</v>
      </c>
      <c r="N340" s="18" t="s">
        <v>319</v>
      </c>
      <c r="O340" s="18"/>
      <c r="P340" s="18"/>
      <c r="Q340" s="19"/>
      <c r="R340" s="20">
        <v>21</v>
      </c>
      <c r="S340" s="20">
        <v>21</v>
      </c>
      <c r="T340" s="20">
        <v>21</v>
      </c>
      <c r="U340" s="20">
        <v>21</v>
      </c>
      <c r="V340" s="20">
        <v>21</v>
      </c>
      <c r="W340" s="20">
        <v>866611.61</v>
      </c>
      <c r="X340" s="30">
        <f t="shared" si="7"/>
        <v>90994219.049999997</v>
      </c>
      <c r="Y340" s="20">
        <f t="shared" si="5"/>
        <v>101913525.33600001</v>
      </c>
      <c r="Z340" s="18" t="s">
        <v>57</v>
      </c>
      <c r="AA340" s="14" t="s">
        <v>176</v>
      </c>
      <c r="AB340" s="22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  <c r="GV340" s="10"/>
      <c r="GW340" s="10"/>
      <c r="GX340" s="10"/>
      <c r="GY340" s="10"/>
      <c r="GZ340" s="10"/>
      <c r="HA340" s="10"/>
      <c r="HB340" s="10"/>
      <c r="HC340" s="10"/>
      <c r="HD340" s="10"/>
      <c r="HE340" s="10"/>
      <c r="HF340" s="10"/>
      <c r="HG340" s="10"/>
      <c r="HH340" s="10"/>
      <c r="HI340" s="10"/>
      <c r="HJ340" s="10"/>
      <c r="HK340" s="10"/>
      <c r="HL340" s="10"/>
      <c r="HM340" s="10"/>
      <c r="HN340" s="10"/>
      <c r="HO340" s="10"/>
    </row>
    <row r="341" spans="2:223" ht="51" outlineLevel="1" x14ac:dyDescent="0.2">
      <c r="B341" s="14" t="s">
        <v>768</v>
      </c>
      <c r="C341" s="14" t="s">
        <v>46</v>
      </c>
      <c r="D341" s="42" t="s">
        <v>769</v>
      </c>
      <c r="E341" s="14" t="s">
        <v>770</v>
      </c>
      <c r="F341" s="14" t="s">
        <v>771</v>
      </c>
      <c r="G341" s="14" t="s">
        <v>772</v>
      </c>
      <c r="H341" s="15" t="s">
        <v>51</v>
      </c>
      <c r="I341" s="16">
        <v>51</v>
      </c>
      <c r="J341" s="17" t="s">
        <v>109</v>
      </c>
      <c r="K341" s="15" t="s">
        <v>53</v>
      </c>
      <c r="L341" s="18" t="s">
        <v>54</v>
      </c>
      <c r="M341" s="18" t="s">
        <v>55</v>
      </c>
      <c r="N341" s="18" t="s">
        <v>56</v>
      </c>
      <c r="O341" s="18"/>
      <c r="P341" s="18"/>
      <c r="Q341" s="19"/>
      <c r="R341" s="20">
        <v>580</v>
      </c>
      <c r="S341" s="20">
        <v>580</v>
      </c>
      <c r="T341" s="20">
        <v>580</v>
      </c>
      <c r="U341" s="20">
        <v>580</v>
      </c>
      <c r="V341" s="20">
        <v>580</v>
      </c>
      <c r="W341" s="25">
        <v>32876.980000000003</v>
      </c>
      <c r="X341" s="30">
        <f t="shared" si="7"/>
        <v>95343242.000000015</v>
      </c>
      <c r="Y341" s="20">
        <f t="shared" si="5"/>
        <v>106784431.04000002</v>
      </c>
      <c r="Z341" s="18" t="s">
        <v>57</v>
      </c>
      <c r="AA341" s="14" t="s">
        <v>176</v>
      </c>
      <c r="AB341" s="22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  <c r="GW341" s="10"/>
      <c r="GX341" s="10"/>
      <c r="GY341" s="10"/>
      <c r="GZ341" s="10"/>
      <c r="HA341" s="10"/>
      <c r="HB341" s="10"/>
      <c r="HC341" s="10"/>
      <c r="HD341" s="10"/>
      <c r="HE341" s="10"/>
      <c r="HF341" s="10"/>
      <c r="HG341" s="10"/>
      <c r="HH341" s="10"/>
      <c r="HI341" s="10"/>
      <c r="HJ341" s="10"/>
      <c r="HK341" s="10"/>
      <c r="HL341" s="10"/>
      <c r="HM341" s="10"/>
      <c r="HN341" s="10"/>
      <c r="HO341" s="10"/>
    </row>
    <row r="342" spans="2:223" ht="51" outlineLevel="1" x14ac:dyDescent="0.2">
      <c r="B342" s="14" t="s">
        <v>773</v>
      </c>
      <c r="C342" s="14" t="s">
        <v>46</v>
      </c>
      <c r="D342" s="42" t="s">
        <v>769</v>
      </c>
      <c r="E342" s="14" t="s">
        <v>770</v>
      </c>
      <c r="F342" s="14" t="s">
        <v>771</v>
      </c>
      <c r="G342" s="14" t="s">
        <v>774</v>
      </c>
      <c r="H342" s="15" t="s">
        <v>51</v>
      </c>
      <c r="I342" s="16">
        <v>51</v>
      </c>
      <c r="J342" s="17" t="s">
        <v>109</v>
      </c>
      <c r="K342" s="15" t="s">
        <v>53</v>
      </c>
      <c r="L342" s="18" t="s">
        <v>54</v>
      </c>
      <c r="M342" s="18" t="s">
        <v>55</v>
      </c>
      <c r="N342" s="18" t="s">
        <v>56</v>
      </c>
      <c r="O342" s="18"/>
      <c r="P342" s="18"/>
      <c r="Q342" s="19"/>
      <c r="R342" s="20">
        <v>80</v>
      </c>
      <c r="S342" s="20">
        <v>80</v>
      </c>
      <c r="T342" s="20">
        <v>80</v>
      </c>
      <c r="U342" s="20">
        <v>80</v>
      </c>
      <c r="V342" s="20">
        <v>80</v>
      </c>
      <c r="W342" s="20">
        <v>32920.82</v>
      </c>
      <c r="X342" s="30">
        <f t="shared" si="7"/>
        <v>13168328</v>
      </c>
      <c r="Y342" s="20">
        <f t="shared" ref="Y342:Y405" si="8">X342*1.12</f>
        <v>14748527.360000001</v>
      </c>
      <c r="Z342" s="18" t="s">
        <v>57</v>
      </c>
      <c r="AA342" s="14" t="s">
        <v>176</v>
      </c>
      <c r="AB342" s="22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  <c r="GW342" s="10"/>
      <c r="GX342" s="10"/>
      <c r="GY342" s="10"/>
      <c r="GZ342" s="10"/>
      <c r="HA342" s="10"/>
      <c r="HB342" s="10"/>
      <c r="HC342" s="10"/>
      <c r="HD342" s="10"/>
      <c r="HE342" s="10"/>
      <c r="HF342" s="10"/>
      <c r="HG342" s="10"/>
      <c r="HH342" s="10"/>
      <c r="HI342" s="10"/>
      <c r="HJ342" s="10"/>
      <c r="HK342" s="10"/>
      <c r="HL342" s="10"/>
      <c r="HM342" s="10"/>
      <c r="HN342" s="10"/>
      <c r="HO342" s="10"/>
    </row>
    <row r="343" spans="2:223" ht="51" outlineLevel="1" x14ac:dyDescent="0.2">
      <c r="B343" s="14" t="s">
        <v>775</v>
      </c>
      <c r="C343" s="14" t="s">
        <v>46</v>
      </c>
      <c r="D343" s="42" t="s">
        <v>776</v>
      </c>
      <c r="E343" s="14" t="s">
        <v>777</v>
      </c>
      <c r="F343" s="14" t="s">
        <v>778</v>
      </c>
      <c r="G343" s="14" t="s">
        <v>779</v>
      </c>
      <c r="H343" s="15" t="s">
        <v>51</v>
      </c>
      <c r="I343" s="16">
        <v>53</v>
      </c>
      <c r="J343" s="17" t="s">
        <v>109</v>
      </c>
      <c r="K343" s="15" t="s">
        <v>53</v>
      </c>
      <c r="L343" s="18" t="s">
        <v>54</v>
      </c>
      <c r="M343" s="18" t="s">
        <v>55</v>
      </c>
      <c r="N343" s="18" t="s">
        <v>56</v>
      </c>
      <c r="O343" s="18"/>
      <c r="P343" s="18"/>
      <c r="Q343" s="19"/>
      <c r="R343" s="20">
        <v>100</v>
      </c>
      <c r="S343" s="20">
        <v>100</v>
      </c>
      <c r="T343" s="20">
        <v>100</v>
      </c>
      <c r="U343" s="20">
        <v>100</v>
      </c>
      <c r="V343" s="20">
        <v>100</v>
      </c>
      <c r="W343" s="20">
        <v>29926.83</v>
      </c>
      <c r="X343" s="30">
        <f t="shared" si="7"/>
        <v>14963415</v>
      </c>
      <c r="Y343" s="20">
        <f t="shared" si="8"/>
        <v>16759024.800000001</v>
      </c>
      <c r="Z343" s="18" t="s">
        <v>57</v>
      </c>
      <c r="AA343" s="14" t="s">
        <v>176</v>
      </c>
      <c r="AB343" s="22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  <c r="GV343" s="10"/>
      <c r="GW343" s="10"/>
      <c r="GX343" s="10"/>
      <c r="GY343" s="10"/>
      <c r="GZ343" s="10"/>
      <c r="HA343" s="10"/>
      <c r="HB343" s="10"/>
      <c r="HC343" s="10"/>
      <c r="HD343" s="10"/>
      <c r="HE343" s="10"/>
      <c r="HF343" s="10"/>
      <c r="HG343" s="10"/>
      <c r="HH343" s="10"/>
      <c r="HI343" s="10"/>
      <c r="HJ343" s="10"/>
      <c r="HK343" s="10"/>
      <c r="HL343" s="10"/>
      <c r="HM343" s="10"/>
      <c r="HN343" s="10"/>
      <c r="HO343" s="10"/>
    </row>
    <row r="344" spans="2:223" ht="51" outlineLevel="1" x14ac:dyDescent="0.2">
      <c r="B344" s="14" t="s">
        <v>780</v>
      </c>
      <c r="C344" s="14" t="s">
        <v>46</v>
      </c>
      <c r="D344" s="42" t="s">
        <v>776</v>
      </c>
      <c r="E344" s="14" t="s">
        <v>777</v>
      </c>
      <c r="F344" s="14" t="s">
        <v>778</v>
      </c>
      <c r="G344" s="14" t="s">
        <v>781</v>
      </c>
      <c r="H344" s="15" t="s">
        <v>51</v>
      </c>
      <c r="I344" s="16">
        <v>53</v>
      </c>
      <c r="J344" s="17" t="s">
        <v>109</v>
      </c>
      <c r="K344" s="15" t="s">
        <v>53</v>
      </c>
      <c r="L344" s="18" t="s">
        <v>54</v>
      </c>
      <c r="M344" s="18" t="s">
        <v>55</v>
      </c>
      <c r="N344" s="18" t="s">
        <v>56</v>
      </c>
      <c r="O344" s="18"/>
      <c r="P344" s="18"/>
      <c r="Q344" s="19"/>
      <c r="R344" s="20">
        <v>250</v>
      </c>
      <c r="S344" s="20">
        <v>250</v>
      </c>
      <c r="T344" s="20">
        <v>250</v>
      </c>
      <c r="U344" s="20">
        <v>250</v>
      </c>
      <c r="V344" s="20">
        <v>250</v>
      </c>
      <c r="W344" s="20">
        <v>40773.19</v>
      </c>
      <c r="X344" s="30">
        <f t="shared" si="7"/>
        <v>50966487.5</v>
      </c>
      <c r="Y344" s="20">
        <f t="shared" si="8"/>
        <v>57082466.000000007</v>
      </c>
      <c r="Z344" s="18" t="s">
        <v>57</v>
      </c>
      <c r="AA344" s="14" t="s">
        <v>176</v>
      </c>
      <c r="AB344" s="18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</row>
    <row r="345" spans="2:223" ht="51" outlineLevel="1" x14ac:dyDescent="0.2">
      <c r="B345" s="14" t="s">
        <v>782</v>
      </c>
      <c r="C345" s="14" t="s">
        <v>46</v>
      </c>
      <c r="D345" s="42" t="s">
        <v>776</v>
      </c>
      <c r="E345" s="14" t="s">
        <v>777</v>
      </c>
      <c r="F345" s="14" t="s">
        <v>778</v>
      </c>
      <c r="G345" s="14" t="s">
        <v>783</v>
      </c>
      <c r="H345" s="15" t="s">
        <v>51</v>
      </c>
      <c r="I345" s="16">
        <v>53</v>
      </c>
      <c r="J345" s="17" t="s">
        <v>109</v>
      </c>
      <c r="K345" s="15" t="s">
        <v>53</v>
      </c>
      <c r="L345" s="18" t="s">
        <v>54</v>
      </c>
      <c r="M345" s="18" t="s">
        <v>55</v>
      </c>
      <c r="N345" s="18" t="s">
        <v>56</v>
      </c>
      <c r="O345" s="18"/>
      <c r="P345" s="18"/>
      <c r="Q345" s="19"/>
      <c r="R345" s="20">
        <v>100</v>
      </c>
      <c r="S345" s="20">
        <v>100</v>
      </c>
      <c r="T345" s="20">
        <v>100</v>
      </c>
      <c r="U345" s="20">
        <v>100</v>
      </c>
      <c r="V345" s="20">
        <v>100</v>
      </c>
      <c r="W345" s="20">
        <v>24303.87</v>
      </c>
      <c r="X345" s="30">
        <f t="shared" si="7"/>
        <v>12151935</v>
      </c>
      <c r="Y345" s="20">
        <f t="shared" si="8"/>
        <v>13610167.200000001</v>
      </c>
      <c r="Z345" s="18" t="s">
        <v>57</v>
      </c>
      <c r="AA345" s="14" t="s">
        <v>176</v>
      </c>
      <c r="AB345" s="18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  <c r="HA345" s="10"/>
      <c r="HB345" s="10"/>
      <c r="HC345" s="10"/>
      <c r="HD345" s="10"/>
      <c r="HE345" s="10"/>
      <c r="HF345" s="10"/>
      <c r="HG345" s="10"/>
      <c r="HH345" s="10"/>
      <c r="HI345" s="10"/>
      <c r="HJ345" s="10"/>
      <c r="HK345" s="10"/>
      <c r="HL345" s="10"/>
      <c r="HM345" s="10"/>
      <c r="HN345" s="10"/>
      <c r="HO345" s="10"/>
    </row>
    <row r="346" spans="2:223" ht="51" outlineLevel="1" x14ac:dyDescent="0.2">
      <c r="B346" s="14" t="s">
        <v>784</v>
      </c>
      <c r="C346" s="14" t="s">
        <v>46</v>
      </c>
      <c r="D346" s="42" t="s">
        <v>776</v>
      </c>
      <c r="E346" s="14" t="s">
        <v>777</v>
      </c>
      <c r="F346" s="14" t="s">
        <v>778</v>
      </c>
      <c r="G346" s="14" t="s">
        <v>785</v>
      </c>
      <c r="H346" s="15" t="s">
        <v>51</v>
      </c>
      <c r="I346" s="16">
        <v>53</v>
      </c>
      <c r="J346" s="17" t="s">
        <v>109</v>
      </c>
      <c r="K346" s="15" t="s">
        <v>53</v>
      </c>
      <c r="L346" s="18" t="s">
        <v>54</v>
      </c>
      <c r="M346" s="18" t="s">
        <v>55</v>
      </c>
      <c r="N346" s="18" t="s">
        <v>56</v>
      </c>
      <c r="O346" s="18"/>
      <c r="P346" s="18"/>
      <c r="Q346" s="19"/>
      <c r="R346" s="20">
        <v>250</v>
      </c>
      <c r="S346" s="20">
        <v>250</v>
      </c>
      <c r="T346" s="20">
        <v>250</v>
      </c>
      <c r="U346" s="20">
        <v>250</v>
      </c>
      <c r="V346" s="20">
        <v>250</v>
      </c>
      <c r="W346" s="25">
        <v>32668.880000000001</v>
      </c>
      <c r="X346" s="30">
        <f t="shared" si="7"/>
        <v>40836100</v>
      </c>
      <c r="Y346" s="20">
        <f t="shared" si="8"/>
        <v>45736432.000000007</v>
      </c>
      <c r="Z346" s="18" t="s">
        <v>57</v>
      </c>
      <c r="AA346" s="14" t="s">
        <v>176</v>
      </c>
      <c r="AB346" s="22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</row>
    <row r="347" spans="2:223" ht="51" outlineLevel="1" x14ac:dyDescent="0.2">
      <c r="B347" s="14" t="s">
        <v>786</v>
      </c>
      <c r="C347" s="14" t="s">
        <v>46</v>
      </c>
      <c r="D347" s="17" t="s">
        <v>194</v>
      </c>
      <c r="E347" s="14" t="s">
        <v>195</v>
      </c>
      <c r="F347" s="14" t="s">
        <v>196</v>
      </c>
      <c r="G347" s="14" t="s">
        <v>208</v>
      </c>
      <c r="H347" s="15" t="s">
        <v>51</v>
      </c>
      <c r="I347" s="16">
        <v>53</v>
      </c>
      <c r="J347" s="17" t="s">
        <v>109</v>
      </c>
      <c r="K347" s="15" t="s">
        <v>53</v>
      </c>
      <c r="L347" s="18" t="s">
        <v>54</v>
      </c>
      <c r="M347" s="18" t="s">
        <v>55</v>
      </c>
      <c r="N347" s="18" t="s">
        <v>122</v>
      </c>
      <c r="O347" s="18"/>
      <c r="P347" s="18"/>
      <c r="Q347" s="19"/>
      <c r="R347" s="20">
        <v>142</v>
      </c>
      <c r="S347" s="20">
        <v>142</v>
      </c>
      <c r="T347" s="20">
        <v>142</v>
      </c>
      <c r="U347" s="20">
        <v>142</v>
      </c>
      <c r="V347" s="20">
        <v>142</v>
      </c>
      <c r="W347" s="20">
        <v>1515508.14</v>
      </c>
      <c r="X347" s="30">
        <f t="shared" si="7"/>
        <v>1076010779.3999999</v>
      </c>
      <c r="Y347" s="20">
        <f t="shared" si="8"/>
        <v>1205132072.928</v>
      </c>
      <c r="Z347" s="18" t="s">
        <v>57</v>
      </c>
      <c r="AA347" s="14" t="s">
        <v>176</v>
      </c>
      <c r="AB347" s="18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</row>
    <row r="348" spans="2:223" ht="51" outlineLevel="1" x14ac:dyDescent="0.2">
      <c r="B348" s="14" t="s">
        <v>787</v>
      </c>
      <c r="C348" s="14" t="s">
        <v>46</v>
      </c>
      <c r="D348" s="17" t="s">
        <v>194</v>
      </c>
      <c r="E348" s="14" t="s">
        <v>195</v>
      </c>
      <c r="F348" s="14" t="s">
        <v>196</v>
      </c>
      <c r="G348" s="14" t="s">
        <v>216</v>
      </c>
      <c r="H348" s="15" t="s">
        <v>51</v>
      </c>
      <c r="I348" s="16">
        <v>53</v>
      </c>
      <c r="J348" s="17" t="s">
        <v>109</v>
      </c>
      <c r="K348" s="15" t="s">
        <v>53</v>
      </c>
      <c r="L348" s="18" t="s">
        <v>54</v>
      </c>
      <c r="M348" s="18" t="s">
        <v>55</v>
      </c>
      <c r="N348" s="18" t="s">
        <v>122</v>
      </c>
      <c r="O348" s="18"/>
      <c r="P348" s="18"/>
      <c r="Q348" s="19"/>
      <c r="R348" s="20">
        <v>6</v>
      </c>
      <c r="S348" s="20">
        <v>6</v>
      </c>
      <c r="T348" s="20">
        <v>6</v>
      </c>
      <c r="U348" s="20">
        <v>6</v>
      </c>
      <c r="V348" s="20">
        <v>6</v>
      </c>
      <c r="W348" s="25">
        <v>1562413.68</v>
      </c>
      <c r="X348" s="30">
        <f t="shared" si="7"/>
        <v>46872410.399999999</v>
      </c>
      <c r="Y348" s="20">
        <f t="shared" si="8"/>
        <v>52497099.648000002</v>
      </c>
      <c r="Z348" s="18" t="s">
        <v>57</v>
      </c>
      <c r="AA348" s="14" t="s">
        <v>176</v>
      </c>
      <c r="AB348" s="22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  <c r="GW348" s="10"/>
      <c r="GX348" s="10"/>
      <c r="GY348" s="10"/>
      <c r="GZ348" s="10"/>
      <c r="HA348" s="10"/>
      <c r="HB348" s="10"/>
      <c r="HC348" s="10"/>
      <c r="HD348" s="10"/>
      <c r="HE348" s="10"/>
      <c r="HF348" s="10"/>
      <c r="HG348" s="10"/>
      <c r="HH348" s="10"/>
      <c r="HI348" s="10"/>
      <c r="HJ348" s="10"/>
      <c r="HK348" s="10"/>
      <c r="HL348" s="10"/>
      <c r="HM348" s="10"/>
      <c r="HN348" s="10"/>
      <c r="HO348" s="10"/>
    </row>
    <row r="349" spans="2:223" ht="63.75" outlineLevel="1" x14ac:dyDescent="0.2">
      <c r="B349" s="14" t="s">
        <v>788</v>
      </c>
      <c r="C349" s="14" t="s">
        <v>46</v>
      </c>
      <c r="D349" s="14" t="s">
        <v>789</v>
      </c>
      <c r="E349" s="14" t="s">
        <v>790</v>
      </c>
      <c r="F349" s="14" t="s">
        <v>791</v>
      </c>
      <c r="G349" s="14" t="s">
        <v>792</v>
      </c>
      <c r="H349" s="15" t="s">
        <v>83</v>
      </c>
      <c r="I349" s="16">
        <v>45</v>
      </c>
      <c r="J349" s="17" t="s">
        <v>109</v>
      </c>
      <c r="K349" s="15" t="s">
        <v>53</v>
      </c>
      <c r="L349" s="18" t="s">
        <v>54</v>
      </c>
      <c r="M349" s="18" t="s">
        <v>55</v>
      </c>
      <c r="N349" s="18" t="s">
        <v>56</v>
      </c>
      <c r="O349" s="18"/>
      <c r="P349" s="18"/>
      <c r="Q349" s="19"/>
      <c r="R349" s="20">
        <v>3</v>
      </c>
      <c r="S349" s="20">
        <v>3</v>
      </c>
      <c r="T349" s="20">
        <v>3</v>
      </c>
      <c r="U349" s="20">
        <v>3</v>
      </c>
      <c r="V349" s="20">
        <v>3</v>
      </c>
      <c r="W349" s="20">
        <v>17678876.84</v>
      </c>
      <c r="X349" s="30">
        <f t="shared" si="7"/>
        <v>265183152.59999999</v>
      </c>
      <c r="Y349" s="20">
        <f t="shared" si="8"/>
        <v>297005130.912</v>
      </c>
      <c r="Z349" s="18" t="s">
        <v>57</v>
      </c>
      <c r="AA349" s="14" t="s">
        <v>176</v>
      </c>
      <c r="AB349" s="22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  <c r="GV349" s="10"/>
      <c r="GW349" s="10"/>
      <c r="GX349" s="10"/>
      <c r="GY349" s="10"/>
      <c r="GZ349" s="10"/>
      <c r="HA349" s="10"/>
      <c r="HB349" s="10"/>
      <c r="HC349" s="10"/>
      <c r="HD349" s="10"/>
      <c r="HE349" s="10"/>
      <c r="HF349" s="10"/>
      <c r="HG349" s="10"/>
      <c r="HH349" s="10"/>
      <c r="HI349" s="10"/>
      <c r="HJ349" s="10"/>
      <c r="HK349" s="10"/>
      <c r="HL349" s="10"/>
      <c r="HM349" s="10"/>
      <c r="HN349" s="10"/>
      <c r="HO349" s="10"/>
    </row>
    <row r="350" spans="2:223" ht="63.75" outlineLevel="1" x14ac:dyDescent="0.2">
      <c r="B350" s="14" t="s">
        <v>793</v>
      </c>
      <c r="C350" s="14" t="s">
        <v>46</v>
      </c>
      <c r="D350" s="14" t="s">
        <v>789</v>
      </c>
      <c r="E350" s="14" t="s">
        <v>790</v>
      </c>
      <c r="F350" s="14" t="s">
        <v>791</v>
      </c>
      <c r="G350" s="14" t="s">
        <v>794</v>
      </c>
      <c r="H350" s="15" t="s">
        <v>83</v>
      </c>
      <c r="I350" s="16">
        <v>45</v>
      </c>
      <c r="J350" s="17" t="s">
        <v>109</v>
      </c>
      <c r="K350" s="15" t="s">
        <v>53</v>
      </c>
      <c r="L350" s="18" t="s">
        <v>54</v>
      </c>
      <c r="M350" s="18" t="s">
        <v>55</v>
      </c>
      <c r="N350" s="18" t="s">
        <v>56</v>
      </c>
      <c r="O350" s="18"/>
      <c r="P350" s="18"/>
      <c r="Q350" s="19"/>
      <c r="R350" s="20">
        <v>6</v>
      </c>
      <c r="S350" s="20">
        <v>6</v>
      </c>
      <c r="T350" s="20">
        <v>6</v>
      </c>
      <c r="U350" s="20">
        <v>6</v>
      </c>
      <c r="V350" s="20">
        <v>6</v>
      </c>
      <c r="W350" s="25">
        <v>23755990.75</v>
      </c>
      <c r="X350" s="30">
        <f t="shared" si="7"/>
        <v>712679722.5</v>
      </c>
      <c r="Y350" s="20">
        <f t="shared" si="8"/>
        <v>798201289.20000005</v>
      </c>
      <c r="Z350" s="18" t="s">
        <v>57</v>
      </c>
      <c r="AA350" s="14" t="s">
        <v>176</v>
      </c>
      <c r="AB350" s="22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  <c r="GV350" s="10"/>
      <c r="GW350" s="10"/>
      <c r="GX350" s="10"/>
      <c r="GY350" s="10"/>
      <c r="GZ350" s="10"/>
      <c r="HA350" s="10"/>
      <c r="HB350" s="10"/>
      <c r="HC350" s="10"/>
      <c r="HD350" s="10"/>
      <c r="HE350" s="10"/>
      <c r="HF350" s="10"/>
      <c r="HG350" s="10"/>
      <c r="HH350" s="10"/>
      <c r="HI350" s="10"/>
      <c r="HJ350" s="10"/>
      <c r="HK350" s="10"/>
      <c r="HL350" s="10"/>
      <c r="HM350" s="10"/>
      <c r="HN350" s="10"/>
      <c r="HO350" s="10"/>
    </row>
    <row r="351" spans="2:223" ht="63.75" outlineLevel="1" x14ac:dyDescent="0.2">
      <c r="B351" s="14" t="s">
        <v>795</v>
      </c>
      <c r="C351" s="14" t="s">
        <v>46</v>
      </c>
      <c r="D351" s="14" t="s">
        <v>796</v>
      </c>
      <c r="E351" s="14" t="s">
        <v>797</v>
      </c>
      <c r="F351" s="14" t="s">
        <v>798</v>
      </c>
      <c r="G351" s="14" t="s">
        <v>799</v>
      </c>
      <c r="H351" s="15" t="s">
        <v>83</v>
      </c>
      <c r="I351" s="16">
        <v>45</v>
      </c>
      <c r="J351" s="17" t="s">
        <v>109</v>
      </c>
      <c r="K351" s="15" t="s">
        <v>53</v>
      </c>
      <c r="L351" s="18" t="s">
        <v>54</v>
      </c>
      <c r="M351" s="18" t="s">
        <v>55</v>
      </c>
      <c r="N351" s="18" t="s">
        <v>56</v>
      </c>
      <c r="O351" s="18"/>
      <c r="P351" s="18"/>
      <c r="Q351" s="19"/>
      <c r="R351" s="20">
        <v>2</v>
      </c>
      <c r="S351" s="20">
        <v>2</v>
      </c>
      <c r="T351" s="20">
        <v>2</v>
      </c>
      <c r="U351" s="20">
        <v>2</v>
      </c>
      <c r="V351" s="20">
        <v>2</v>
      </c>
      <c r="W351" s="20">
        <v>9672004.5700000003</v>
      </c>
      <c r="X351" s="30">
        <f t="shared" si="7"/>
        <v>96720045.700000003</v>
      </c>
      <c r="Y351" s="20">
        <f t="shared" si="8"/>
        <v>108326451.18400002</v>
      </c>
      <c r="Z351" s="18" t="s">
        <v>57</v>
      </c>
      <c r="AA351" s="14" t="s">
        <v>176</v>
      </c>
      <c r="AB351" s="22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  <c r="GV351" s="10"/>
      <c r="GW351" s="10"/>
      <c r="GX351" s="10"/>
      <c r="GY351" s="10"/>
      <c r="GZ351" s="10"/>
      <c r="HA351" s="10"/>
      <c r="HB351" s="10"/>
      <c r="HC351" s="10"/>
      <c r="HD351" s="10"/>
      <c r="HE351" s="10"/>
      <c r="HF351" s="10"/>
      <c r="HG351" s="10"/>
      <c r="HH351" s="10"/>
      <c r="HI351" s="10"/>
      <c r="HJ351" s="10"/>
      <c r="HK351" s="10"/>
      <c r="HL351" s="10"/>
      <c r="HM351" s="10"/>
      <c r="HN351" s="10"/>
      <c r="HO351" s="10"/>
    </row>
    <row r="352" spans="2:223" ht="51" outlineLevel="1" x14ac:dyDescent="0.2">
      <c r="B352" s="14" t="s">
        <v>800</v>
      </c>
      <c r="C352" s="14" t="s">
        <v>46</v>
      </c>
      <c r="D352" s="43" t="s">
        <v>801</v>
      </c>
      <c r="E352" s="14" t="s">
        <v>802</v>
      </c>
      <c r="F352" s="14" t="s">
        <v>803</v>
      </c>
      <c r="G352" s="14" t="s">
        <v>804</v>
      </c>
      <c r="H352" s="15" t="s">
        <v>83</v>
      </c>
      <c r="I352" s="16">
        <v>45</v>
      </c>
      <c r="J352" s="17" t="s">
        <v>109</v>
      </c>
      <c r="K352" s="15" t="s">
        <v>53</v>
      </c>
      <c r="L352" s="18" t="s">
        <v>54</v>
      </c>
      <c r="M352" s="18" t="s">
        <v>55</v>
      </c>
      <c r="N352" s="18" t="s">
        <v>56</v>
      </c>
      <c r="O352" s="18"/>
      <c r="P352" s="18"/>
      <c r="Q352" s="19"/>
      <c r="R352" s="20">
        <v>73</v>
      </c>
      <c r="S352" s="20">
        <v>73</v>
      </c>
      <c r="T352" s="20">
        <v>73</v>
      </c>
      <c r="U352" s="20">
        <v>73</v>
      </c>
      <c r="V352" s="20">
        <v>73</v>
      </c>
      <c r="W352" s="20">
        <v>812448.38</v>
      </c>
      <c r="X352" s="30">
        <f t="shared" si="7"/>
        <v>296543658.69999999</v>
      </c>
      <c r="Y352" s="20">
        <f t="shared" si="8"/>
        <v>332128897.74400002</v>
      </c>
      <c r="Z352" s="18" t="s">
        <v>57</v>
      </c>
      <c r="AA352" s="14" t="s">
        <v>176</v>
      </c>
      <c r="AB352" s="18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  <c r="GV352" s="10"/>
      <c r="GW352" s="10"/>
      <c r="GX352" s="10"/>
      <c r="GY352" s="10"/>
      <c r="GZ352" s="10"/>
      <c r="HA352" s="10"/>
      <c r="HB352" s="10"/>
      <c r="HC352" s="10"/>
      <c r="HD352" s="10"/>
      <c r="HE352" s="10"/>
      <c r="HF352" s="10"/>
      <c r="HG352" s="10"/>
      <c r="HH352" s="10"/>
      <c r="HI352" s="10"/>
      <c r="HJ352" s="10"/>
      <c r="HK352" s="10"/>
      <c r="HL352" s="10"/>
      <c r="HM352" s="10"/>
      <c r="HN352" s="10"/>
      <c r="HO352" s="10"/>
    </row>
    <row r="353" spans="2:223" ht="89.25" outlineLevel="1" x14ac:dyDescent="0.2">
      <c r="B353" s="14" t="s">
        <v>805</v>
      </c>
      <c r="C353" s="14" t="s">
        <v>46</v>
      </c>
      <c r="D353" s="43" t="s">
        <v>806</v>
      </c>
      <c r="E353" s="14" t="s">
        <v>807</v>
      </c>
      <c r="F353" s="14" t="s">
        <v>808</v>
      </c>
      <c r="G353" s="14" t="s">
        <v>809</v>
      </c>
      <c r="H353" s="15" t="s">
        <v>83</v>
      </c>
      <c r="I353" s="16">
        <v>45</v>
      </c>
      <c r="J353" s="17" t="s">
        <v>109</v>
      </c>
      <c r="K353" s="15" t="s">
        <v>53</v>
      </c>
      <c r="L353" s="18" t="s">
        <v>54</v>
      </c>
      <c r="M353" s="18" t="s">
        <v>55</v>
      </c>
      <c r="N353" s="18" t="s">
        <v>56</v>
      </c>
      <c r="O353" s="18"/>
      <c r="P353" s="18"/>
      <c r="Q353" s="19"/>
      <c r="R353" s="20">
        <v>2</v>
      </c>
      <c r="S353" s="20">
        <v>3</v>
      </c>
      <c r="T353" s="20">
        <v>3</v>
      </c>
      <c r="U353" s="20">
        <v>3</v>
      </c>
      <c r="V353" s="20">
        <v>3</v>
      </c>
      <c r="W353" s="25">
        <v>5416322.5599999996</v>
      </c>
      <c r="X353" s="30">
        <f t="shared" si="7"/>
        <v>75828515.839999989</v>
      </c>
      <c r="Y353" s="20">
        <f t="shared" si="8"/>
        <v>84927937.740799993</v>
      </c>
      <c r="Z353" s="18" t="s">
        <v>57</v>
      </c>
      <c r="AA353" s="14" t="s">
        <v>176</v>
      </c>
      <c r="AB353" s="22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  <c r="GV353" s="10"/>
      <c r="GW353" s="10"/>
      <c r="GX353" s="10"/>
      <c r="GY353" s="10"/>
      <c r="GZ353" s="10"/>
      <c r="HA353" s="10"/>
      <c r="HB353" s="10"/>
      <c r="HC353" s="10"/>
      <c r="HD353" s="10"/>
      <c r="HE353" s="10"/>
      <c r="HF353" s="10"/>
      <c r="HG353" s="10"/>
      <c r="HH353" s="10"/>
      <c r="HI353" s="10"/>
      <c r="HJ353" s="10"/>
      <c r="HK353" s="10"/>
      <c r="HL353" s="10"/>
      <c r="HM353" s="10"/>
      <c r="HN353" s="10"/>
      <c r="HO353" s="10"/>
    </row>
    <row r="354" spans="2:223" ht="51" outlineLevel="1" x14ac:dyDescent="0.2">
      <c r="B354" s="14" t="s">
        <v>810</v>
      </c>
      <c r="C354" s="14" t="s">
        <v>46</v>
      </c>
      <c r="D354" s="42" t="s">
        <v>811</v>
      </c>
      <c r="E354" s="14" t="s">
        <v>812</v>
      </c>
      <c r="F354" s="14" t="s">
        <v>813</v>
      </c>
      <c r="G354" s="14" t="s">
        <v>814</v>
      </c>
      <c r="H354" s="15" t="s">
        <v>83</v>
      </c>
      <c r="I354" s="16">
        <v>45</v>
      </c>
      <c r="J354" s="17" t="s">
        <v>109</v>
      </c>
      <c r="K354" s="15" t="s">
        <v>53</v>
      </c>
      <c r="L354" s="18" t="s">
        <v>54</v>
      </c>
      <c r="M354" s="18" t="s">
        <v>55</v>
      </c>
      <c r="N354" s="18" t="s">
        <v>56</v>
      </c>
      <c r="O354" s="18"/>
      <c r="P354" s="18"/>
      <c r="Q354" s="19"/>
      <c r="R354" s="20">
        <v>5</v>
      </c>
      <c r="S354" s="20">
        <v>5</v>
      </c>
      <c r="T354" s="20">
        <v>5</v>
      </c>
      <c r="U354" s="20">
        <v>5</v>
      </c>
      <c r="V354" s="20">
        <v>5</v>
      </c>
      <c r="W354" s="20">
        <v>8898244.2100000009</v>
      </c>
      <c r="X354" s="30">
        <f t="shared" si="7"/>
        <v>222456105.25000003</v>
      </c>
      <c r="Y354" s="20">
        <f t="shared" si="8"/>
        <v>249150837.88000005</v>
      </c>
      <c r="Z354" s="18" t="s">
        <v>57</v>
      </c>
      <c r="AA354" s="14" t="s">
        <v>176</v>
      </c>
      <c r="AB354" s="22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  <c r="GV354" s="10"/>
      <c r="GW354" s="10"/>
      <c r="GX354" s="10"/>
      <c r="GY354" s="10"/>
      <c r="GZ354" s="10"/>
      <c r="HA354" s="10"/>
      <c r="HB354" s="10"/>
      <c r="HC354" s="10"/>
      <c r="HD354" s="10"/>
      <c r="HE354" s="10"/>
      <c r="HF354" s="10"/>
      <c r="HG354" s="10"/>
      <c r="HH354" s="10"/>
      <c r="HI354" s="10"/>
      <c r="HJ354" s="10"/>
      <c r="HK354" s="10"/>
      <c r="HL354" s="10"/>
      <c r="HM354" s="10"/>
      <c r="HN354" s="10"/>
      <c r="HO354" s="10"/>
    </row>
    <row r="355" spans="2:223" ht="51" outlineLevel="1" x14ac:dyDescent="0.2">
      <c r="B355" s="14" t="s">
        <v>815</v>
      </c>
      <c r="C355" s="14" t="s">
        <v>46</v>
      </c>
      <c r="D355" s="42" t="s">
        <v>811</v>
      </c>
      <c r="E355" s="14" t="s">
        <v>812</v>
      </c>
      <c r="F355" s="14" t="s">
        <v>813</v>
      </c>
      <c r="G355" s="14" t="s">
        <v>816</v>
      </c>
      <c r="H355" s="15" t="s">
        <v>83</v>
      </c>
      <c r="I355" s="16">
        <v>45</v>
      </c>
      <c r="J355" s="17" t="s">
        <v>109</v>
      </c>
      <c r="K355" s="15" t="s">
        <v>53</v>
      </c>
      <c r="L355" s="18" t="s">
        <v>54</v>
      </c>
      <c r="M355" s="18" t="s">
        <v>55</v>
      </c>
      <c r="N355" s="18" t="s">
        <v>56</v>
      </c>
      <c r="O355" s="18"/>
      <c r="P355" s="18"/>
      <c r="Q355" s="19"/>
      <c r="R355" s="20">
        <v>10</v>
      </c>
      <c r="S355" s="20">
        <v>9</v>
      </c>
      <c r="T355" s="20">
        <v>9</v>
      </c>
      <c r="U355" s="20">
        <v>9</v>
      </c>
      <c r="V355" s="20">
        <v>9</v>
      </c>
      <c r="W355" s="20">
        <v>8898244.2100000009</v>
      </c>
      <c r="X355" s="30">
        <f t="shared" si="7"/>
        <v>409319233.66000003</v>
      </c>
      <c r="Y355" s="20">
        <f t="shared" si="8"/>
        <v>458437541.69920009</v>
      </c>
      <c r="Z355" s="18" t="s">
        <v>57</v>
      </c>
      <c r="AA355" s="14" t="s">
        <v>176</v>
      </c>
      <c r="AB355" s="14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  <c r="GV355" s="10"/>
      <c r="GW355" s="10"/>
      <c r="GX355" s="10"/>
      <c r="GY355" s="10"/>
      <c r="GZ355" s="10"/>
      <c r="HA355" s="10"/>
      <c r="HB355" s="10"/>
      <c r="HC355" s="10"/>
      <c r="HD355" s="10"/>
      <c r="HE355" s="10"/>
      <c r="HF355" s="10"/>
      <c r="HG355" s="10"/>
      <c r="HH355" s="10"/>
      <c r="HI355" s="10"/>
      <c r="HJ355" s="10"/>
      <c r="HK355" s="10"/>
      <c r="HL355" s="10"/>
      <c r="HM355" s="10"/>
      <c r="HN355" s="10"/>
      <c r="HO355" s="10"/>
    </row>
    <row r="356" spans="2:223" ht="51" outlineLevel="1" x14ac:dyDescent="0.2">
      <c r="B356" s="14" t="s">
        <v>817</v>
      </c>
      <c r="C356" s="14" t="s">
        <v>46</v>
      </c>
      <c r="D356" s="42" t="s">
        <v>811</v>
      </c>
      <c r="E356" s="14" t="s">
        <v>812</v>
      </c>
      <c r="F356" s="14" t="s">
        <v>813</v>
      </c>
      <c r="G356" s="14" t="s">
        <v>818</v>
      </c>
      <c r="H356" s="15" t="s">
        <v>83</v>
      </c>
      <c r="I356" s="16">
        <v>45</v>
      </c>
      <c r="J356" s="17" t="s">
        <v>109</v>
      </c>
      <c r="K356" s="15" t="s">
        <v>53</v>
      </c>
      <c r="L356" s="18" t="s">
        <v>54</v>
      </c>
      <c r="M356" s="18" t="s">
        <v>55</v>
      </c>
      <c r="N356" s="18" t="s">
        <v>56</v>
      </c>
      <c r="O356" s="18"/>
      <c r="P356" s="18"/>
      <c r="Q356" s="19"/>
      <c r="R356" s="20">
        <v>12</v>
      </c>
      <c r="S356" s="20">
        <v>10</v>
      </c>
      <c r="T356" s="20">
        <v>10</v>
      </c>
      <c r="U356" s="20">
        <v>10</v>
      </c>
      <c r="V356" s="20">
        <v>10</v>
      </c>
      <c r="W356" s="20">
        <v>8898244.2100000009</v>
      </c>
      <c r="X356" s="30">
        <f t="shared" si="7"/>
        <v>462708698.92000008</v>
      </c>
      <c r="Y356" s="20">
        <f t="shared" si="8"/>
        <v>518233742.79040015</v>
      </c>
      <c r="Z356" s="18" t="s">
        <v>57</v>
      </c>
      <c r="AA356" s="14" t="s">
        <v>176</v>
      </c>
      <c r="AB356" s="22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  <c r="GV356" s="10"/>
      <c r="GW356" s="10"/>
      <c r="GX356" s="10"/>
      <c r="GY356" s="10"/>
      <c r="GZ356" s="10"/>
      <c r="HA356" s="10"/>
      <c r="HB356" s="10"/>
      <c r="HC356" s="10"/>
      <c r="HD356" s="10"/>
      <c r="HE356" s="10"/>
      <c r="HF356" s="10"/>
      <c r="HG356" s="10"/>
      <c r="HH356" s="10"/>
      <c r="HI356" s="10"/>
      <c r="HJ356" s="10"/>
      <c r="HK356" s="10"/>
      <c r="HL356" s="10"/>
      <c r="HM356" s="10"/>
      <c r="HN356" s="10"/>
      <c r="HO356" s="10"/>
    </row>
    <row r="357" spans="2:223" ht="114.75" outlineLevel="1" x14ac:dyDescent="0.2">
      <c r="B357" s="14" t="s">
        <v>819</v>
      </c>
      <c r="C357" s="14" t="s">
        <v>46</v>
      </c>
      <c r="D357" s="42" t="s">
        <v>820</v>
      </c>
      <c r="E357" s="14" t="s">
        <v>821</v>
      </c>
      <c r="F357" s="14" t="s">
        <v>822</v>
      </c>
      <c r="G357" s="14" t="s">
        <v>823</v>
      </c>
      <c r="H357" s="15" t="s">
        <v>83</v>
      </c>
      <c r="I357" s="16">
        <v>45</v>
      </c>
      <c r="J357" s="17" t="s">
        <v>109</v>
      </c>
      <c r="K357" s="15" t="s">
        <v>53</v>
      </c>
      <c r="L357" s="18" t="s">
        <v>54</v>
      </c>
      <c r="M357" s="18" t="s">
        <v>55</v>
      </c>
      <c r="N357" s="18" t="s">
        <v>56</v>
      </c>
      <c r="O357" s="18"/>
      <c r="P357" s="18"/>
      <c r="Q357" s="19"/>
      <c r="R357" s="20">
        <v>2</v>
      </c>
      <c r="S357" s="20">
        <v>2</v>
      </c>
      <c r="T357" s="20">
        <v>2</v>
      </c>
      <c r="U357" s="20">
        <v>2</v>
      </c>
      <c r="V357" s="20">
        <v>2</v>
      </c>
      <c r="W357" s="20">
        <v>228460.49</v>
      </c>
      <c r="X357" s="30">
        <f t="shared" si="7"/>
        <v>2284604.9</v>
      </c>
      <c r="Y357" s="20">
        <f t="shared" si="8"/>
        <v>2558757.4880000004</v>
      </c>
      <c r="Z357" s="18" t="s">
        <v>57</v>
      </c>
      <c r="AA357" s="14" t="s">
        <v>176</v>
      </c>
      <c r="AB357" s="18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  <c r="GV357" s="10"/>
      <c r="GW357" s="10"/>
      <c r="GX357" s="10"/>
      <c r="GY357" s="10"/>
      <c r="GZ357" s="10"/>
      <c r="HA357" s="10"/>
      <c r="HB357" s="10"/>
      <c r="HC357" s="10"/>
      <c r="HD357" s="10"/>
      <c r="HE357" s="10"/>
      <c r="HF357" s="10"/>
      <c r="HG357" s="10"/>
      <c r="HH357" s="10"/>
      <c r="HI357" s="10"/>
      <c r="HJ357" s="10"/>
      <c r="HK357" s="10"/>
      <c r="HL357" s="10"/>
      <c r="HM357" s="10"/>
      <c r="HN357" s="10"/>
      <c r="HO357" s="10"/>
    </row>
    <row r="358" spans="2:223" ht="93.75" customHeight="1" outlineLevel="1" x14ac:dyDescent="0.2">
      <c r="B358" s="14" t="s">
        <v>824</v>
      </c>
      <c r="C358" s="14" t="s">
        <v>46</v>
      </c>
      <c r="D358" s="14" t="s">
        <v>820</v>
      </c>
      <c r="E358" s="14" t="s">
        <v>821</v>
      </c>
      <c r="F358" s="14" t="s">
        <v>822</v>
      </c>
      <c r="G358" s="14" t="s">
        <v>825</v>
      </c>
      <c r="H358" s="15" t="s">
        <v>83</v>
      </c>
      <c r="I358" s="16">
        <v>45</v>
      </c>
      <c r="J358" s="17" t="s">
        <v>109</v>
      </c>
      <c r="K358" s="15" t="s">
        <v>53</v>
      </c>
      <c r="L358" s="18" t="s">
        <v>54</v>
      </c>
      <c r="M358" s="18" t="s">
        <v>55</v>
      </c>
      <c r="N358" s="18" t="s">
        <v>56</v>
      </c>
      <c r="O358" s="18"/>
      <c r="P358" s="18"/>
      <c r="Q358" s="19"/>
      <c r="R358" s="20">
        <v>5</v>
      </c>
      <c r="S358" s="20">
        <v>5</v>
      </c>
      <c r="T358" s="20">
        <v>5</v>
      </c>
      <c r="U358" s="20">
        <v>5</v>
      </c>
      <c r="V358" s="20">
        <v>5</v>
      </c>
      <c r="W358" s="25">
        <v>171697.43</v>
      </c>
      <c r="X358" s="30">
        <f t="shared" si="7"/>
        <v>4292435.75</v>
      </c>
      <c r="Y358" s="20">
        <f t="shared" si="8"/>
        <v>4807528.04</v>
      </c>
      <c r="Z358" s="18" t="s">
        <v>57</v>
      </c>
      <c r="AA358" s="14" t="s">
        <v>176</v>
      </c>
      <c r="AB358" s="22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  <c r="GV358" s="10"/>
      <c r="GW358" s="10"/>
      <c r="GX358" s="10"/>
      <c r="GY358" s="10"/>
      <c r="GZ358" s="10"/>
      <c r="HA358" s="10"/>
      <c r="HB358" s="10"/>
      <c r="HC358" s="10"/>
      <c r="HD358" s="10"/>
      <c r="HE358" s="10"/>
      <c r="HF358" s="10"/>
      <c r="HG358" s="10"/>
      <c r="HH358" s="10"/>
      <c r="HI358" s="10"/>
      <c r="HJ358" s="10"/>
      <c r="HK358" s="10"/>
      <c r="HL358" s="10"/>
      <c r="HM358" s="10"/>
      <c r="HN358" s="10"/>
      <c r="HO358" s="10"/>
    </row>
    <row r="359" spans="2:223" ht="65.25" customHeight="1" outlineLevel="1" x14ac:dyDescent="0.2">
      <c r="B359" s="14" t="s">
        <v>826</v>
      </c>
      <c r="C359" s="14" t="s">
        <v>46</v>
      </c>
      <c r="D359" s="17" t="s">
        <v>820</v>
      </c>
      <c r="E359" s="14" t="s">
        <v>821</v>
      </c>
      <c r="F359" s="14" t="s">
        <v>827</v>
      </c>
      <c r="G359" s="14" t="s">
        <v>828</v>
      </c>
      <c r="H359" s="15" t="s">
        <v>83</v>
      </c>
      <c r="I359" s="16">
        <v>45</v>
      </c>
      <c r="J359" s="17" t="s">
        <v>109</v>
      </c>
      <c r="K359" s="15" t="s">
        <v>53</v>
      </c>
      <c r="L359" s="18" t="s">
        <v>54</v>
      </c>
      <c r="M359" s="18" t="s">
        <v>55</v>
      </c>
      <c r="N359" s="18" t="s">
        <v>56</v>
      </c>
      <c r="O359" s="18"/>
      <c r="P359" s="18"/>
      <c r="Q359" s="19"/>
      <c r="R359" s="20">
        <v>15</v>
      </c>
      <c r="S359" s="20">
        <v>15</v>
      </c>
      <c r="T359" s="20">
        <v>15</v>
      </c>
      <c r="U359" s="20">
        <v>15</v>
      </c>
      <c r="V359" s="20">
        <v>15</v>
      </c>
      <c r="W359" s="20">
        <v>118385.34</v>
      </c>
      <c r="X359" s="30">
        <f t="shared" si="7"/>
        <v>8878900.5</v>
      </c>
      <c r="Y359" s="20">
        <f t="shared" si="8"/>
        <v>9944368.5600000005</v>
      </c>
      <c r="Z359" s="18" t="s">
        <v>57</v>
      </c>
      <c r="AA359" s="14" t="s">
        <v>176</v>
      </c>
      <c r="AB359" s="22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  <c r="GV359" s="10"/>
      <c r="GW359" s="10"/>
      <c r="GX359" s="10"/>
      <c r="GY359" s="10"/>
      <c r="GZ359" s="10"/>
      <c r="HA359" s="10"/>
      <c r="HB359" s="10"/>
      <c r="HC359" s="10"/>
      <c r="HD359" s="10"/>
      <c r="HE359" s="10"/>
      <c r="HF359" s="10"/>
      <c r="HG359" s="10"/>
      <c r="HH359" s="10"/>
      <c r="HI359" s="10"/>
      <c r="HJ359" s="10"/>
      <c r="HK359" s="10"/>
      <c r="HL359" s="10"/>
      <c r="HM359" s="10"/>
      <c r="HN359" s="10"/>
      <c r="HO359" s="10"/>
    </row>
    <row r="360" spans="2:223" ht="114.75" outlineLevel="1" x14ac:dyDescent="0.2">
      <c r="B360" s="14" t="s">
        <v>829</v>
      </c>
      <c r="C360" s="14" t="s">
        <v>46</v>
      </c>
      <c r="D360" s="42" t="s">
        <v>820</v>
      </c>
      <c r="E360" s="14" t="s">
        <v>821</v>
      </c>
      <c r="F360" s="14" t="s">
        <v>827</v>
      </c>
      <c r="G360" s="14" t="s">
        <v>830</v>
      </c>
      <c r="H360" s="15" t="s">
        <v>83</v>
      </c>
      <c r="I360" s="16">
        <v>45</v>
      </c>
      <c r="J360" s="17" t="s">
        <v>109</v>
      </c>
      <c r="K360" s="15" t="s">
        <v>53</v>
      </c>
      <c r="L360" s="18" t="s">
        <v>54</v>
      </c>
      <c r="M360" s="18" t="s">
        <v>55</v>
      </c>
      <c r="N360" s="18" t="s">
        <v>56</v>
      </c>
      <c r="O360" s="18"/>
      <c r="P360" s="18"/>
      <c r="Q360" s="19"/>
      <c r="R360" s="20">
        <v>2</v>
      </c>
      <c r="S360" s="20">
        <v>2</v>
      </c>
      <c r="T360" s="20">
        <v>2</v>
      </c>
      <c r="U360" s="20">
        <v>2</v>
      </c>
      <c r="V360" s="20">
        <v>2</v>
      </c>
      <c r="W360" s="20">
        <v>172672.36</v>
      </c>
      <c r="X360" s="30">
        <f t="shared" si="7"/>
        <v>1726723.5999999999</v>
      </c>
      <c r="Y360" s="20">
        <f t="shared" si="8"/>
        <v>1933930.432</v>
      </c>
      <c r="Z360" s="18" t="s">
        <v>57</v>
      </c>
      <c r="AA360" s="14" t="s">
        <v>176</v>
      </c>
      <c r="AB360" s="14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  <c r="GV360" s="10"/>
      <c r="GW360" s="10"/>
      <c r="GX360" s="10"/>
      <c r="GY360" s="10"/>
      <c r="GZ360" s="10"/>
      <c r="HA360" s="10"/>
      <c r="HB360" s="10"/>
      <c r="HC360" s="10"/>
      <c r="HD360" s="10"/>
      <c r="HE360" s="10"/>
      <c r="HF360" s="10"/>
      <c r="HG360" s="10"/>
      <c r="HH360" s="10"/>
      <c r="HI360" s="10"/>
      <c r="HJ360" s="10"/>
      <c r="HK360" s="10"/>
      <c r="HL360" s="10"/>
      <c r="HM360" s="10"/>
      <c r="HN360" s="10"/>
      <c r="HO360" s="10"/>
    </row>
    <row r="361" spans="2:223" ht="114.75" outlineLevel="1" x14ac:dyDescent="0.2">
      <c r="B361" s="14" t="s">
        <v>831</v>
      </c>
      <c r="C361" s="14" t="s">
        <v>46</v>
      </c>
      <c r="D361" s="17" t="s">
        <v>820</v>
      </c>
      <c r="E361" s="14" t="s">
        <v>821</v>
      </c>
      <c r="F361" s="14" t="s">
        <v>827</v>
      </c>
      <c r="G361" s="14" t="s">
        <v>832</v>
      </c>
      <c r="H361" s="15" t="s">
        <v>83</v>
      </c>
      <c r="I361" s="16">
        <v>45</v>
      </c>
      <c r="J361" s="17" t="s">
        <v>109</v>
      </c>
      <c r="K361" s="14" t="s">
        <v>53</v>
      </c>
      <c r="L361" s="14" t="s">
        <v>54</v>
      </c>
      <c r="M361" s="14" t="s">
        <v>55</v>
      </c>
      <c r="N361" s="18" t="s">
        <v>56</v>
      </c>
      <c r="O361" s="18"/>
      <c r="P361" s="18"/>
      <c r="Q361" s="30"/>
      <c r="R361" s="30">
        <v>5</v>
      </c>
      <c r="S361" s="30">
        <v>5</v>
      </c>
      <c r="T361" s="30">
        <v>5</v>
      </c>
      <c r="U361" s="30">
        <v>5</v>
      </c>
      <c r="V361" s="30">
        <v>5</v>
      </c>
      <c r="W361" s="30">
        <v>4836002.29</v>
      </c>
      <c r="X361" s="30">
        <f t="shared" si="7"/>
        <v>120900057.25</v>
      </c>
      <c r="Y361" s="20">
        <f t="shared" si="8"/>
        <v>135408064.12</v>
      </c>
      <c r="Z361" s="18" t="s">
        <v>57</v>
      </c>
      <c r="AA361" s="14" t="s">
        <v>176</v>
      </c>
      <c r="AB361" s="14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  <c r="GV361" s="10"/>
      <c r="GW361" s="10"/>
      <c r="GX361" s="10"/>
      <c r="GY361" s="10"/>
      <c r="GZ361" s="10"/>
      <c r="HA361" s="10"/>
      <c r="HB361" s="10"/>
      <c r="HC361" s="10"/>
      <c r="HD361" s="10"/>
      <c r="HE361" s="10"/>
      <c r="HF361" s="10"/>
      <c r="HG361" s="10"/>
      <c r="HH361" s="10"/>
      <c r="HI361" s="10"/>
      <c r="HJ361" s="10"/>
      <c r="HK361" s="10"/>
      <c r="HL361" s="10"/>
      <c r="HM361" s="10"/>
      <c r="HN361" s="10"/>
      <c r="HO361" s="10"/>
    </row>
    <row r="362" spans="2:223" ht="51" outlineLevel="1" x14ac:dyDescent="0.2">
      <c r="B362" s="14" t="s">
        <v>833</v>
      </c>
      <c r="C362" s="14" t="s">
        <v>46</v>
      </c>
      <c r="D362" s="42" t="s">
        <v>79</v>
      </c>
      <c r="E362" s="14" t="s">
        <v>80</v>
      </c>
      <c r="F362" s="14" t="s">
        <v>81</v>
      </c>
      <c r="G362" s="14" t="s">
        <v>834</v>
      </c>
      <c r="H362" s="15" t="s">
        <v>83</v>
      </c>
      <c r="I362" s="16">
        <v>50</v>
      </c>
      <c r="J362" s="17" t="s">
        <v>109</v>
      </c>
      <c r="K362" s="15" t="s">
        <v>53</v>
      </c>
      <c r="L362" s="18" t="s">
        <v>54</v>
      </c>
      <c r="M362" s="18" t="s">
        <v>55</v>
      </c>
      <c r="N362" s="18" t="s">
        <v>56</v>
      </c>
      <c r="O362" s="18"/>
      <c r="P362" s="18"/>
      <c r="Q362" s="19"/>
      <c r="R362" s="20">
        <v>37</v>
      </c>
      <c r="S362" s="20">
        <v>37</v>
      </c>
      <c r="T362" s="20">
        <v>37</v>
      </c>
      <c r="U362" s="20">
        <v>37</v>
      </c>
      <c r="V362" s="20">
        <v>37</v>
      </c>
      <c r="W362" s="20">
        <v>1683073.88</v>
      </c>
      <c r="X362" s="30">
        <f t="shared" si="7"/>
        <v>311368667.79999995</v>
      </c>
      <c r="Y362" s="20">
        <f t="shared" si="8"/>
        <v>348732907.93599999</v>
      </c>
      <c r="Z362" s="18" t="s">
        <v>57</v>
      </c>
      <c r="AA362" s="14" t="s">
        <v>176</v>
      </c>
      <c r="AB362" s="22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  <c r="GV362" s="10"/>
      <c r="GW362" s="10"/>
      <c r="GX362" s="10"/>
      <c r="GY362" s="10"/>
      <c r="GZ362" s="10"/>
      <c r="HA362" s="10"/>
      <c r="HB362" s="10"/>
      <c r="HC362" s="10"/>
      <c r="HD362" s="10"/>
      <c r="HE362" s="10"/>
      <c r="HF362" s="10"/>
      <c r="HG362" s="10"/>
      <c r="HH362" s="10"/>
      <c r="HI362" s="10"/>
      <c r="HJ362" s="10"/>
      <c r="HK362" s="10"/>
      <c r="HL362" s="10"/>
      <c r="HM362" s="10"/>
      <c r="HN362" s="10"/>
      <c r="HO362" s="10"/>
    </row>
    <row r="363" spans="2:223" ht="51" outlineLevel="1" x14ac:dyDescent="0.2">
      <c r="B363" s="14" t="s">
        <v>835</v>
      </c>
      <c r="C363" s="14" t="s">
        <v>46</v>
      </c>
      <c r="D363" s="42" t="s">
        <v>836</v>
      </c>
      <c r="E363" s="14" t="s">
        <v>837</v>
      </c>
      <c r="F363" s="14" t="s">
        <v>838</v>
      </c>
      <c r="G363" s="14" t="s">
        <v>839</v>
      </c>
      <c r="H363" s="15" t="s">
        <v>83</v>
      </c>
      <c r="I363" s="16">
        <v>50</v>
      </c>
      <c r="J363" s="17" t="s">
        <v>109</v>
      </c>
      <c r="K363" s="15" t="s">
        <v>53</v>
      </c>
      <c r="L363" s="18" t="s">
        <v>54</v>
      </c>
      <c r="M363" s="18" t="s">
        <v>55</v>
      </c>
      <c r="N363" s="18" t="s">
        <v>56</v>
      </c>
      <c r="O363" s="18"/>
      <c r="P363" s="18"/>
      <c r="Q363" s="19"/>
      <c r="R363" s="20">
        <v>6</v>
      </c>
      <c r="S363" s="20">
        <v>3</v>
      </c>
      <c r="T363" s="20">
        <v>3</v>
      </c>
      <c r="U363" s="20">
        <v>3</v>
      </c>
      <c r="V363" s="20">
        <v>3</v>
      </c>
      <c r="W363" s="25">
        <v>5369200.5499999998</v>
      </c>
      <c r="X363" s="30">
        <f t="shared" si="7"/>
        <v>96645609.899999991</v>
      </c>
      <c r="Y363" s="20">
        <f t="shared" si="8"/>
        <v>108243083.088</v>
      </c>
      <c r="Z363" s="18" t="s">
        <v>57</v>
      </c>
      <c r="AA363" s="14" t="s">
        <v>176</v>
      </c>
      <c r="AB363" s="22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  <c r="GV363" s="10"/>
      <c r="GW363" s="10"/>
      <c r="GX363" s="10"/>
      <c r="GY363" s="10"/>
      <c r="GZ363" s="10"/>
      <c r="HA363" s="10"/>
      <c r="HB363" s="10"/>
      <c r="HC363" s="10"/>
      <c r="HD363" s="10"/>
      <c r="HE363" s="10"/>
      <c r="HF363" s="10"/>
      <c r="HG363" s="10"/>
      <c r="HH363" s="10"/>
      <c r="HI363" s="10"/>
      <c r="HJ363" s="10"/>
      <c r="HK363" s="10"/>
      <c r="HL363" s="10"/>
      <c r="HM363" s="10"/>
      <c r="HN363" s="10"/>
      <c r="HO363" s="10"/>
    </row>
    <row r="364" spans="2:223" ht="51" outlineLevel="1" x14ac:dyDescent="0.2">
      <c r="B364" s="14" t="s">
        <v>840</v>
      </c>
      <c r="C364" s="14" t="s">
        <v>46</v>
      </c>
      <c r="D364" s="42" t="s">
        <v>841</v>
      </c>
      <c r="E364" s="14" t="s">
        <v>842</v>
      </c>
      <c r="F364" s="14" t="s">
        <v>843</v>
      </c>
      <c r="G364" s="14" t="s">
        <v>844</v>
      </c>
      <c r="H364" s="15" t="s">
        <v>83</v>
      </c>
      <c r="I364" s="16">
        <v>45</v>
      </c>
      <c r="J364" s="17" t="s">
        <v>109</v>
      </c>
      <c r="K364" s="15" t="s">
        <v>53</v>
      </c>
      <c r="L364" s="18" t="s">
        <v>54</v>
      </c>
      <c r="M364" s="18" t="s">
        <v>55</v>
      </c>
      <c r="N364" s="18" t="s">
        <v>56</v>
      </c>
      <c r="O364" s="18"/>
      <c r="P364" s="18"/>
      <c r="Q364" s="19"/>
      <c r="R364" s="20">
        <v>2</v>
      </c>
      <c r="S364" s="20">
        <v>2</v>
      </c>
      <c r="T364" s="20">
        <v>2</v>
      </c>
      <c r="U364" s="20">
        <v>2</v>
      </c>
      <c r="V364" s="20">
        <v>2</v>
      </c>
      <c r="W364" s="20">
        <v>7737603.6600000001</v>
      </c>
      <c r="X364" s="30">
        <f t="shared" si="7"/>
        <v>77376036.599999994</v>
      </c>
      <c r="Y364" s="20">
        <f t="shared" si="8"/>
        <v>86661160.991999999</v>
      </c>
      <c r="Z364" s="18" t="s">
        <v>57</v>
      </c>
      <c r="AA364" s="14" t="s">
        <v>176</v>
      </c>
      <c r="AB364" s="18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  <c r="GV364" s="10"/>
      <c r="GW364" s="10"/>
      <c r="GX364" s="10"/>
      <c r="GY364" s="10"/>
      <c r="GZ364" s="10"/>
      <c r="HA364" s="10"/>
      <c r="HB364" s="10"/>
      <c r="HC364" s="10"/>
      <c r="HD364" s="10"/>
      <c r="HE364" s="10"/>
      <c r="HF364" s="10"/>
      <c r="HG364" s="10"/>
      <c r="HH364" s="10"/>
      <c r="HI364" s="10"/>
      <c r="HJ364" s="10"/>
      <c r="HK364" s="10"/>
      <c r="HL364" s="10"/>
      <c r="HM364" s="10"/>
      <c r="HN364" s="10"/>
      <c r="HO364" s="10"/>
    </row>
    <row r="365" spans="2:223" ht="51" outlineLevel="1" x14ac:dyDescent="0.2">
      <c r="B365" s="14" t="s">
        <v>845</v>
      </c>
      <c r="C365" s="14" t="s">
        <v>46</v>
      </c>
      <c r="D365" s="42" t="s">
        <v>79</v>
      </c>
      <c r="E365" s="14" t="s">
        <v>80</v>
      </c>
      <c r="F365" s="14" t="s">
        <v>81</v>
      </c>
      <c r="G365" s="14" t="s">
        <v>100</v>
      </c>
      <c r="H365" s="15" t="s">
        <v>83</v>
      </c>
      <c r="I365" s="16">
        <v>50</v>
      </c>
      <c r="J365" s="17" t="s">
        <v>109</v>
      </c>
      <c r="K365" s="15" t="s">
        <v>53</v>
      </c>
      <c r="L365" s="18" t="s">
        <v>54</v>
      </c>
      <c r="M365" s="18" t="s">
        <v>55</v>
      </c>
      <c r="N365" s="18" t="s">
        <v>56</v>
      </c>
      <c r="O365" s="18"/>
      <c r="P365" s="18"/>
      <c r="Q365" s="19"/>
      <c r="R365" s="20">
        <v>200</v>
      </c>
      <c r="S365" s="20">
        <v>200</v>
      </c>
      <c r="T365" s="20">
        <v>200</v>
      </c>
      <c r="U365" s="20">
        <v>200</v>
      </c>
      <c r="V365" s="20">
        <v>200</v>
      </c>
      <c r="W365" s="25">
        <v>21955.61</v>
      </c>
      <c r="X365" s="30">
        <f t="shared" si="7"/>
        <v>21955610</v>
      </c>
      <c r="Y365" s="20">
        <f t="shared" si="8"/>
        <v>24590283.200000003</v>
      </c>
      <c r="Z365" s="18" t="s">
        <v>57</v>
      </c>
      <c r="AA365" s="14" t="s">
        <v>176</v>
      </c>
      <c r="AB365" s="22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  <c r="GV365" s="10"/>
      <c r="GW365" s="10"/>
      <c r="GX365" s="10"/>
      <c r="GY365" s="10"/>
      <c r="GZ365" s="10"/>
      <c r="HA365" s="10"/>
      <c r="HB365" s="10"/>
      <c r="HC365" s="10"/>
      <c r="HD365" s="10"/>
      <c r="HE365" s="10"/>
      <c r="HF365" s="10"/>
      <c r="HG365" s="10"/>
      <c r="HH365" s="10"/>
      <c r="HI365" s="10"/>
      <c r="HJ365" s="10"/>
      <c r="HK365" s="10"/>
      <c r="HL365" s="10"/>
      <c r="HM365" s="10"/>
      <c r="HN365" s="10"/>
      <c r="HO365" s="10"/>
    </row>
    <row r="366" spans="2:223" ht="51" outlineLevel="1" x14ac:dyDescent="0.2">
      <c r="B366" s="14" t="s">
        <v>846</v>
      </c>
      <c r="C366" s="14" t="s">
        <v>46</v>
      </c>
      <c r="D366" s="42" t="s">
        <v>79</v>
      </c>
      <c r="E366" s="14" t="s">
        <v>80</v>
      </c>
      <c r="F366" s="14" t="s">
        <v>81</v>
      </c>
      <c r="G366" s="14" t="s">
        <v>847</v>
      </c>
      <c r="H366" s="15" t="s">
        <v>83</v>
      </c>
      <c r="I366" s="16">
        <v>50</v>
      </c>
      <c r="J366" s="17" t="s">
        <v>109</v>
      </c>
      <c r="K366" s="15" t="s">
        <v>53</v>
      </c>
      <c r="L366" s="18" t="s">
        <v>54</v>
      </c>
      <c r="M366" s="18" t="s">
        <v>55</v>
      </c>
      <c r="N366" s="18" t="s">
        <v>56</v>
      </c>
      <c r="O366" s="18"/>
      <c r="P366" s="18"/>
      <c r="Q366" s="19"/>
      <c r="R366" s="20">
        <v>280</v>
      </c>
      <c r="S366" s="20">
        <v>280</v>
      </c>
      <c r="T366" s="20">
        <v>280</v>
      </c>
      <c r="U366" s="20">
        <v>280</v>
      </c>
      <c r="V366" s="20">
        <v>280</v>
      </c>
      <c r="W366" s="20">
        <v>9842.5400000000009</v>
      </c>
      <c r="X366" s="30">
        <f t="shared" si="7"/>
        <v>13779556.000000002</v>
      </c>
      <c r="Y366" s="20">
        <f t="shared" si="8"/>
        <v>15433102.720000004</v>
      </c>
      <c r="Z366" s="18" t="s">
        <v>57</v>
      </c>
      <c r="AA366" s="14" t="s">
        <v>176</v>
      </c>
      <c r="AB366" s="18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  <c r="GV366" s="10"/>
      <c r="GW366" s="10"/>
      <c r="GX366" s="10"/>
      <c r="GY366" s="10"/>
      <c r="GZ366" s="10"/>
      <c r="HA366" s="10"/>
      <c r="HB366" s="10"/>
      <c r="HC366" s="10"/>
      <c r="HD366" s="10"/>
      <c r="HE366" s="10"/>
      <c r="HF366" s="10"/>
      <c r="HG366" s="10"/>
      <c r="HH366" s="10"/>
      <c r="HI366" s="10"/>
      <c r="HJ366" s="10"/>
      <c r="HK366" s="10"/>
      <c r="HL366" s="10"/>
      <c r="HM366" s="10"/>
      <c r="HN366" s="10"/>
      <c r="HO366" s="10"/>
    </row>
    <row r="367" spans="2:223" ht="51" outlineLevel="1" x14ac:dyDescent="0.2">
      <c r="B367" s="14" t="s">
        <v>848</v>
      </c>
      <c r="C367" s="14" t="s">
        <v>46</v>
      </c>
      <c r="D367" s="42" t="s">
        <v>79</v>
      </c>
      <c r="E367" s="14" t="s">
        <v>80</v>
      </c>
      <c r="F367" s="14" t="s">
        <v>81</v>
      </c>
      <c r="G367" s="14" t="s">
        <v>849</v>
      </c>
      <c r="H367" s="15" t="s">
        <v>83</v>
      </c>
      <c r="I367" s="16">
        <v>50</v>
      </c>
      <c r="J367" s="17" t="s">
        <v>109</v>
      </c>
      <c r="K367" s="15" t="s">
        <v>53</v>
      </c>
      <c r="L367" s="18" t="s">
        <v>54</v>
      </c>
      <c r="M367" s="18" t="s">
        <v>154</v>
      </c>
      <c r="N367" s="18" t="s">
        <v>56</v>
      </c>
      <c r="O367" s="18"/>
      <c r="P367" s="18"/>
      <c r="Q367" s="19"/>
      <c r="R367" s="20">
        <v>20</v>
      </c>
      <c r="S367" s="20">
        <v>20</v>
      </c>
      <c r="T367" s="20">
        <v>20</v>
      </c>
      <c r="U367" s="20">
        <v>20</v>
      </c>
      <c r="V367" s="20">
        <v>20</v>
      </c>
      <c r="W367" s="25">
        <v>10566.16</v>
      </c>
      <c r="X367" s="30">
        <f t="shared" si="7"/>
        <v>1056616</v>
      </c>
      <c r="Y367" s="20">
        <f t="shared" si="8"/>
        <v>1183409.9200000002</v>
      </c>
      <c r="Z367" s="18" t="s">
        <v>57</v>
      </c>
      <c r="AA367" s="14" t="s">
        <v>176</v>
      </c>
      <c r="AB367" s="22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  <c r="GV367" s="10"/>
      <c r="GW367" s="10"/>
      <c r="GX367" s="10"/>
      <c r="GY367" s="10"/>
      <c r="GZ367" s="10"/>
      <c r="HA367" s="10"/>
      <c r="HB367" s="10"/>
      <c r="HC367" s="10"/>
      <c r="HD367" s="10"/>
      <c r="HE367" s="10"/>
      <c r="HF367" s="10"/>
      <c r="HG367" s="10"/>
      <c r="HH367" s="10"/>
      <c r="HI367" s="10"/>
      <c r="HJ367" s="10"/>
      <c r="HK367" s="10"/>
      <c r="HL367" s="10"/>
      <c r="HM367" s="10"/>
      <c r="HN367" s="10"/>
      <c r="HO367" s="10"/>
    </row>
    <row r="368" spans="2:223" ht="51" outlineLevel="1" x14ac:dyDescent="0.2">
      <c r="B368" s="14" t="s">
        <v>850</v>
      </c>
      <c r="C368" s="14" t="s">
        <v>46</v>
      </c>
      <c r="D368" s="42" t="s">
        <v>79</v>
      </c>
      <c r="E368" s="14" t="s">
        <v>80</v>
      </c>
      <c r="F368" s="14" t="s">
        <v>81</v>
      </c>
      <c r="G368" s="14" t="s">
        <v>851</v>
      </c>
      <c r="H368" s="15" t="s">
        <v>83</v>
      </c>
      <c r="I368" s="16">
        <v>50</v>
      </c>
      <c r="J368" s="17" t="s">
        <v>109</v>
      </c>
      <c r="K368" s="15" t="s">
        <v>53</v>
      </c>
      <c r="L368" s="18" t="s">
        <v>54</v>
      </c>
      <c r="M368" s="18" t="s">
        <v>55</v>
      </c>
      <c r="N368" s="18" t="s">
        <v>56</v>
      </c>
      <c r="O368" s="18"/>
      <c r="P368" s="18"/>
      <c r="Q368" s="19"/>
      <c r="R368" s="20">
        <v>215</v>
      </c>
      <c r="S368" s="20">
        <v>215</v>
      </c>
      <c r="T368" s="20">
        <v>215</v>
      </c>
      <c r="U368" s="20">
        <v>215</v>
      </c>
      <c r="V368" s="20">
        <v>215</v>
      </c>
      <c r="W368" s="20">
        <v>10564</v>
      </c>
      <c r="X368" s="30">
        <f t="shared" si="7"/>
        <v>11356300</v>
      </c>
      <c r="Y368" s="20">
        <f t="shared" si="8"/>
        <v>12719056.000000002</v>
      </c>
      <c r="Z368" s="18" t="s">
        <v>57</v>
      </c>
      <c r="AA368" s="14" t="s">
        <v>176</v>
      </c>
      <c r="AB368" s="18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  <c r="GV368" s="10"/>
      <c r="GW368" s="10"/>
      <c r="GX368" s="10"/>
      <c r="GY368" s="10"/>
      <c r="GZ368" s="10"/>
      <c r="HA368" s="10"/>
      <c r="HB368" s="10"/>
      <c r="HC368" s="10"/>
      <c r="HD368" s="10"/>
      <c r="HE368" s="10"/>
      <c r="HF368" s="10"/>
      <c r="HG368" s="10"/>
      <c r="HH368" s="10"/>
      <c r="HI368" s="10"/>
      <c r="HJ368" s="10"/>
      <c r="HK368" s="10"/>
      <c r="HL368" s="10"/>
      <c r="HM368" s="10"/>
      <c r="HN368" s="10"/>
      <c r="HO368" s="10"/>
    </row>
    <row r="369" spans="2:223" ht="51" outlineLevel="1" x14ac:dyDescent="0.2">
      <c r="B369" s="14" t="s">
        <v>852</v>
      </c>
      <c r="C369" s="14" t="s">
        <v>46</v>
      </c>
      <c r="D369" s="42" t="s">
        <v>79</v>
      </c>
      <c r="E369" s="14" t="s">
        <v>80</v>
      </c>
      <c r="F369" s="14" t="s">
        <v>81</v>
      </c>
      <c r="G369" s="14" t="s">
        <v>853</v>
      </c>
      <c r="H369" s="15" t="s">
        <v>83</v>
      </c>
      <c r="I369" s="16">
        <v>50</v>
      </c>
      <c r="J369" s="17" t="s">
        <v>109</v>
      </c>
      <c r="K369" s="15" t="s">
        <v>53</v>
      </c>
      <c r="L369" s="18" t="s">
        <v>54</v>
      </c>
      <c r="M369" s="18" t="s">
        <v>55</v>
      </c>
      <c r="N369" s="18" t="s">
        <v>56</v>
      </c>
      <c r="O369" s="18"/>
      <c r="P369" s="18"/>
      <c r="Q369" s="19"/>
      <c r="R369" s="20">
        <v>245</v>
      </c>
      <c r="S369" s="20">
        <v>245</v>
      </c>
      <c r="T369" s="20">
        <v>245</v>
      </c>
      <c r="U369" s="20">
        <v>245</v>
      </c>
      <c r="V369" s="20">
        <v>245</v>
      </c>
      <c r="W369" s="20">
        <v>11118.63</v>
      </c>
      <c r="X369" s="30">
        <f t="shared" si="7"/>
        <v>13620321.749999998</v>
      </c>
      <c r="Y369" s="20">
        <f t="shared" si="8"/>
        <v>15254760.359999999</v>
      </c>
      <c r="Z369" s="18" t="s">
        <v>57</v>
      </c>
      <c r="AA369" s="14" t="s">
        <v>176</v>
      </c>
      <c r="AB369" s="18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  <c r="GV369" s="10"/>
      <c r="GW369" s="10"/>
      <c r="GX369" s="10"/>
      <c r="GY369" s="10"/>
      <c r="GZ369" s="10"/>
      <c r="HA369" s="10"/>
      <c r="HB369" s="10"/>
      <c r="HC369" s="10"/>
      <c r="HD369" s="10"/>
      <c r="HE369" s="10"/>
      <c r="HF369" s="10"/>
      <c r="HG369" s="10"/>
      <c r="HH369" s="10"/>
      <c r="HI369" s="10"/>
      <c r="HJ369" s="10"/>
      <c r="HK369" s="10"/>
      <c r="HL369" s="10"/>
      <c r="HM369" s="10"/>
      <c r="HN369" s="10"/>
      <c r="HO369" s="10"/>
    </row>
    <row r="370" spans="2:223" ht="63.75" outlineLevel="1" x14ac:dyDescent="0.2">
      <c r="B370" s="14" t="s">
        <v>854</v>
      </c>
      <c r="C370" s="14" t="s">
        <v>46</v>
      </c>
      <c r="D370" s="17" t="s">
        <v>855</v>
      </c>
      <c r="E370" s="14" t="s">
        <v>856</v>
      </c>
      <c r="F370" s="14" t="s">
        <v>857</v>
      </c>
      <c r="G370" s="14" t="s">
        <v>858</v>
      </c>
      <c r="H370" s="15" t="s">
        <v>51</v>
      </c>
      <c r="I370" s="16">
        <v>45</v>
      </c>
      <c r="J370" s="17" t="s">
        <v>109</v>
      </c>
      <c r="K370" s="15" t="s">
        <v>53</v>
      </c>
      <c r="L370" s="18" t="s">
        <v>54</v>
      </c>
      <c r="M370" s="18" t="s">
        <v>55</v>
      </c>
      <c r="N370" s="18" t="s">
        <v>122</v>
      </c>
      <c r="O370" s="18"/>
      <c r="P370" s="18"/>
      <c r="Q370" s="19"/>
      <c r="R370" s="20">
        <v>2679</v>
      </c>
      <c r="S370" s="20">
        <v>2679</v>
      </c>
      <c r="T370" s="20">
        <v>2679</v>
      </c>
      <c r="U370" s="20">
        <v>2679</v>
      </c>
      <c r="V370" s="20">
        <v>2679</v>
      </c>
      <c r="W370" s="25">
        <v>6549.88</v>
      </c>
      <c r="X370" s="30">
        <f t="shared" si="7"/>
        <v>87735642.599999994</v>
      </c>
      <c r="Y370" s="20">
        <f t="shared" si="8"/>
        <v>98263919.711999997</v>
      </c>
      <c r="Z370" s="18" t="s">
        <v>57</v>
      </c>
      <c r="AA370" s="14" t="s">
        <v>176</v>
      </c>
      <c r="AB370" s="22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  <c r="GV370" s="10"/>
      <c r="GW370" s="10"/>
      <c r="GX370" s="10"/>
      <c r="GY370" s="10"/>
      <c r="GZ370" s="10"/>
      <c r="HA370" s="10"/>
      <c r="HB370" s="10"/>
      <c r="HC370" s="10"/>
      <c r="HD370" s="10"/>
      <c r="HE370" s="10"/>
      <c r="HF370" s="10"/>
      <c r="HG370" s="10"/>
      <c r="HH370" s="10"/>
      <c r="HI370" s="10"/>
      <c r="HJ370" s="10"/>
      <c r="HK370" s="10"/>
      <c r="HL370" s="10"/>
      <c r="HM370" s="10"/>
      <c r="HN370" s="10"/>
      <c r="HO370" s="10"/>
    </row>
    <row r="371" spans="2:223" ht="51" outlineLevel="1" x14ac:dyDescent="0.2">
      <c r="B371" s="14" t="s">
        <v>859</v>
      </c>
      <c r="C371" s="14" t="s">
        <v>46</v>
      </c>
      <c r="D371" s="43" t="s">
        <v>860</v>
      </c>
      <c r="E371" s="14" t="s">
        <v>861</v>
      </c>
      <c r="F371" s="14" t="s">
        <v>862</v>
      </c>
      <c r="G371" s="14" t="s">
        <v>863</v>
      </c>
      <c r="H371" s="15" t="s">
        <v>83</v>
      </c>
      <c r="I371" s="16">
        <v>45</v>
      </c>
      <c r="J371" s="17" t="s">
        <v>109</v>
      </c>
      <c r="K371" s="15" t="s">
        <v>53</v>
      </c>
      <c r="L371" s="18" t="s">
        <v>54</v>
      </c>
      <c r="M371" s="18" t="s">
        <v>55</v>
      </c>
      <c r="N371" s="18" t="s">
        <v>56</v>
      </c>
      <c r="O371" s="18"/>
      <c r="P371" s="18"/>
      <c r="Q371" s="19"/>
      <c r="R371" s="20">
        <v>46</v>
      </c>
      <c r="S371" s="20">
        <v>46</v>
      </c>
      <c r="T371" s="20">
        <v>46</v>
      </c>
      <c r="U371" s="20">
        <v>46</v>
      </c>
      <c r="V371" s="20">
        <v>46</v>
      </c>
      <c r="W371" s="25">
        <v>386880.18</v>
      </c>
      <c r="X371" s="30">
        <f t="shared" si="7"/>
        <v>88982441.399999991</v>
      </c>
      <c r="Y371" s="20">
        <f t="shared" si="8"/>
        <v>99660334.368000001</v>
      </c>
      <c r="Z371" s="18" t="s">
        <v>57</v>
      </c>
      <c r="AA371" s="14" t="s">
        <v>176</v>
      </c>
      <c r="AB371" s="22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  <c r="GV371" s="10"/>
      <c r="GW371" s="10"/>
      <c r="GX371" s="10"/>
      <c r="GY371" s="10"/>
      <c r="GZ371" s="10"/>
      <c r="HA371" s="10"/>
      <c r="HB371" s="10"/>
      <c r="HC371" s="10"/>
      <c r="HD371" s="10"/>
      <c r="HE371" s="10"/>
      <c r="HF371" s="10"/>
      <c r="HG371" s="10"/>
      <c r="HH371" s="10"/>
      <c r="HI371" s="10"/>
      <c r="HJ371" s="10"/>
      <c r="HK371" s="10"/>
      <c r="HL371" s="10"/>
      <c r="HM371" s="10"/>
      <c r="HN371" s="10"/>
      <c r="HO371" s="10"/>
    </row>
    <row r="372" spans="2:223" ht="51" outlineLevel="1" x14ac:dyDescent="0.2">
      <c r="B372" s="14" t="s">
        <v>864</v>
      </c>
      <c r="C372" s="14" t="s">
        <v>46</v>
      </c>
      <c r="D372" s="44" t="s">
        <v>865</v>
      </c>
      <c r="E372" s="14" t="s">
        <v>866</v>
      </c>
      <c r="F372" s="14" t="s">
        <v>866</v>
      </c>
      <c r="G372" s="14" t="s">
        <v>867</v>
      </c>
      <c r="H372" s="15" t="s">
        <v>51</v>
      </c>
      <c r="I372" s="16">
        <v>45</v>
      </c>
      <c r="J372" s="17" t="s">
        <v>109</v>
      </c>
      <c r="K372" s="15" t="s">
        <v>53</v>
      </c>
      <c r="L372" s="18" t="s">
        <v>54</v>
      </c>
      <c r="M372" s="18" t="s">
        <v>55</v>
      </c>
      <c r="N372" s="18" t="s">
        <v>56</v>
      </c>
      <c r="O372" s="18"/>
      <c r="P372" s="18"/>
      <c r="Q372" s="19"/>
      <c r="R372" s="20">
        <v>16</v>
      </c>
      <c r="S372" s="20">
        <v>16</v>
      </c>
      <c r="T372" s="20">
        <v>16</v>
      </c>
      <c r="U372" s="20">
        <v>16</v>
      </c>
      <c r="V372" s="20">
        <v>16</v>
      </c>
      <c r="W372" s="20">
        <v>262150.01</v>
      </c>
      <c r="X372" s="30">
        <f t="shared" si="7"/>
        <v>20972000.800000001</v>
      </c>
      <c r="Y372" s="20">
        <f t="shared" si="8"/>
        <v>23488640.896000002</v>
      </c>
      <c r="Z372" s="18" t="s">
        <v>57</v>
      </c>
      <c r="AA372" s="14" t="s">
        <v>176</v>
      </c>
      <c r="AB372" s="22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  <c r="GV372" s="10"/>
      <c r="GW372" s="10"/>
      <c r="GX372" s="10"/>
      <c r="GY372" s="10"/>
      <c r="GZ372" s="10"/>
      <c r="HA372" s="10"/>
      <c r="HB372" s="10"/>
      <c r="HC372" s="10"/>
      <c r="HD372" s="10"/>
      <c r="HE372" s="10"/>
      <c r="HF372" s="10"/>
      <c r="HG372" s="10"/>
      <c r="HH372" s="10"/>
      <c r="HI372" s="10"/>
      <c r="HJ372" s="10"/>
      <c r="HK372" s="10"/>
      <c r="HL372" s="10"/>
      <c r="HM372" s="10"/>
      <c r="HN372" s="10"/>
      <c r="HO372" s="10"/>
    </row>
    <row r="373" spans="2:223" ht="51" outlineLevel="1" x14ac:dyDescent="0.2">
      <c r="B373" s="14" t="s">
        <v>868</v>
      </c>
      <c r="C373" s="14" t="s">
        <v>46</v>
      </c>
      <c r="D373" s="44" t="s">
        <v>865</v>
      </c>
      <c r="E373" s="14" t="s">
        <v>866</v>
      </c>
      <c r="F373" s="14" t="s">
        <v>866</v>
      </c>
      <c r="G373" s="45" t="s">
        <v>869</v>
      </c>
      <c r="H373" s="15" t="s">
        <v>51</v>
      </c>
      <c r="I373" s="16">
        <v>45</v>
      </c>
      <c r="J373" s="17" t="s">
        <v>109</v>
      </c>
      <c r="K373" s="15" t="s">
        <v>53</v>
      </c>
      <c r="L373" s="18" t="s">
        <v>54</v>
      </c>
      <c r="M373" s="18" t="s">
        <v>55</v>
      </c>
      <c r="N373" s="18" t="s">
        <v>56</v>
      </c>
      <c r="O373" s="18"/>
      <c r="P373" s="18"/>
      <c r="Q373" s="19"/>
      <c r="R373" s="20">
        <v>16</v>
      </c>
      <c r="S373" s="20">
        <v>16</v>
      </c>
      <c r="T373" s="20">
        <v>16</v>
      </c>
      <c r="U373" s="20">
        <v>16</v>
      </c>
      <c r="V373" s="20">
        <v>16</v>
      </c>
      <c r="W373" s="20">
        <v>262150.01</v>
      </c>
      <c r="X373" s="30">
        <f t="shared" si="7"/>
        <v>20972000.800000001</v>
      </c>
      <c r="Y373" s="20">
        <f t="shared" si="8"/>
        <v>23488640.896000002</v>
      </c>
      <c r="Z373" s="18" t="s">
        <v>57</v>
      </c>
      <c r="AA373" s="14" t="s">
        <v>176</v>
      </c>
      <c r="AB373" s="22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  <c r="GV373" s="10"/>
      <c r="GW373" s="10"/>
      <c r="GX373" s="10"/>
      <c r="GY373" s="10"/>
      <c r="GZ373" s="10"/>
      <c r="HA373" s="10"/>
      <c r="HB373" s="10"/>
      <c r="HC373" s="10"/>
      <c r="HD373" s="10"/>
      <c r="HE373" s="10"/>
      <c r="HF373" s="10"/>
      <c r="HG373" s="10"/>
      <c r="HH373" s="10"/>
      <c r="HI373" s="10"/>
      <c r="HJ373" s="10"/>
      <c r="HK373" s="10"/>
      <c r="HL373" s="10"/>
      <c r="HM373" s="10"/>
      <c r="HN373" s="10"/>
      <c r="HO373" s="10"/>
    </row>
    <row r="374" spans="2:223" ht="51" outlineLevel="1" x14ac:dyDescent="0.2">
      <c r="B374" s="14" t="s">
        <v>870</v>
      </c>
      <c r="C374" s="14" t="s">
        <v>46</v>
      </c>
      <c r="D374" s="44" t="s">
        <v>865</v>
      </c>
      <c r="E374" s="14" t="s">
        <v>866</v>
      </c>
      <c r="F374" s="14" t="s">
        <v>866</v>
      </c>
      <c r="G374" s="45" t="s">
        <v>871</v>
      </c>
      <c r="H374" s="15" t="s">
        <v>51</v>
      </c>
      <c r="I374" s="16">
        <v>45</v>
      </c>
      <c r="J374" s="17" t="s">
        <v>109</v>
      </c>
      <c r="K374" s="15" t="s">
        <v>53</v>
      </c>
      <c r="L374" s="18" t="s">
        <v>54</v>
      </c>
      <c r="M374" s="18" t="s">
        <v>55</v>
      </c>
      <c r="N374" s="18" t="s">
        <v>56</v>
      </c>
      <c r="O374" s="18"/>
      <c r="P374" s="18"/>
      <c r="Q374" s="19"/>
      <c r="R374" s="20">
        <v>16</v>
      </c>
      <c r="S374" s="20">
        <v>16</v>
      </c>
      <c r="T374" s="20">
        <v>16</v>
      </c>
      <c r="U374" s="20">
        <v>16</v>
      </c>
      <c r="V374" s="20">
        <v>16</v>
      </c>
      <c r="W374" s="20">
        <v>346644.64</v>
      </c>
      <c r="X374" s="30">
        <f t="shared" si="7"/>
        <v>27731571.200000003</v>
      </c>
      <c r="Y374" s="20">
        <f t="shared" si="8"/>
        <v>31059359.744000006</v>
      </c>
      <c r="Z374" s="18" t="s">
        <v>57</v>
      </c>
      <c r="AA374" s="14" t="s">
        <v>176</v>
      </c>
      <c r="AB374" s="22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  <c r="GV374" s="10"/>
      <c r="GW374" s="10"/>
      <c r="GX374" s="10"/>
      <c r="GY374" s="10"/>
      <c r="GZ374" s="10"/>
      <c r="HA374" s="10"/>
      <c r="HB374" s="10"/>
      <c r="HC374" s="10"/>
      <c r="HD374" s="10"/>
      <c r="HE374" s="10"/>
      <c r="HF374" s="10"/>
      <c r="HG374" s="10"/>
      <c r="HH374" s="10"/>
      <c r="HI374" s="10"/>
      <c r="HJ374" s="10"/>
      <c r="HK374" s="10"/>
      <c r="HL374" s="10"/>
      <c r="HM374" s="10"/>
      <c r="HN374" s="10"/>
      <c r="HO374" s="10"/>
    </row>
    <row r="375" spans="2:223" ht="51" outlineLevel="1" x14ac:dyDescent="0.2">
      <c r="B375" s="14" t="s">
        <v>872</v>
      </c>
      <c r="C375" s="14" t="s">
        <v>46</v>
      </c>
      <c r="D375" s="44" t="s">
        <v>873</v>
      </c>
      <c r="E375" s="14" t="s">
        <v>874</v>
      </c>
      <c r="F375" s="45" t="s">
        <v>875</v>
      </c>
      <c r="G375" s="45" t="s">
        <v>876</v>
      </c>
      <c r="H375" s="15" t="s">
        <v>51</v>
      </c>
      <c r="I375" s="16">
        <v>45</v>
      </c>
      <c r="J375" s="17" t="s">
        <v>109</v>
      </c>
      <c r="K375" s="15" t="s">
        <v>53</v>
      </c>
      <c r="L375" s="18" t="s">
        <v>54</v>
      </c>
      <c r="M375" s="18" t="s">
        <v>55</v>
      </c>
      <c r="N375" s="18" t="s">
        <v>56</v>
      </c>
      <c r="O375" s="18"/>
      <c r="P375" s="18"/>
      <c r="Q375" s="19"/>
      <c r="R375" s="20">
        <v>17</v>
      </c>
      <c r="S375" s="20">
        <v>17</v>
      </c>
      <c r="T375" s="20">
        <v>17</v>
      </c>
      <c r="U375" s="20">
        <v>17</v>
      </c>
      <c r="V375" s="20">
        <v>17</v>
      </c>
      <c r="W375" s="20">
        <v>2221915.0299999998</v>
      </c>
      <c r="X375" s="30">
        <f t="shared" si="7"/>
        <v>188862777.54999998</v>
      </c>
      <c r="Y375" s="20">
        <f t="shared" si="8"/>
        <v>211526310.85600001</v>
      </c>
      <c r="Z375" s="18" t="s">
        <v>57</v>
      </c>
      <c r="AA375" s="14" t="s">
        <v>176</v>
      </c>
      <c r="AB375" s="22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  <c r="GV375" s="10"/>
      <c r="GW375" s="10"/>
      <c r="GX375" s="10"/>
      <c r="GY375" s="10"/>
      <c r="GZ375" s="10"/>
      <c r="HA375" s="10"/>
      <c r="HB375" s="10"/>
      <c r="HC375" s="10"/>
      <c r="HD375" s="10"/>
      <c r="HE375" s="10"/>
      <c r="HF375" s="10"/>
      <c r="HG375" s="10"/>
      <c r="HH375" s="10"/>
      <c r="HI375" s="10"/>
      <c r="HJ375" s="10"/>
      <c r="HK375" s="10"/>
      <c r="HL375" s="10"/>
      <c r="HM375" s="10"/>
      <c r="HN375" s="10"/>
      <c r="HO375" s="10"/>
    </row>
    <row r="376" spans="2:223" ht="51" outlineLevel="1" x14ac:dyDescent="0.2">
      <c r="B376" s="14" t="s">
        <v>877</v>
      </c>
      <c r="C376" s="14" t="s">
        <v>46</v>
      </c>
      <c r="D376" s="44" t="s">
        <v>878</v>
      </c>
      <c r="E376" s="14" t="s">
        <v>879</v>
      </c>
      <c r="F376" s="45" t="s">
        <v>880</v>
      </c>
      <c r="G376" s="45" t="s">
        <v>881</v>
      </c>
      <c r="H376" s="15" t="s">
        <v>51</v>
      </c>
      <c r="I376" s="16">
        <v>45</v>
      </c>
      <c r="J376" s="17" t="s">
        <v>109</v>
      </c>
      <c r="K376" s="15" t="s">
        <v>53</v>
      </c>
      <c r="L376" s="18" t="s">
        <v>54</v>
      </c>
      <c r="M376" s="18" t="s">
        <v>55</v>
      </c>
      <c r="N376" s="18" t="s">
        <v>56</v>
      </c>
      <c r="O376" s="18"/>
      <c r="P376" s="18"/>
      <c r="Q376" s="19"/>
      <c r="R376" s="20">
        <v>92</v>
      </c>
      <c r="S376" s="20">
        <v>80</v>
      </c>
      <c r="T376" s="20">
        <v>80</v>
      </c>
      <c r="U376" s="20">
        <v>80</v>
      </c>
      <c r="V376" s="20">
        <v>80</v>
      </c>
      <c r="W376" s="20">
        <v>9106.19</v>
      </c>
      <c r="X376" s="30">
        <f t="shared" si="7"/>
        <v>3751750.2800000003</v>
      </c>
      <c r="Y376" s="20">
        <f t="shared" si="8"/>
        <v>4201960.3136000009</v>
      </c>
      <c r="Z376" s="18" t="s">
        <v>57</v>
      </c>
      <c r="AA376" s="14" t="s">
        <v>176</v>
      </c>
      <c r="AB376" s="22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  <c r="GV376" s="10"/>
      <c r="GW376" s="10"/>
      <c r="GX376" s="10"/>
      <c r="GY376" s="10"/>
      <c r="GZ376" s="10"/>
      <c r="HA376" s="10"/>
      <c r="HB376" s="10"/>
      <c r="HC376" s="10"/>
      <c r="HD376" s="10"/>
      <c r="HE376" s="10"/>
      <c r="HF376" s="10"/>
      <c r="HG376" s="10"/>
      <c r="HH376" s="10"/>
      <c r="HI376" s="10"/>
      <c r="HJ376" s="10"/>
      <c r="HK376" s="10"/>
      <c r="HL376" s="10"/>
      <c r="HM376" s="10"/>
      <c r="HN376" s="10"/>
      <c r="HO376" s="10"/>
    </row>
    <row r="377" spans="2:223" ht="51" outlineLevel="1" x14ac:dyDescent="0.2">
      <c r="B377" s="14" t="s">
        <v>882</v>
      </c>
      <c r="C377" s="14" t="s">
        <v>46</v>
      </c>
      <c r="D377" s="17" t="s">
        <v>883</v>
      </c>
      <c r="E377" s="14" t="s">
        <v>884</v>
      </c>
      <c r="F377" s="45" t="s">
        <v>885</v>
      </c>
      <c r="G377" s="45" t="s">
        <v>886</v>
      </c>
      <c r="H377" s="15" t="s">
        <v>83</v>
      </c>
      <c r="I377" s="16">
        <v>45</v>
      </c>
      <c r="J377" s="17" t="s">
        <v>109</v>
      </c>
      <c r="K377" s="15" t="s">
        <v>53</v>
      </c>
      <c r="L377" s="18" t="s">
        <v>54</v>
      </c>
      <c r="M377" s="18" t="s">
        <v>55</v>
      </c>
      <c r="N377" s="18" t="s">
        <v>56</v>
      </c>
      <c r="O377" s="18"/>
      <c r="P377" s="18"/>
      <c r="Q377" s="19"/>
      <c r="R377" s="20">
        <v>110</v>
      </c>
      <c r="S377" s="20">
        <v>110</v>
      </c>
      <c r="T377" s="20">
        <v>110</v>
      </c>
      <c r="U377" s="20">
        <v>110</v>
      </c>
      <c r="V377" s="20">
        <v>110</v>
      </c>
      <c r="W377" s="20">
        <v>6201.69</v>
      </c>
      <c r="X377" s="30">
        <f t="shared" si="7"/>
        <v>3410929.5</v>
      </c>
      <c r="Y377" s="20">
        <f t="shared" si="8"/>
        <v>3820241.0400000005</v>
      </c>
      <c r="Z377" s="18" t="s">
        <v>57</v>
      </c>
      <c r="AA377" s="14" t="s">
        <v>176</v>
      </c>
      <c r="AB377" s="22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  <c r="GV377" s="10"/>
      <c r="GW377" s="10"/>
      <c r="GX377" s="10"/>
      <c r="GY377" s="10"/>
      <c r="GZ377" s="10"/>
      <c r="HA377" s="10"/>
      <c r="HB377" s="10"/>
      <c r="HC377" s="10"/>
      <c r="HD377" s="10"/>
      <c r="HE377" s="10"/>
      <c r="HF377" s="10"/>
      <c r="HG377" s="10"/>
      <c r="HH377" s="10"/>
      <c r="HI377" s="10"/>
      <c r="HJ377" s="10"/>
      <c r="HK377" s="10"/>
      <c r="HL377" s="10"/>
      <c r="HM377" s="10"/>
      <c r="HN377" s="10"/>
      <c r="HO377" s="10"/>
    </row>
    <row r="378" spans="2:223" ht="51" outlineLevel="1" x14ac:dyDescent="0.2">
      <c r="B378" s="14" t="s">
        <v>887</v>
      </c>
      <c r="C378" s="14" t="s">
        <v>46</v>
      </c>
      <c r="D378" s="17" t="s">
        <v>888</v>
      </c>
      <c r="E378" s="14" t="s">
        <v>889</v>
      </c>
      <c r="F378" s="45" t="s">
        <v>890</v>
      </c>
      <c r="G378" s="45" t="s">
        <v>891</v>
      </c>
      <c r="H378" s="15" t="s">
        <v>83</v>
      </c>
      <c r="I378" s="16">
        <v>45</v>
      </c>
      <c r="J378" s="17" t="s">
        <v>109</v>
      </c>
      <c r="K378" s="15" t="s">
        <v>53</v>
      </c>
      <c r="L378" s="18" t="s">
        <v>54</v>
      </c>
      <c r="M378" s="18" t="s">
        <v>55</v>
      </c>
      <c r="N378" s="18" t="s">
        <v>56</v>
      </c>
      <c r="O378" s="18"/>
      <c r="P378" s="18"/>
      <c r="Q378" s="19"/>
      <c r="R378" s="20">
        <v>130</v>
      </c>
      <c r="S378" s="20">
        <v>0</v>
      </c>
      <c r="T378" s="20">
        <v>0</v>
      </c>
      <c r="U378" s="20">
        <v>0</v>
      </c>
      <c r="V378" s="20">
        <v>0</v>
      </c>
      <c r="W378" s="20">
        <v>13875</v>
      </c>
      <c r="X378" s="30">
        <f t="shared" si="7"/>
        <v>1803750</v>
      </c>
      <c r="Y378" s="20">
        <f t="shared" si="8"/>
        <v>2020200.0000000002</v>
      </c>
      <c r="Z378" s="18" t="s">
        <v>57</v>
      </c>
      <c r="AA378" s="14" t="s">
        <v>176</v>
      </c>
      <c r="AB378" s="22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  <c r="GV378" s="10"/>
      <c r="GW378" s="10"/>
      <c r="GX378" s="10"/>
      <c r="GY378" s="10"/>
      <c r="GZ378" s="10"/>
      <c r="HA378" s="10"/>
      <c r="HB378" s="10"/>
      <c r="HC378" s="10"/>
      <c r="HD378" s="10"/>
      <c r="HE378" s="10"/>
      <c r="HF378" s="10"/>
      <c r="HG378" s="10"/>
      <c r="HH378" s="10"/>
      <c r="HI378" s="10"/>
      <c r="HJ378" s="10"/>
      <c r="HK378" s="10"/>
      <c r="HL378" s="10"/>
      <c r="HM378" s="10"/>
      <c r="HN378" s="10"/>
      <c r="HO378" s="10"/>
    </row>
    <row r="379" spans="2:223" ht="51" outlineLevel="1" x14ac:dyDescent="0.2">
      <c r="B379" s="14" t="s">
        <v>892</v>
      </c>
      <c r="C379" s="14" t="s">
        <v>46</v>
      </c>
      <c r="D379" s="44" t="s">
        <v>878</v>
      </c>
      <c r="E379" s="14" t="s">
        <v>879</v>
      </c>
      <c r="F379" s="45" t="s">
        <v>880</v>
      </c>
      <c r="G379" s="45" t="s">
        <v>893</v>
      </c>
      <c r="H379" s="15" t="s">
        <v>51</v>
      </c>
      <c r="I379" s="16">
        <v>45</v>
      </c>
      <c r="J379" s="17" t="s">
        <v>109</v>
      </c>
      <c r="K379" s="15" t="s">
        <v>53</v>
      </c>
      <c r="L379" s="18" t="s">
        <v>54</v>
      </c>
      <c r="M379" s="18" t="s">
        <v>55</v>
      </c>
      <c r="N379" s="18" t="s">
        <v>56</v>
      </c>
      <c r="O379" s="18"/>
      <c r="P379" s="18"/>
      <c r="Q379" s="19"/>
      <c r="R379" s="20">
        <v>48</v>
      </c>
      <c r="S379" s="20">
        <v>46</v>
      </c>
      <c r="T379" s="20">
        <v>46</v>
      </c>
      <c r="U379" s="20">
        <v>46</v>
      </c>
      <c r="V379" s="20">
        <v>46</v>
      </c>
      <c r="W379" s="20">
        <v>70710.09</v>
      </c>
      <c r="X379" s="30">
        <f t="shared" si="7"/>
        <v>16404740.879999999</v>
      </c>
      <c r="Y379" s="20">
        <f t="shared" si="8"/>
        <v>18373309.785599999</v>
      </c>
      <c r="Z379" s="18" t="s">
        <v>57</v>
      </c>
      <c r="AA379" s="14" t="s">
        <v>176</v>
      </c>
      <c r="AB379" s="22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  <c r="GV379" s="10"/>
      <c r="GW379" s="10"/>
      <c r="GX379" s="10"/>
      <c r="GY379" s="10"/>
      <c r="GZ379" s="10"/>
      <c r="HA379" s="10"/>
      <c r="HB379" s="10"/>
      <c r="HC379" s="10"/>
      <c r="HD379" s="10"/>
      <c r="HE379" s="10"/>
      <c r="HF379" s="10"/>
      <c r="HG379" s="10"/>
      <c r="HH379" s="10"/>
      <c r="HI379" s="10"/>
      <c r="HJ379" s="10"/>
      <c r="HK379" s="10"/>
      <c r="HL379" s="10"/>
      <c r="HM379" s="10"/>
      <c r="HN379" s="10"/>
      <c r="HO379" s="10"/>
    </row>
    <row r="380" spans="2:223" ht="51" outlineLevel="1" x14ac:dyDescent="0.2">
      <c r="B380" s="14" t="s">
        <v>894</v>
      </c>
      <c r="C380" s="14" t="s">
        <v>46</v>
      </c>
      <c r="D380" s="44" t="s">
        <v>895</v>
      </c>
      <c r="E380" s="14" t="s">
        <v>896</v>
      </c>
      <c r="F380" s="45" t="s">
        <v>897</v>
      </c>
      <c r="G380" s="45" t="s">
        <v>898</v>
      </c>
      <c r="H380" s="15" t="s">
        <v>83</v>
      </c>
      <c r="I380" s="16">
        <v>45</v>
      </c>
      <c r="J380" s="17" t="s">
        <v>109</v>
      </c>
      <c r="K380" s="15" t="s">
        <v>53</v>
      </c>
      <c r="L380" s="18" t="s">
        <v>54</v>
      </c>
      <c r="M380" s="18" t="s">
        <v>55</v>
      </c>
      <c r="N380" s="18" t="s">
        <v>56</v>
      </c>
      <c r="O380" s="18"/>
      <c r="P380" s="18"/>
      <c r="Q380" s="19"/>
      <c r="R380" s="20">
        <v>106</v>
      </c>
      <c r="S380" s="20">
        <v>0</v>
      </c>
      <c r="T380" s="20">
        <v>0</v>
      </c>
      <c r="U380" s="20">
        <v>0</v>
      </c>
      <c r="V380" s="20">
        <v>0</v>
      </c>
      <c r="W380" s="20">
        <v>14993.75</v>
      </c>
      <c r="X380" s="30">
        <f t="shared" si="7"/>
        <v>1589337.5</v>
      </c>
      <c r="Y380" s="20">
        <f t="shared" si="8"/>
        <v>1780058.0000000002</v>
      </c>
      <c r="Z380" s="18" t="s">
        <v>57</v>
      </c>
      <c r="AA380" s="14" t="s">
        <v>176</v>
      </c>
      <c r="AB380" s="22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  <c r="GV380" s="10"/>
      <c r="GW380" s="10"/>
      <c r="GX380" s="10"/>
      <c r="GY380" s="10"/>
      <c r="GZ380" s="10"/>
      <c r="HA380" s="10"/>
      <c r="HB380" s="10"/>
      <c r="HC380" s="10"/>
      <c r="HD380" s="10"/>
      <c r="HE380" s="10"/>
      <c r="HF380" s="10"/>
      <c r="HG380" s="10"/>
      <c r="HH380" s="10"/>
      <c r="HI380" s="10"/>
      <c r="HJ380" s="10"/>
      <c r="HK380" s="10"/>
      <c r="HL380" s="10"/>
      <c r="HM380" s="10"/>
      <c r="HN380" s="10"/>
      <c r="HO380" s="10"/>
    </row>
    <row r="381" spans="2:223" ht="51" outlineLevel="1" x14ac:dyDescent="0.2">
      <c r="B381" s="14" t="s">
        <v>899</v>
      </c>
      <c r="C381" s="14" t="s">
        <v>46</v>
      </c>
      <c r="D381" s="44" t="s">
        <v>900</v>
      </c>
      <c r="E381" s="14" t="s">
        <v>770</v>
      </c>
      <c r="F381" s="45" t="s">
        <v>885</v>
      </c>
      <c r="G381" s="45" t="s">
        <v>901</v>
      </c>
      <c r="H381" s="15" t="s">
        <v>83</v>
      </c>
      <c r="I381" s="16">
        <v>45</v>
      </c>
      <c r="J381" s="17" t="s">
        <v>109</v>
      </c>
      <c r="K381" s="15" t="s">
        <v>53</v>
      </c>
      <c r="L381" s="18" t="s">
        <v>54</v>
      </c>
      <c r="M381" s="18" t="s">
        <v>55</v>
      </c>
      <c r="N381" s="18" t="s">
        <v>56</v>
      </c>
      <c r="O381" s="18"/>
      <c r="P381" s="18"/>
      <c r="Q381" s="19"/>
      <c r="R381" s="20">
        <v>60</v>
      </c>
      <c r="S381" s="20">
        <v>60</v>
      </c>
      <c r="T381" s="20">
        <v>60</v>
      </c>
      <c r="U381" s="20">
        <v>60</v>
      </c>
      <c r="V381" s="20">
        <v>60</v>
      </c>
      <c r="W381" s="20">
        <v>17183.28</v>
      </c>
      <c r="X381" s="30">
        <f t="shared" ref="X381:X444" si="9">W381*(P381+Q381+R381+S381+T381+U381+V381)</f>
        <v>5154984</v>
      </c>
      <c r="Y381" s="20">
        <f t="shared" si="8"/>
        <v>5773582.080000001</v>
      </c>
      <c r="Z381" s="18" t="s">
        <v>57</v>
      </c>
      <c r="AA381" s="14" t="s">
        <v>176</v>
      </c>
      <c r="AB381" s="22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  <c r="GV381" s="10"/>
      <c r="GW381" s="10"/>
      <c r="GX381" s="10"/>
      <c r="GY381" s="10"/>
      <c r="GZ381" s="10"/>
      <c r="HA381" s="10"/>
      <c r="HB381" s="10"/>
      <c r="HC381" s="10"/>
      <c r="HD381" s="10"/>
      <c r="HE381" s="10"/>
      <c r="HF381" s="10"/>
      <c r="HG381" s="10"/>
      <c r="HH381" s="10"/>
      <c r="HI381" s="10"/>
      <c r="HJ381" s="10"/>
      <c r="HK381" s="10"/>
      <c r="HL381" s="10"/>
      <c r="HM381" s="10"/>
      <c r="HN381" s="10"/>
      <c r="HO381" s="10"/>
    </row>
    <row r="382" spans="2:223" ht="51" outlineLevel="1" x14ac:dyDescent="0.2">
      <c r="B382" s="14" t="s">
        <v>902</v>
      </c>
      <c r="C382" s="14" t="s">
        <v>46</v>
      </c>
      <c r="D382" s="44" t="s">
        <v>895</v>
      </c>
      <c r="E382" s="14" t="s">
        <v>896</v>
      </c>
      <c r="F382" s="14" t="s">
        <v>897</v>
      </c>
      <c r="G382" s="45" t="s">
        <v>903</v>
      </c>
      <c r="H382" s="15" t="s">
        <v>83</v>
      </c>
      <c r="I382" s="16">
        <v>45</v>
      </c>
      <c r="J382" s="17" t="s">
        <v>109</v>
      </c>
      <c r="K382" s="15" t="s">
        <v>53</v>
      </c>
      <c r="L382" s="18" t="s">
        <v>54</v>
      </c>
      <c r="M382" s="18" t="s">
        <v>55</v>
      </c>
      <c r="N382" s="18" t="s">
        <v>56</v>
      </c>
      <c r="O382" s="18"/>
      <c r="P382" s="18"/>
      <c r="Q382" s="19"/>
      <c r="R382" s="20">
        <v>60</v>
      </c>
      <c r="S382" s="20">
        <v>0</v>
      </c>
      <c r="T382" s="20">
        <v>0</v>
      </c>
      <c r="U382" s="20">
        <v>0</v>
      </c>
      <c r="V382" s="20">
        <v>0</v>
      </c>
      <c r="W382" s="20">
        <v>11960</v>
      </c>
      <c r="X382" s="30">
        <f t="shared" si="9"/>
        <v>717600</v>
      </c>
      <c r="Y382" s="20">
        <f t="shared" si="8"/>
        <v>803712.00000000012</v>
      </c>
      <c r="Z382" s="18" t="s">
        <v>57</v>
      </c>
      <c r="AA382" s="14" t="s">
        <v>176</v>
      </c>
      <c r="AB382" s="22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  <c r="GV382" s="10"/>
      <c r="GW382" s="10"/>
      <c r="GX382" s="10"/>
      <c r="GY382" s="10"/>
      <c r="GZ382" s="10"/>
      <c r="HA382" s="10"/>
      <c r="HB382" s="10"/>
      <c r="HC382" s="10"/>
      <c r="HD382" s="10"/>
      <c r="HE382" s="10"/>
      <c r="HF382" s="10"/>
      <c r="HG382" s="10"/>
      <c r="HH382" s="10"/>
      <c r="HI382" s="10"/>
      <c r="HJ382" s="10"/>
      <c r="HK382" s="10"/>
      <c r="HL382" s="10"/>
      <c r="HM382" s="10"/>
      <c r="HN382" s="10"/>
      <c r="HO382" s="10"/>
    </row>
    <row r="383" spans="2:223" ht="51" outlineLevel="1" x14ac:dyDescent="0.2">
      <c r="B383" s="14" t="s">
        <v>904</v>
      </c>
      <c r="C383" s="14" t="s">
        <v>46</v>
      </c>
      <c r="D383" s="44" t="s">
        <v>895</v>
      </c>
      <c r="E383" s="14" t="s">
        <v>896</v>
      </c>
      <c r="F383" s="45" t="s">
        <v>897</v>
      </c>
      <c r="G383" s="45" t="s">
        <v>905</v>
      </c>
      <c r="H383" s="15" t="s">
        <v>83</v>
      </c>
      <c r="I383" s="16">
        <v>45</v>
      </c>
      <c r="J383" s="17" t="s">
        <v>109</v>
      </c>
      <c r="K383" s="15" t="s">
        <v>53</v>
      </c>
      <c r="L383" s="18" t="s">
        <v>54</v>
      </c>
      <c r="M383" s="18" t="s">
        <v>55</v>
      </c>
      <c r="N383" s="18" t="s">
        <v>56</v>
      </c>
      <c r="O383" s="18"/>
      <c r="P383" s="18"/>
      <c r="Q383" s="19"/>
      <c r="R383" s="20">
        <v>118</v>
      </c>
      <c r="S383" s="20">
        <v>0</v>
      </c>
      <c r="T383" s="20">
        <v>0</v>
      </c>
      <c r="U383" s="20">
        <v>0</v>
      </c>
      <c r="V383" s="20">
        <v>0</v>
      </c>
      <c r="W383" s="20">
        <v>17331.25</v>
      </c>
      <c r="X383" s="30">
        <f t="shared" si="9"/>
        <v>2045087.5</v>
      </c>
      <c r="Y383" s="20">
        <f t="shared" si="8"/>
        <v>2290498</v>
      </c>
      <c r="Z383" s="18" t="s">
        <v>57</v>
      </c>
      <c r="AA383" s="14" t="s">
        <v>176</v>
      </c>
      <c r="AB383" s="22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  <c r="GV383" s="10"/>
      <c r="GW383" s="10"/>
      <c r="GX383" s="10"/>
      <c r="GY383" s="10"/>
      <c r="GZ383" s="10"/>
      <c r="HA383" s="10"/>
      <c r="HB383" s="10"/>
      <c r="HC383" s="10"/>
      <c r="HD383" s="10"/>
      <c r="HE383" s="10"/>
      <c r="HF383" s="10"/>
      <c r="HG383" s="10"/>
      <c r="HH383" s="10"/>
      <c r="HI383" s="10"/>
      <c r="HJ383" s="10"/>
      <c r="HK383" s="10"/>
      <c r="HL383" s="10"/>
      <c r="HM383" s="10"/>
      <c r="HN383" s="10"/>
      <c r="HO383" s="10"/>
    </row>
    <row r="384" spans="2:223" ht="51" outlineLevel="1" x14ac:dyDescent="0.2">
      <c r="B384" s="14" t="s">
        <v>906</v>
      </c>
      <c r="C384" s="14" t="s">
        <v>46</v>
      </c>
      <c r="D384" s="46" t="s">
        <v>873</v>
      </c>
      <c r="E384" s="14" t="s">
        <v>874</v>
      </c>
      <c r="F384" s="45" t="s">
        <v>875</v>
      </c>
      <c r="G384" s="45" t="s">
        <v>907</v>
      </c>
      <c r="H384" s="15" t="s">
        <v>51</v>
      </c>
      <c r="I384" s="16">
        <v>45</v>
      </c>
      <c r="J384" s="17" t="s">
        <v>109</v>
      </c>
      <c r="K384" s="15" t="s">
        <v>53</v>
      </c>
      <c r="L384" s="18" t="s">
        <v>54</v>
      </c>
      <c r="M384" s="18" t="s">
        <v>55</v>
      </c>
      <c r="N384" s="18" t="s">
        <v>56</v>
      </c>
      <c r="O384" s="18"/>
      <c r="P384" s="18"/>
      <c r="Q384" s="19"/>
      <c r="R384" s="20">
        <v>50</v>
      </c>
      <c r="S384" s="20">
        <v>45</v>
      </c>
      <c r="T384" s="20">
        <v>45</v>
      </c>
      <c r="U384" s="20">
        <v>45</v>
      </c>
      <c r="V384" s="20">
        <v>45</v>
      </c>
      <c r="W384" s="20">
        <v>36891.93</v>
      </c>
      <c r="X384" s="30">
        <f t="shared" si="9"/>
        <v>8485143.9000000004</v>
      </c>
      <c r="Y384" s="20">
        <f t="shared" si="8"/>
        <v>9503361.1680000015</v>
      </c>
      <c r="Z384" s="18" t="s">
        <v>57</v>
      </c>
      <c r="AA384" s="14" t="s">
        <v>176</v>
      </c>
      <c r="AB384" s="22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  <c r="GV384" s="10"/>
      <c r="GW384" s="10"/>
      <c r="GX384" s="10"/>
      <c r="GY384" s="10"/>
      <c r="GZ384" s="10"/>
      <c r="HA384" s="10"/>
      <c r="HB384" s="10"/>
      <c r="HC384" s="10"/>
      <c r="HD384" s="10"/>
      <c r="HE384" s="10"/>
      <c r="HF384" s="10"/>
      <c r="HG384" s="10"/>
      <c r="HH384" s="10"/>
      <c r="HI384" s="10"/>
      <c r="HJ384" s="10"/>
      <c r="HK384" s="10"/>
      <c r="HL384" s="10"/>
      <c r="HM384" s="10"/>
      <c r="HN384" s="10"/>
      <c r="HO384" s="10"/>
    </row>
    <row r="385" spans="2:223" ht="51" outlineLevel="1" x14ac:dyDescent="0.2">
      <c r="B385" s="14" t="s">
        <v>908</v>
      </c>
      <c r="C385" s="14" t="s">
        <v>46</v>
      </c>
      <c r="D385" s="17" t="s">
        <v>883</v>
      </c>
      <c r="E385" s="14" t="s">
        <v>884</v>
      </c>
      <c r="F385" s="45" t="s">
        <v>885</v>
      </c>
      <c r="G385" s="45" t="s">
        <v>909</v>
      </c>
      <c r="H385" s="15" t="s">
        <v>83</v>
      </c>
      <c r="I385" s="16">
        <v>45</v>
      </c>
      <c r="J385" s="17" t="s">
        <v>109</v>
      </c>
      <c r="K385" s="15" t="s">
        <v>53</v>
      </c>
      <c r="L385" s="18" t="s">
        <v>54</v>
      </c>
      <c r="M385" s="18" t="s">
        <v>55</v>
      </c>
      <c r="N385" s="18" t="s">
        <v>56</v>
      </c>
      <c r="O385" s="18"/>
      <c r="P385" s="18"/>
      <c r="Q385" s="19"/>
      <c r="R385" s="20">
        <v>50</v>
      </c>
      <c r="S385" s="20">
        <v>50</v>
      </c>
      <c r="T385" s="20">
        <v>50</v>
      </c>
      <c r="U385" s="20">
        <v>50</v>
      </c>
      <c r="V385" s="20">
        <v>50</v>
      </c>
      <c r="W385" s="20">
        <v>6201.69</v>
      </c>
      <c r="X385" s="30">
        <f t="shared" si="9"/>
        <v>1550422.5</v>
      </c>
      <c r="Y385" s="20">
        <f t="shared" si="8"/>
        <v>1736473.2000000002</v>
      </c>
      <c r="Z385" s="18" t="s">
        <v>57</v>
      </c>
      <c r="AA385" s="14" t="s">
        <v>176</v>
      </c>
      <c r="AB385" s="22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  <c r="GV385" s="10"/>
      <c r="GW385" s="10"/>
      <c r="GX385" s="10"/>
      <c r="GY385" s="10"/>
      <c r="GZ385" s="10"/>
      <c r="HA385" s="10"/>
      <c r="HB385" s="10"/>
      <c r="HC385" s="10"/>
      <c r="HD385" s="10"/>
      <c r="HE385" s="10"/>
      <c r="HF385" s="10"/>
      <c r="HG385" s="10"/>
      <c r="HH385" s="10"/>
      <c r="HI385" s="10"/>
      <c r="HJ385" s="10"/>
      <c r="HK385" s="10"/>
      <c r="HL385" s="10"/>
      <c r="HM385" s="10"/>
      <c r="HN385" s="10"/>
      <c r="HO385" s="10"/>
    </row>
    <row r="386" spans="2:223" ht="51" outlineLevel="1" x14ac:dyDescent="0.2">
      <c r="B386" s="14" t="s">
        <v>910</v>
      </c>
      <c r="C386" s="14" t="s">
        <v>46</v>
      </c>
      <c r="D386" s="17" t="s">
        <v>883</v>
      </c>
      <c r="E386" s="14" t="s">
        <v>884</v>
      </c>
      <c r="F386" s="45" t="s">
        <v>885</v>
      </c>
      <c r="G386" s="45" t="s">
        <v>911</v>
      </c>
      <c r="H386" s="15" t="s">
        <v>83</v>
      </c>
      <c r="I386" s="16">
        <v>45</v>
      </c>
      <c r="J386" s="17" t="s">
        <v>109</v>
      </c>
      <c r="K386" s="15" t="s">
        <v>53</v>
      </c>
      <c r="L386" s="18" t="s">
        <v>54</v>
      </c>
      <c r="M386" s="18" t="s">
        <v>55</v>
      </c>
      <c r="N386" s="18" t="s">
        <v>56</v>
      </c>
      <c r="O386" s="18"/>
      <c r="P386" s="18"/>
      <c r="Q386" s="19"/>
      <c r="R386" s="20">
        <v>40</v>
      </c>
      <c r="S386" s="20">
        <v>40</v>
      </c>
      <c r="T386" s="20">
        <v>40</v>
      </c>
      <c r="U386" s="20">
        <v>40</v>
      </c>
      <c r="V386" s="20">
        <v>40</v>
      </c>
      <c r="W386" s="20">
        <v>6201.69</v>
      </c>
      <c r="X386" s="30">
        <f t="shared" si="9"/>
        <v>1240338</v>
      </c>
      <c r="Y386" s="20">
        <f t="shared" si="8"/>
        <v>1389178.56</v>
      </c>
      <c r="Z386" s="18" t="s">
        <v>57</v>
      </c>
      <c r="AA386" s="14" t="s">
        <v>176</v>
      </c>
      <c r="AB386" s="22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  <c r="GV386" s="10"/>
      <c r="GW386" s="10"/>
      <c r="GX386" s="10"/>
      <c r="GY386" s="10"/>
      <c r="GZ386" s="10"/>
      <c r="HA386" s="10"/>
      <c r="HB386" s="10"/>
      <c r="HC386" s="10"/>
      <c r="HD386" s="10"/>
      <c r="HE386" s="10"/>
      <c r="HF386" s="10"/>
      <c r="HG386" s="10"/>
      <c r="HH386" s="10"/>
      <c r="HI386" s="10"/>
      <c r="HJ386" s="10"/>
      <c r="HK386" s="10"/>
      <c r="HL386" s="10"/>
      <c r="HM386" s="10"/>
      <c r="HN386" s="10"/>
      <c r="HO386" s="10"/>
    </row>
    <row r="387" spans="2:223" ht="51" outlineLevel="1" x14ac:dyDescent="0.2">
      <c r="B387" s="14" t="s">
        <v>912</v>
      </c>
      <c r="C387" s="14" t="s">
        <v>46</v>
      </c>
      <c r="D387" s="17" t="s">
        <v>883</v>
      </c>
      <c r="E387" s="14" t="s">
        <v>884</v>
      </c>
      <c r="F387" s="45" t="s">
        <v>885</v>
      </c>
      <c r="G387" s="45" t="s">
        <v>913</v>
      </c>
      <c r="H387" s="15" t="s">
        <v>83</v>
      </c>
      <c r="I387" s="16">
        <v>45</v>
      </c>
      <c r="J387" s="17" t="s">
        <v>109</v>
      </c>
      <c r="K387" s="15" t="s">
        <v>53</v>
      </c>
      <c r="L387" s="18" t="s">
        <v>54</v>
      </c>
      <c r="M387" s="18" t="s">
        <v>55</v>
      </c>
      <c r="N387" s="18" t="s">
        <v>56</v>
      </c>
      <c r="O387" s="18"/>
      <c r="P387" s="18"/>
      <c r="Q387" s="19"/>
      <c r="R387" s="20">
        <v>100</v>
      </c>
      <c r="S387" s="20">
        <v>80</v>
      </c>
      <c r="T387" s="20">
        <v>80</v>
      </c>
      <c r="U387" s="20">
        <v>80</v>
      </c>
      <c r="V387" s="20">
        <v>80</v>
      </c>
      <c r="W387" s="20">
        <v>6838.11</v>
      </c>
      <c r="X387" s="30">
        <f t="shared" si="9"/>
        <v>2872006.1999999997</v>
      </c>
      <c r="Y387" s="20">
        <f t="shared" si="8"/>
        <v>3216646.9440000001</v>
      </c>
      <c r="Z387" s="18" t="s">
        <v>57</v>
      </c>
      <c r="AA387" s="14" t="s">
        <v>176</v>
      </c>
      <c r="AB387" s="22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  <c r="GV387" s="10"/>
      <c r="GW387" s="10"/>
      <c r="GX387" s="10"/>
      <c r="GY387" s="10"/>
      <c r="GZ387" s="10"/>
      <c r="HA387" s="10"/>
      <c r="HB387" s="10"/>
      <c r="HC387" s="10"/>
      <c r="HD387" s="10"/>
      <c r="HE387" s="10"/>
      <c r="HF387" s="10"/>
      <c r="HG387" s="10"/>
      <c r="HH387" s="10"/>
      <c r="HI387" s="10"/>
      <c r="HJ387" s="10"/>
      <c r="HK387" s="10"/>
      <c r="HL387" s="10"/>
      <c r="HM387" s="10"/>
      <c r="HN387" s="10"/>
      <c r="HO387" s="10"/>
    </row>
    <row r="388" spans="2:223" ht="51" outlineLevel="1" x14ac:dyDescent="0.2">
      <c r="B388" s="14" t="s">
        <v>914</v>
      </c>
      <c r="C388" s="14" t="s">
        <v>46</v>
      </c>
      <c r="D388" s="44" t="s">
        <v>883</v>
      </c>
      <c r="E388" s="14" t="s">
        <v>884</v>
      </c>
      <c r="F388" s="45" t="s">
        <v>885</v>
      </c>
      <c r="G388" s="45" t="s">
        <v>915</v>
      </c>
      <c r="H388" s="15" t="s">
        <v>83</v>
      </c>
      <c r="I388" s="16">
        <v>45</v>
      </c>
      <c r="J388" s="17" t="s">
        <v>109</v>
      </c>
      <c r="K388" s="15" t="s">
        <v>53</v>
      </c>
      <c r="L388" s="18" t="s">
        <v>54</v>
      </c>
      <c r="M388" s="18" t="s">
        <v>55</v>
      </c>
      <c r="N388" s="18" t="s">
        <v>56</v>
      </c>
      <c r="O388" s="18"/>
      <c r="P388" s="18"/>
      <c r="Q388" s="19"/>
      <c r="R388" s="20">
        <v>120</v>
      </c>
      <c r="S388" s="20">
        <v>80</v>
      </c>
      <c r="T388" s="20">
        <v>80</v>
      </c>
      <c r="U388" s="20">
        <v>80</v>
      </c>
      <c r="V388" s="20">
        <v>80</v>
      </c>
      <c r="W388" s="20">
        <v>6838.11</v>
      </c>
      <c r="X388" s="30">
        <f t="shared" si="9"/>
        <v>3008768.4</v>
      </c>
      <c r="Y388" s="20">
        <f t="shared" si="8"/>
        <v>3369820.608</v>
      </c>
      <c r="Z388" s="18" t="s">
        <v>57</v>
      </c>
      <c r="AA388" s="14" t="s">
        <v>176</v>
      </c>
      <c r="AB388" s="22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  <c r="GV388" s="10"/>
      <c r="GW388" s="10"/>
      <c r="GX388" s="10"/>
      <c r="GY388" s="10"/>
      <c r="GZ388" s="10"/>
      <c r="HA388" s="10"/>
      <c r="HB388" s="10"/>
      <c r="HC388" s="10"/>
      <c r="HD388" s="10"/>
      <c r="HE388" s="10"/>
      <c r="HF388" s="10"/>
      <c r="HG388" s="10"/>
      <c r="HH388" s="10"/>
      <c r="HI388" s="10"/>
      <c r="HJ388" s="10"/>
      <c r="HK388" s="10"/>
      <c r="HL388" s="10"/>
      <c r="HM388" s="10"/>
      <c r="HN388" s="10"/>
      <c r="HO388" s="10"/>
    </row>
    <row r="389" spans="2:223" ht="51" outlineLevel="1" x14ac:dyDescent="0.2">
      <c r="B389" s="14" t="s">
        <v>916</v>
      </c>
      <c r="C389" s="14" t="s">
        <v>46</v>
      </c>
      <c r="D389" s="47" t="s">
        <v>873</v>
      </c>
      <c r="E389" s="14" t="s">
        <v>874</v>
      </c>
      <c r="F389" s="45" t="s">
        <v>875</v>
      </c>
      <c r="G389" s="45" t="s">
        <v>917</v>
      </c>
      <c r="H389" s="15" t="s">
        <v>51</v>
      </c>
      <c r="I389" s="16">
        <v>45</v>
      </c>
      <c r="J389" s="17" t="s">
        <v>109</v>
      </c>
      <c r="K389" s="15" t="s">
        <v>53</v>
      </c>
      <c r="L389" s="18" t="s">
        <v>54</v>
      </c>
      <c r="M389" s="18" t="s">
        <v>55</v>
      </c>
      <c r="N389" s="18" t="s">
        <v>56</v>
      </c>
      <c r="O389" s="18"/>
      <c r="P389" s="18"/>
      <c r="Q389" s="19"/>
      <c r="R389" s="20">
        <v>100</v>
      </c>
      <c r="S389" s="20">
        <v>100</v>
      </c>
      <c r="T389" s="20">
        <v>100</v>
      </c>
      <c r="U389" s="20">
        <v>100</v>
      </c>
      <c r="V389" s="20">
        <v>100</v>
      </c>
      <c r="W389" s="20">
        <v>399.45</v>
      </c>
      <c r="X389" s="30">
        <f t="shared" si="9"/>
        <v>199725</v>
      </c>
      <c r="Y389" s="20">
        <f t="shared" si="8"/>
        <v>223692.00000000003</v>
      </c>
      <c r="Z389" s="18" t="s">
        <v>57</v>
      </c>
      <c r="AA389" s="14" t="s">
        <v>176</v>
      </c>
      <c r="AB389" s="22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  <c r="GV389" s="10"/>
      <c r="GW389" s="10"/>
      <c r="GX389" s="10"/>
      <c r="GY389" s="10"/>
      <c r="GZ389" s="10"/>
      <c r="HA389" s="10"/>
      <c r="HB389" s="10"/>
      <c r="HC389" s="10"/>
      <c r="HD389" s="10"/>
      <c r="HE389" s="10"/>
      <c r="HF389" s="10"/>
      <c r="HG389" s="10"/>
      <c r="HH389" s="10"/>
      <c r="HI389" s="10"/>
      <c r="HJ389" s="10"/>
      <c r="HK389" s="10"/>
      <c r="HL389" s="10"/>
      <c r="HM389" s="10"/>
      <c r="HN389" s="10"/>
      <c r="HO389" s="10"/>
    </row>
    <row r="390" spans="2:223" ht="51" outlineLevel="1" x14ac:dyDescent="0.2">
      <c r="B390" s="14" t="s">
        <v>918</v>
      </c>
      <c r="C390" s="14" t="s">
        <v>46</v>
      </c>
      <c r="D390" s="17" t="s">
        <v>883</v>
      </c>
      <c r="E390" s="14" t="s">
        <v>884</v>
      </c>
      <c r="F390" s="45" t="s">
        <v>885</v>
      </c>
      <c r="G390" s="45" t="s">
        <v>919</v>
      </c>
      <c r="H390" s="15" t="s">
        <v>83</v>
      </c>
      <c r="I390" s="16">
        <v>45</v>
      </c>
      <c r="J390" s="17" t="s">
        <v>109</v>
      </c>
      <c r="K390" s="15" t="s">
        <v>53</v>
      </c>
      <c r="L390" s="18" t="s">
        <v>54</v>
      </c>
      <c r="M390" s="18" t="s">
        <v>55</v>
      </c>
      <c r="N390" s="18" t="s">
        <v>56</v>
      </c>
      <c r="O390" s="18"/>
      <c r="P390" s="18"/>
      <c r="Q390" s="19"/>
      <c r="R390" s="20">
        <v>110</v>
      </c>
      <c r="S390" s="20">
        <v>110</v>
      </c>
      <c r="T390" s="20">
        <v>110</v>
      </c>
      <c r="U390" s="20">
        <v>110</v>
      </c>
      <c r="V390" s="20">
        <v>110</v>
      </c>
      <c r="W390" s="20">
        <v>6201.69</v>
      </c>
      <c r="X390" s="30">
        <f t="shared" si="9"/>
        <v>3410929.5</v>
      </c>
      <c r="Y390" s="20">
        <f t="shared" si="8"/>
        <v>3820241.0400000005</v>
      </c>
      <c r="Z390" s="18" t="s">
        <v>57</v>
      </c>
      <c r="AA390" s="14" t="s">
        <v>176</v>
      </c>
      <c r="AB390" s="22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  <c r="GV390" s="10"/>
      <c r="GW390" s="10"/>
      <c r="GX390" s="10"/>
      <c r="GY390" s="10"/>
      <c r="GZ390" s="10"/>
      <c r="HA390" s="10"/>
      <c r="HB390" s="10"/>
      <c r="HC390" s="10"/>
      <c r="HD390" s="10"/>
      <c r="HE390" s="10"/>
      <c r="HF390" s="10"/>
      <c r="HG390" s="10"/>
      <c r="HH390" s="10"/>
      <c r="HI390" s="10"/>
      <c r="HJ390" s="10"/>
      <c r="HK390" s="10"/>
      <c r="HL390" s="10"/>
      <c r="HM390" s="10"/>
      <c r="HN390" s="10"/>
      <c r="HO390" s="10"/>
    </row>
    <row r="391" spans="2:223" ht="51" outlineLevel="1" x14ac:dyDescent="0.2">
      <c r="B391" s="14" t="s">
        <v>920</v>
      </c>
      <c r="C391" s="14" t="s">
        <v>46</v>
      </c>
      <c r="D391" s="44" t="s">
        <v>895</v>
      </c>
      <c r="E391" s="14" t="s">
        <v>896</v>
      </c>
      <c r="F391" s="45" t="s">
        <v>897</v>
      </c>
      <c r="G391" s="45" t="s">
        <v>921</v>
      </c>
      <c r="H391" s="15" t="s">
        <v>83</v>
      </c>
      <c r="I391" s="16">
        <v>45</v>
      </c>
      <c r="J391" s="17" t="s">
        <v>109</v>
      </c>
      <c r="K391" s="15" t="s">
        <v>53</v>
      </c>
      <c r="L391" s="18" t="s">
        <v>54</v>
      </c>
      <c r="M391" s="18" t="s">
        <v>55</v>
      </c>
      <c r="N391" s="18" t="s">
        <v>56</v>
      </c>
      <c r="O391" s="18"/>
      <c r="P391" s="18"/>
      <c r="Q391" s="19"/>
      <c r="R391" s="20">
        <v>70</v>
      </c>
      <c r="S391" s="20">
        <v>0</v>
      </c>
      <c r="T391" s="20">
        <v>0</v>
      </c>
      <c r="U391" s="20">
        <v>0</v>
      </c>
      <c r="V391" s="20">
        <v>0</v>
      </c>
      <c r="W391" s="20">
        <v>13350</v>
      </c>
      <c r="X391" s="30">
        <f t="shared" si="9"/>
        <v>934500</v>
      </c>
      <c r="Y391" s="20">
        <f t="shared" si="8"/>
        <v>1046640.0000000001</v>
      </c>
      <c r="Z391" s="18" t="s">
        <v>57</v>
      </c>
      <c r="AA391" s="14" t="s">
        <v>176</v>
      </c>
      <c r="AB391" s="22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  <c r="GV391" s="10"/>
      <c r="GW391" s="10"/>
      <c r="GX391" s="10"/>
      <c r="GY391" s="10"/>
      <c r="GZ391" s="10"/>
      <c r="HA391" s="10"/>
      <c r="HB391" s="10"/>
      <c r="HC391" s="10"/>
      <c r="HD391" s="10"/>
      <c r="HE391" s="10"/>
      <c r="HF391" s="10"/>
      <c r="HG391" s="10"/>
      <c r="HH391" s="10"/>
      <c r="HI391" s="10"/>
      <c r="HJ391" s="10"/>
      <c r="HK391" s="10"/>
      <c r="HL391" s="10"/>
      <c r="HM391" s="10"/>
      <c r="HN391" s="10"/>
      <c r="HO391" s="10"/>
    </row>
    <row r="392" spans="2:223" ht="51" outlineLevel="1" x14ac:dyDescent="0.2">
      <c r="B392" s="14" t="s">
        <v>922</v>
      </c>
      <c r="C392" s="14" t="s">
        <v>46</v>
      </c>
      <c r="D392" s="17" t="s">
        <v>883</v>
      </c>
      <c r="E392" s="14" t="s">
        <v>884</v>
      </c>
      <c r="F392" s="45" t="s">
        <v>885</v>
      </c>
      <c r="G392" s="45" t="s">
        <v>923</v>
      </c>
      <c r="H392" s="15" t="s">
        <v>83</v>
      </c>
      <c r="I392" s="16">
        <v>45</v>
      </c>
      <c r="J392" s="17" t="s">
        <v>109</v>
      </c>
      <c r="K392" s="15" t="s">
        <v>53</v>
      </c>
      <c r="L392" s="18" t="s">
        <v>54</v>
      </c>
      <c r="M392" s="18" t="s">
        <v>55</v>
      </c>
      <c r="N392" s="18" t="s">
        <v>56</v>
      </c>
      <c r="O392" s="18"/>
      <c r="P392" s="18"/>
      <c r="Q392" s="19"/>
      <c r="R392" s="20">
        <v>70</v>
      </c>
      <c r="S392" s="20">
        <v>70</v>
      </c>
      <c r="T392" s="20">
        <v>70</v>
      </c>
      <c r="U392" s="20">
        <v>70</v>
      </c>
      <c r="V392" s="20">
        <v>70</v>
      </c>
      <c r="W392" s="20">
        <v>6086.59</v>
      </c>
      <c r="X392" s="30">
        <f t="shared" si="9"/>
        <v>2130306.5</v>
      </c>
      <c r="Y392" s="20">
        <f t="shared" si="8"/>
        <v>2385943.2800000003</v>
      </c>
      <c r="Z392" s="18" t="s">
        <v>57</v>
      </c>
      <c r="AA392" s="14" t="s">
        <v>176</v>
      </c>
      <c r="AB392" s="22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  <c r="GV392" s="10"/>
      <c r="GW392" s="10"/>
      <c r="GX392" s="10"/>
      <c r="GY392" s="10"/>
      <c r="GZ392" s="10"/>
      <c r="HA392" s="10"/>
      <c r="HB392" s="10"/>
      <c r="HC392" s="10"/>
      <c r="HD392" s="10"/>
      <c r="HE392" s="10"/>
      <c r="HF392" s="10"/>
      <c r="HG392" s="10"/>
      <c r="HH392" s="10"/>
      <c r="HI392" s="10"/>
      <c r="HJ392" s="10"/>
      <c r="HK392" s="10"/>
      <c r="HL392" s="10"/>
      <c r="HM392" s="10"/>
      <c r="HN392" s="10"/>
      <c r="HO392" s="10"/>
    </row>
    <row r="393" spans="2:223" ht="51" outlineLevel="1" x14ac:dyDescent="0.2">
      <c r="B393" s="14" t="s">
        <v>924</v>
      </c>
      <c r="C393" s="14" t="s">
        <v>46</v>
      </c>
      <c r="D393" s="17" t="s">
        <v>883</v>
      </c>
      <c r="E393" s="14" t="s">
        <v>884</v>
      </c>
      <c r="F393" s="45" t="s">
        <v>885</v>
      </c>
      <c r="G393" s="45" t="s">
        <v>925</v>
      </c>
      <c r="H393" s="15" t="s">
        <v>83</v>
      </c>
      <c r="I393" s="16">
        <v>45</v>
      </c>
      <c r="J393" s="17" t="s">
        <v>109</v>
      </c>
      <c r="K393" s="15" t="s">
        <v>53</v>
      </c>
      <c r="L393" s="18" t="s">
        <v>54</v>
      </c>
      <c r="M393" s="18" t="s">
        <v>55</v>
      </c>
      <c r="N393" s="18" t="s">
        <v>56</v>
      </c>
      <c r="O393" s="18"/>
      <c r="P393" s="18"/>
      <c r="Q393" s="19"/>
      <c r="R393" s="20">
        <v>100</v>
      </c>
      <c r="S393" s="20">
        <v>100</v>
      </c>
      <c r="T393" s="20">
        <v>100</v>
      </c>
      <c r="U393" s="20">
        <v>100</v>
      </c>
      <c r="V393" s="20">
        <v>100</v>
      </c>
      <c r="W393" s="20">
        <v>6824.57</v>
      </c>
      <c r="X393" s="30">
        <f t="shared" si="9"/>
        <v>3412285</v>
      </c>
      <c r="Y393" s="20">
        <f t="shared" si="8"/>
        <v>3821759.2</v>
      </c>
      <c r="Z393" s="18" t="s">
        <v>57</v>
      </c>
      <c r="AA393" s="14" t="s">
        <v>176</v>
      </c>
      <c r="AB393" s="22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  <c r="GV393" s="10"/>
      <c r="GW393" s="10"/>
      <c r="GX393" s="10"/>
      <c r="GY393" s="10"/>
      <c r="GZ393" s="10"/>
      <c r="HA393" s="10"/>
      <c r="HB393" s="10"/>
      <c r="HC393" s="10"/>
      <c r="HD393" s="10"/>
      <c r="HE393" s="10"/>
      <c r="HF393" s="10"/>
      <c r="HG393" s="10"/>
      <c r="HH393" s="10"/>
      <c r="HI393" s="10"/>
      <c r="HJ393" s="10"/>
      <c r="HK393" s="10"/>
      <c r="HL393" s="10"/>
      <c r="HM393" s="10"/>
      <c r="HN393" s="10"/>
      <c r="HO393" s="10"/>
    </row>
    <row r="394" spans="2:223" ht="51" outlineLevel="1" x14ac:dyDescent="0.2">
      <c r="B394" s="14" t="s">
        <v>926</v>
      </c>
      <c r="C394" s="14" t="s">
        <v>46</v>
      </c>
      <c r="D394" s="17" t="s">
        <v>883</v>
      </c>
      <c r="E394" s="14" t="s">
        <v>884</v>
      </c>
      <c r="F394" s="45" t="s">
        <v>885</v>
      </c>
      <c r="G394" s="45" t="s">
        <v>927</v>
      </c>
      <c r="H394" s="15" t="s">
        <v>83</v>
      </c>
      <c r="I394" s="16">
        <v>45</v>
      </c>
      <c r="J394" s="17" t="s">
        <v>109</v>
      </c>
      <c r="K394" s="15" t="s">
        <v>53</v>
      </c>
      <c r="L394" s="18" t="s">
        <v>54</v>
      </c>
      <c r="M394" s="18" t="s">
        <v>55</v>
      </c>
      <c r="N394" s="18" t="s">
        <v>56</v>
      </c>
      <c r="O394" s="18"/>
      <c r="P394" s="18"/>
      <c r="Q394" s="19"/>
      <c r="R394" s="20">
        <v>82</v>
      </c>
      <c r="S394" s="20">
        <v>82</v>
      </c>
      <c r="T394" s="20">
        <v>82</v>
      </c>
      <c r="U394" s="20">
        <v>82</v>
      </c>
      <c r="V394" s="20">
        <v>82</v>
      </c>
      <c r="W394" s="20">
        <v>6398.03</v>
      </c>
      <c r="X394" s="30">
        <f t="shared" si="9"/>
        <v>2623192.2999999998</v>
      </c>
      <c r="Y394" s="20">
        <f t="shared" si="8"/>
        <v>2937975.3760000002</v>
      </c>
      <c r="Z394" s="18" t="s">
        <v>57</v>
      </c>
      <c r="AA394" s="14" t="s">
        <v>176</v>
      </c>
      <c r="AB394" s="22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  <c r="GV394" s="10"/>
      <c r="GW394" s="10"/>
      <c r="GX394" s="10"/>
      <c r="GY394" s="10"/>
      <c r="GZ394" s="10"/>
      <c r="HA394" s="10"/>
      <c r="HB394" s="10"/>
      <c r="HC394" s="10"/>
      <c r="HD394" s="10"/>
      <c r="HE394" s="10"/>
      <c r="HF394" s="10"/>
      <c r="HG394" s="10"/>
      <c r="HH394" s="10"/>
      <c r="HI394" s="10"/>
      <c r="HJ394" s="10"/>
      <c r="HK394" s="10"/>
      <c r="HL394" s="10"/>
      <c r="HM394" s="10"/>
      <c r="HN394" s="10"/>
      <c r="HO394" s="10"/>
    </row>
    <row r="395" spans="2:223" ht="51" outlineLevel="1" x14ac:dyDescent="0.2">
      <c r="B395" s="14" t="s">
        <v>928</v>
      </c>
      <c r="C395" s="14" t="s">
        <v>46</v>
      </c>
      <c r="D395" s="44" t="s">
        <v>895</v>
      </c>
      <c r="E395" s="14" t="s">
        <v>896</v>
      </c>
      <c r="F395" s="45" t="s">
        <v>929</v>
      </c>
      <c r="G395" s="45" t="s">
        <v>930</v>
      </c>
      <c r="H395" s="15" t="s">
        <v>83</v>
      </c>
      <c r="I395" s="16">
        <v>45</v>
      </c>
      <c r="J395" s="17" t="s">
        <v>109</v>
      </c>
      <c r="K395" s="15" t="s">
        <v>53</v>
      </c>
      <c r="L395" s="18" t="s">
        <v>54</v>
      </c>
      <c r="M395" s="18" t="s">
        <v>55</v>
      </c>
      <c r="N395" s="18" t="s">
        <v>56</v>
      </c>
      <c r="O395" s="18"/>
      <c r="P395" s="18"/>
      <c r="Q395" s="19"/>
      <c r="R395" s="20">
        <v>66</v>
      </c>
      <c r="S395" s="20">
        <v>60</v>
      </c>
      <c r="T395" s="20">
        <v>60</v>
      </c>
      <c r="U395" s="20">
        <v>60</v>
      </c>
      <c r="V395" s="20">
        <v>60</v>
      </c>
      <c r="W395" s="20">
        <v>14861.04</v>
      </c>
      <c r="X395" s="30">
        <f t="shared" si="9"/>
        <v>4547478.24</v>
      </c>
      <c r="Y395" s="20">
        <f t="shared" si="8"/>
        <v>5093175.628800001</v>
      </c>
      <c r="Z395" s="18" t="s">
        <v>57</v>
      </c>
      <c r="AA395" s="14" t="s">
        <v>176</v>
      </c>
      <c r="AB395" s="22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  <c r="GV395" s="10"/>
      <c r="GW395" s="10"/>
      <c r="GX395" s="10"/>
      <c r="GY395" s="10"/>
      <c r="GZ395" s="10"/>
      <c r="HA395" s="10"/>
      <c r="HB395" s="10"/>
      <c r="HC395" s="10"/>
      <c r="HD395" s="10"/>
      <c r="HE395" s="10"/>
      <c r="HF395" s="10"/>
      <c r="HG395" s="10"/>
      <c r="HH395" s="10"/>
      <c r="HI395" s="10"/>
      <c r="HJ395" s="10"/>
      <c r="HK395" s="10"/>
      <c r="HL395" s="10"/>
      <c r="HM395" s="10"/>
      <c r="HN395" s="10"/>
      <c r="HO395" s="10"/>
    </row>
    <row r="396" spans="2:223" ht="51" outlineLevel="1" x14ac:dyDescent="0.2">
      <c r="B396" s="14" t="s">
        <v>931</v>
      </c>
      <c r="C396" s="14" t="s">
        <v>46</v>
      </c>
      <c r="D396" s="44" t="s">
        <v>865</v>
      </c>
      <c r="E396" s="14" t="s">
        <v>866</v>
      </c>
      <c r="F396" s="45" t="s">
        <v>866</v>
      </c>
      <c r="G396" s="45" t="s">
        <v>932</v>
      </c>
      <c r="H396" s="15" t="s">
        <v>51</v>
      </c>
      <c r="I396" s="16">
        <v>45</v>
      </c>
      <c r="J396" s="17" t="s">
        <v>109</v>
      </c>
      <c r="K396" s="15" t="s">
        <v>53</v>
      </c>
      <c r="L396" s="18" t="s">
        <v>54</v>
      </c>
      <c r="M396" s="18" t="s">
        <v>55</v>
      </c>
      <c r="N396" s="18" t="s">
        <v>56</v>
      </c>
      <c r="O396" s="18"/>
      <c r="P396" s="18"/>
      <c r="Q396" s="19"/>
      <c r="R396" s="20">
        <v>82</v>
      </c>
      <c r="S396" s="20">
        <v>82</v>
      </c>
      <c r="T396" s="20">
        <v>82</v>
      </c>
      <c r="U396" s="20">
        <v>82</v>
      </c>
      <c r="V396" s="20">
        <v>82</v>
      </c>
      <c r="W396" s="20">
        <v>467.16</v>
      </c>
      <c r="X396" s="30">
        <f t="shared" si="9"/>
        <v>191535.6</v>
      </c>
      <c r="Y396" s="20">
        <f t="shared" si="8"/>
        <v>214519.87200000003</v>
      </c>
      <c r="Z396" s="18" t="s">
        <v>57</v>
      </c>
      <c r="AA396" s="14" t="s">
        <v>176</v>
      </c>
      <c r="AB396" s="22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  <c r="GV396" s="10"/>
      <c r="GW396" s="10"/>
      <c r="GX396" s="10"/>
      <c r="GY396" s="10"/>
      <c r="GZ396" s="10"/>
      <c r="HA396" s="10"/>
      <c r="HB396" s="10"/>
      <c r="HC396" s="10"/>
      <c r="HD396" s="10"/>
      <c r="HE396" s="10"/>
      <c r="HF396" s="10"/>
      <c r="HG396" s="10"/>
      <c r="HH396" s="10"/>
      <c r="HI396" s="10"/>
      <c r="HJ396" s="10"/>
      <c r="HK396" s="10"/>
      <c r="HL396" s="10"/>
      <c r="HM396" s="10"/>
      <c r="HN396" s="10"/>
      <c r="HO396" s="10"/>
    </row>
    <row r="397" spans="2:223" ht="51" outlineLevel="1" x14ac:dyDescent="0.2">
      <c r="B397" s="14" t="s">
        <v>933</v>
      </c>
      <c r="C397" s="14" t="s">
        <v>46</v>
      </c>
      <c r="D397" s="44" t="s">
        <v>900</v>
      </c>
      <c r="E397" s="14" t="s">
        <v>770</v>
      </c>
      <c r="F397" s="45" t="s">
        <v>885</v>
      </c>
      <c r="G397" s="45" t="s">
        <v>934</v>
      </c>
      <c r="H397" s="15" t="s">
        <v>83</v>
      </c>
      <c r="I397" s="16">
        <v>45</v>
      </c>
      <c r="J397" s="17" t="s">
        <v>109</v>
      </c>
      <c r="K397" s="15" t="s">
        <v>53</v>
      </c>
      <c r="L397" s="18" t="s">
        <v>54</v>
      </c>
      <c r="M397" s="18" t="s">
        <v>55</v>
      </c>
      <c r="N397" s="18" t="s">
        <v>56</v>
      </c>
      <c r="O397" s="18"/>
      <c r="P397" s="18"/>
      <c r="Q397" s="19"/>
      <c r="R397" s="20">
        <v>180</v>
      </c>
      <c r="S397" s="20">
        <v>180</v>
      </c>
      <c r="T397" s="20">
        <v>180</v>
      </c>
      <c r="U397" s="20">
        <v>180</v>
      </c>
      <c r="V397" s="20">
        <v>180</v>
      </c>
      <c r="W397" s="20">
        <v>13046.57</v>
      </c>
      <c r="X397" s="30">
        <f t="shared" si="9"/>
        <v>11741913</v>
      </c>
      <c r="Y397" s="20">
        <f t="shared" si="8"/>
        <v>13150942.560000001</v>
      </c>
      <c r="Z397" s="18" t="s">
        <v>57</v>
      </c>
      <c r="AA397" s="14" t="s">
        <v>176</v>
      </c>
      <c r="AB397" s="22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  <c r="GV397" s="10"/>
      <c r="GW397" s="10"/>
      <c r="GX397" s="10"/>
      <c r="GY397" s="10"/>
      <c r="GZ397" s="10"/>
      <c r="HA397" s="10"/>
      <c r="HB397" s="10"/>
      <c r="HC397" s="10"/>
      <c r="HD397" s="10"/>
      <c r="HE397" s="10"/>
      <c r="HF397" s="10"/>
      <c r="HG397" s="10"/>
      <c r="HH397" s="10"/>
      <c r="HI397" s="10"/>
      <c r="HJ397" s="10"/>
      <c r="HK397" s="10"/>
      <c r="HL397" s="10"/>
      <c r="HM397" s="10"/>
      <c r="HN397" s="10"/>
      <c r="HO397" s="10"/>
    </row>
    <row r="398" spans="2:223" ht="51" outlineLevel="1" x14ac:dyDescent="0.2">
      <c r="B398" s="14" t="s">
        <v>935</v>
      </c>
      <c r="C398" s="14" t="s">
        <v>46</v>
      </c>
      <c r="D398" s="44" t="s">
        <v>900</v>
      </c>
      <c r="E398" s="14" t="s">
        <v>770</v>
      </c>
      <c r="F398" s="45" t="s">
        <v>885</v>
      </c>
      <c r="G398" s="45" t="s">
        <v>936</v>
      </c>
      <c r="H398" s="15" t="s">
        <v>83</v>
      </c>
      <c r="I398" s="16">
        <v>45</v>
      </c>
      <c r="J398" s="17" t="s">
        <v>109</v>
      </c>
      <c r="K398" s="15" t="s">
        <v>53</v>
      </c>
      <c r="L398" s="18" t="s">
        <v>54</v>
      </c>
      <c r="M398" s="18" t="s">
        <v>55</v>
      </c>
      <c r="N398" s="18" t="s">
        <v>56</v>
      </c>
      <c r="O398" s="18"/>
      <c r="P398" s="18"/>
      <c r="Q398" s="19"/>
      <c r="R398" s="20">
        <v>242</v>
      </c>
      <c r="S398" s="20">
        <v>242</v>
      </c>
      <c r="T398" s="20">
        <v>242</v>
      </c>
      <c r="U398" s="20">
        <v>242</v>
      </c>
      <c r="V398" s="20">
        <v>242</v>
      </c>
      <c r="W398" s="20">
        <v>17183.28</v>
      </c>
      <c r="X398" s="30">
        <f t="shared" si="9"/>
        <v>20791768.799999997</v>
      </c>
      <c r="Y398" s="20">
        <f t="shared" si="8"/>
        <v>23286781.055999998</v>
      </c>
      <c r="Z398" s="18" t="s">
        <v>57</v>
      </c>
      <c r="AA398" s="14" t="s">
        <v>176</v>
      </c>
      <c r="AB398" s="22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  <c r="GV398" s="10"/>
      <c r="GW398" s="10"/>
      <c r="GX398" s="10"/>
      <c r="GY398" s="10"/>
      <c r="GZ398" s="10"/>
      <c r="HA398" s="10"/>
      <c r="HB398" s="10"/>
      <c r="HC398" s="10"/>
      <c r="HD398" s="10"/>
      <c r="HE398" s="10"/>
      <c r="HF398" s="10"/>
      <c r="HG398" s="10"/>
      <c r="HH398" s="10"/>
      <c r="HI398" s="10"/>
      <c r="HJ398" s="10"/>
      <c r="HK398" s="10"/>
      <c r="HL398" s="10"/>
      <c r="HM398" s="10"/>
      <c r="HN398" s="10"/>
      <c r="HO398" s="10"/>
    </row>
    <row r="399" spans="2:223" ht="51" outlineLevel="1" x14ac:dyDescent="0.2">
      <c r="B399" s="14" t="s">
        <v>937</v>
      </c>
      <c r="C399" s="14" t="s">
        <v>46</v>
      </c>
      <c r="D399" s="44" t="s">
        <v>900</v>
      </c>
      <c r="E399" s="14" t="s">
        <v>770</v>
      </c>
      <c r="F399" s="45" t="s">
        <v>885</v>
      </c>
      <c r="G399" s="45" t="s">
        <v>938</v>
      </c>
      <c r="H399" s="15" t="s">
        <v>83</v>
      </c>
      <c r="I399" s="16">
        <v>45</v>
      </c>
      <c r="J399" s="17" t="s">
        <v>109</v>
      </c>
      <c r="K399" s="15" t="s">
        <v>53</v>
      </c>
      <c r="L399" s="18" t="s">
        <v>54</v>
      </c>
      <c r="M399" s="18" t="s">
        <v>55</v>
      </c>
      <c r="N399" s="18" t="s">
        <v>56</v>
      </c>
      <c r="O399" s="18"/>
      <c r="P399" s="18"/>
      <c r="Q399" s="19"/>
      <c r="R399" s="20">
        <v>240</v>
      </c>
      <c r="S399" s="20">
        <v>240</v>
      </c>
      <c r="T399" s="20">
        <v>240</v>
      </c>
      <c r="U399" s="20">
        <v>240</v>
      </c>
      <c r="V399" s="20">
        <v>240</v>
      </c>
      <c r="W399" s="20">
        <v>15504.22</v>
      </c>
      <c r="X399" s="30">
        <f t="shared" si="9"/>
        <v>18605064</v>
      </c>
      <c r="Y399" s="20">
        <f t="shared" si="8"/>
        <v>20837671.680000003</v>
      </c>
      <c r="Z399" s="18" t="s">
        <v>57</v>
      </c>
      <c r="AA399" s="14" t="s">
        <v>176</v>
      </c>
      <c r="AB399" s="22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  <c r="GV399" s="10"/>
      <c r="GW399" s="10"/>
      <c r="GX399" s="10"/>
      <c r="GY399" s="10"/>
      <c r="GZ399" s="10"/>
      <c r="HA399" s="10"/>
      <c r="HB399" s="10"/>
      <c r="HC399" s="10"/>
      <c r="HD399" s="10"/>
      <c r="HE399" s="10"/>
      <c r="HF399" s="10"/>
      <c r="HG399" s="10"/>
      <c r="HH399" s="10"/>
      <c r="HI399" s="10"/>
      <c r="HJ399" s="10"/>
      <c r="HK399" s="10"/>
      <c r="HL399" s="10"/>
      <c r="HM399" s="10"/>
      <c r="HN399" s="10"/>
      <c r="HO399" s="10"/>
    </row>
    <row r="400" spans="2:223" ht="51" outlineLevel="1" x14ac:dyDescent="0.2">
      <c r="B400" s="14" t="s">
        <v>939</v>
      </c>
      <c r="C400" s="14" t="s">
        <v>46</v>
      </c>
      <c r="D400" s="44" t="s">
        <v>865</v>
      </c>
      <c r="E400" s="14" t="s">
        <v>866</v>
      </c>
      <c r="F400" s="45" t="s">
        <v>866</v>
      </c>
      <c r="G400" s="45" t="s">
        <v>940</v>
      </c>
      <c r="H400" s="15" t="s">
        <v>51</v>
      </c>
      <c r="I400" s="16">
        <v>45</v>
      </c>
      <c r="J400" s="17" t="s">
        <v>109</v>
      </c>
      <c r="K400" s="15" t="s">
        <v>53</v>
      </c>
      <c r="L400" s="18" t="s">
        <v>54</v>
      </c>
      <c r="M400" s="18" t="s">
        <v>55</v>
      </c>
      <c r="N400" s="18" t="s">
        <v>56</v>
      </c>
      <c r="O400" s="18"/>
      <c r="P400" s="18"/>
      <c r="Q400" s="19"/>
      <c r="R400" s="20">
        <v>110</v>
      </c>
      <c r="S400" s="20">
        <v>110</v>
      </c>
      <c r="T400" s="20">
        <v>110</v>
      </c>
      <c r="U400" s="20">
        <v>110</v>
      </c>
      <c r="V400" s="20">
        <v>110</v>
      </c>
      <c r="W400" s="20">
        <v>1624.9</v>
      </c>
      <c r="X400" s="30">
        <f t="shared" si="9"/>
        <v>893695</v>
      </c>
      <c r="Y400" s="20">
        <f t="shared" si="8"/>
        <v>1000938.4000000001</v>
      </c>
      <c r="Z400" s="18" t="s">
        <v>57</v>
      </c>
      <c r="AA400" s="14" t="s">
        <v>176</v>
      </c>
      <c r="AB400" s="22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  <c r="GV400" s="10"/>
      <c r="GW400" s="10"/>
      <c r="GX400" s="10"/>
      <c r="GY400" s="10"/>
      <c r="GZ400" s="10"/>
      <c r="HA400" s="10"/>
      <c r="HB400" s="10"/>
      <c r="HC400" s="10"/>
      <c r="HD400" s="10"/>
      <c r="HE400" s="10"/>
      <c r="HF400" s="10"/>
      <c r="HG400" s="10"/>
      <c r="HH400" s="10"/>
      <c r="HI400" s="10"/>
      <c r="HJ400" s="10"/>
      <c r="HK400" s="10"/>
      <c r="HL400" s="10"/>
      <c r="HM400" s="10"/>
      <c r="HN400" s="10"/>
      <c r="HO400" s="10"/>
    </row>
    <row r="401" spans="2:223" ht="51" outlineLevel="1" x14ac:dyDescent="0.2">
      <c r="B401" s="14" t="s">
        <v>941</v>
      </c>
      <c r="C401" s="14" t="s">
        <v>46</v>
      </c>
      <c r="D401" s="44" t="s">
        <v>865</v>
      </c>
      <c r="E401" s="14" t="s">
        <v>866</v>
      </c>
      <c r="F401" s="45" t="s">
        <v>866</v>
      </c>
      <c r="G401" s="45" t="s">
        <v>942</v>
      </c>
      <c r="H401" s="15" t="s">
        <v>51</v>
      </c>
      <c r="I401" s="16">
        <v>45</v>
      </c>
      <c r="J401" s="17" t="s">
        <v>109</v>
      </c>
      <c r="K401" s="15" t="s">
        <v>53</v>
      </c>
      <c r="L401" s="18" t="s">
        <v>54</v>
      </c>
      <c r="M401" s="18" t="s">
        <v>55</v>
      </c>
      <c r="N401" s="18" t="s">
        <v>56</v>
      </c>
      <c r="O401" s="18"/>
      <c r="P401" s="18"/>
      <c r="Q401" s="19"/>
      <c r="R401" s="20">
        <v>110</v>
      </c>
      <c r="S401" s="20">
        <v>110</v>
      </c>
      <c r="T401" s="20">
        <v>110</v>
      </c>
      <c r="U401" s="20">
        <v>110</v>
      </c>
      <c r="V401" s="20">
        <v>110</v>
      </c>
      <c r="W401" s="20">
        <v>1624.9</v>
      </c>
      <c r="X401" s="30">
        <f t="shared" si="9"/>
        <v>893695</v>
      </c>
      <c r="Y401" s="20">
        <f t="shared" si="8"/>
        <v>1000938.4000000001</v>
      </c>
      <c r="Z401" s="18" t="s">
        <v>57</v>
      </c>
      <c r="AA401" s="14" t="s">
        <v>176</v>
      </c>
      <c r="AB401" s="22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  <c r="GV401" s="10"/>
      <c r="GW401" s="10"/>
      <c r="GX401" s="10"/>
      <c r="GY401" s="10"/>
      <c r="GZ401" s="10"/>
      <c r="HA401" s="10"/>
      <c r="HB401" s="10"/>
      <c r="HC401" s="10"/>
      <c r="HD401" s="10"/>
      <c r="HE401" s="10"/>
      <c r="HF401" s="10"/>
      <c r="HG401" s="10"/>
      <c r="HH401" s="10"/>
      <c r="HI401" s="10"/>
      <c r="HJ401" s="10"/>
      <c r="HK401" s="10"/>
      <c r="HL401" s="10"/>
      <c r="HM401" s="10"/>
      <c r="HN401" s="10"/>
      <c r="HO401" s="10"/>
    </row>
    <row r="402" spans="2:223" ht="51" outlineLevel="1" x14ac:dyDescent="0.2">
      <c r="B402" s="14" t="s">
        <v>943</v>
      </c>
      <c r="C402" s="14" t="s">
        <v>46</v>
      </c>
      <c r="D402" s="17" t="s">
        <v>883</v>
      </c>
      <c r="E402" s="14" t="s">
        <v>884</v>
      </c>
      <c r="F402" s="45" t="s">
        <v>885</v>
      </c>
      <c r="G402" s="45" t="s">
        <v>944</v>
      </c>
      <c r="H402" s="15" t="s">
        <v>83</v>
      </c>
      <c r="I402" s="16">
        <v>45</v>
      </c>
      <c r="J402" s="17" t="s">
        <v>109</v>
      </c>
      <c r="K402" s="15" t="s">
        <v>53</v>
      </c>
      <c r="L402" s="18" t="s">
        <v>54</v>
      </c>
      <c r="M402" s="18" t="s">
        <v>55</v>
      </c>
      <c r="N402" s="18" t="s">
        <v>56</v>
      </c>
      <c r="O402" s="18"/>
      <c r="P402" s="18"/>
      <c r="Q402" s="19"/>
      <c r="R402" s="20">
        <v>200</v>
      </c>
      <c r="S402" s="20">
        <v>200</v>
      </c>
      <c r="T402" s="20">
        <v>200</v>
      </c>
      <c r="U402" s="20">
        <v>200</v>
      </c>
      <c r="V402" s="20">
        <v>200</v>
      </c>
      <c r="W402" s="20">
        <v>6086.59</v>
      </c>
      <c r="X402" s="30">
        <f t="shared" si="9"/>
        <v>6086590</v>
      </c>
      <c r="Y402" s="20">
        <f t="shared" si="8"/>
        <v>6816980.8000000007</v>
      </c>
      <c r="Z402" s="18" t="s">
        <v>57</v>
      </c>
      <c r="AA402" s="14" t="s">
        <v>176</v>
      </c>
      <c r="AB402" s="22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  <c r="GV402" s="10"/>
      <c r="GW402" s="10"/>
      <c r="GX402" s="10"/>
      <c r="GY402" s="10"/>
      <c r="GZ402" s="10"/>
      <c r="HA402" s="10"/>
      <c r="HB402" s="10"/>
      <c r="HC402" s="10"/>
      <c r="HD402" s="10"/>
      <c r="HE402" s="10"/>
      <c r="HF402" s="10"/>
      <c r="HG402" s="10"/>
      <c r="HH402" s="10"/>
      <c r="HI402" s="10"/>
      <c r="HJ402" s="10"/>
      <c r="HK402" s="10"/>
      <c r="HL402" s="10"/>
      <c r="HM402" s="10"/>
      <c r="HN402" s="10"/>
      <c r="HO402" s="10"/>
    </row>
    <row r="403" spans="2:223" ht="51" outlineLevel="1" x14ac:dyDescent="0.2">
      <c r="B403" s="14" t="s">
        <v>945</v>
      </c>
      <c r="C403" s="14" t="s">
        <v>46</v>
      </c>
      <c r="D403" s="17" t="s">
        <v>883</v>
      </c>
      <c r="E403" s="14" t="s">
        <v>884</v>
      </c>
      <c r="F403" s="45" t="s">
        <v>885</v>
      </c>
      <c r="G403" s="45" t="s">
        <v>946</v>
      </c>
      <c r="H403" s="15" t="s">
        <v>83</v>
      </c>
      <c r="I403" s="16">
        <v>45</v>
      </c>
      <c r="J403" s="17" t="s">
        <v>109</v>
      </c>
      <c r="K403" s="15" t="s">
        <v>53</v>
      </c>
      <c r="L403" s="18" t="s">
        <v>54</v>
      </c>
      <c r="M403" s="18" t="s">
        <v>55</v>
      </c>
      <c r="N403" s="18" t="s">
        <v>56</v>
      </c>
      <c r="O403" s="18"/>
      <c r="P403" s="18"/>
      <c r="Q403" s="19"/>
      <c r="R403" s="20">
        <v>50</v>
      </c>
      <c r="S403" s="20">
        <v>50</v>
      </c>
      <c r="T403" s="20">
        <v>50</v>
      </c>
      <c r="U403" s="20">
        <v>50</v>
      </c>
      <c r="V403" s="20">
        <v>50</v>
      </c>
      <c r="W403" s="20">
        <v>6201.69</v>
      </c>
      <c r="X403" s="30">
        <f t="shared" si="9"/>
        <v>1550422.5</v>
      </c>
      <c r="Y403" s="20">
        <f t="shared" si="8"/>
        <v>1736473.2000000002</v>
      </c>
      <c r="Z403" s="18" t="s">
        <v>57</v>
      </c>
      <c r="AA403" s="14" t="s">
        <v>176</v>
      </c>
      <c r="AB403" s="22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  <c r="GV403" s="10"/>
      <c r="GW403" s="10"/>
      <c r="GX403" s="10"/>
      <c r="GY403" s="10"/>
      <c r="GZ403" s="10"/>
      <c r="HA403" s="10"/>
      <c r="HB403" s="10"/>
      <c r="HC403" s="10"/>
      <c r="HD403" s="10"/>
      <c r="HE403" s="10"/>
      <c r="HF403" s="10"/>
      <c r="HG403" s="10"/>
      <c r="HH403" s="10"/>
      <c r="HI403" s="10"/>
      <c r="HJ403" s="10"/>
      <c r="HK403" s="10"/>
      <c r="HL403" s="10"/>
      <c r="HM403" s="10"/>
      <c r="HN403" s="10"/>
      <c r="HO403" s="10"/>
    </row>
    <row r="404" spans="2:223" ht="51" outlineLevel="1" x14ac:dyDescent="0.2">
      <c r="B404" s="14" t="s">
        <v>947</v>
      </c>
      <c r="C404" s="14" t="s">
        <v>46</v>
      </c>
      <c r="D404" s="14" t="s">
        <v>948</v>
      </c>
      <c r="E404" s="14" t="s">
        <v>896</v>
      </c>
      <c r="F404" s="45" t="s">
        <v>949</v>
      </c>
      <c r="G404" s="45" t="s">
        <v>950</v>
      </c>
      <c r="H404" s="15" t="s">
        <v>51</v>
      </c>
      <c r="I404" s="16">
        <v>45</v>
      </c>
      <c r="J404" s="17" t="s">
        <v>109</v>
      </c>
      <c r="K404" s="15" t="s">
        <v>53</v>
      </c>
      <c r="L404" s="18" t="s">
        <v>54</v>
      </c>
      <c r="M404" s="18" t="s">
        <v>55</v>
      </c>
      <c r="N404" s="18" t="s">
        <v>56</v>
      </c>
      <c r="O404" s="18"/>
      <c r="P404" s="18"/>
      <c r="Q404" s="19"/>
      <c r="R404" s="20">
        <v>50</v>
      </c>
      <c r="S404" s="20">
        <v>0</v>
      </c>
      <c r="T404" s="20">
        <v>0</v>
      </c>
      <c r="U404" s="20">
        <v>0</v>
      </c>
      <c r="V404" s="20">
        <v>0</v>
      </c>
      <c r="W404" s="20">
        <v>2000</v>
      </c>
      <c r="X404" s="30">
        <f t="shared" si="9"/>
        <v>100000</v>
      </c>
      <c r="Y404" s="20">
        <f t="shared" si="8"/>
        <v>112000.00000000001</v>
      </c>
      <c r="Z404" s="18" t="s">
        <v>57</v>
      </c>
      <c r="AA404" s="14" t="s">
        <v>176</v>
      </c>
      <c r="AB404" s="22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  <c r="GV404" s="10"/>
      <c r="GW404" s="10"/>
      <c r="GX404" s="10"/>
      <c r="GY404" s="10"/>
      <c r="GZ404" s="10"/>
      <c r="HA404" s="10"/>
      <c r="HB404" s="10"/>
      <c r="HC404" s="10"/>
      <c r="HD404" s="10"/>
      <c r="HE404" s="10"/>
      <c r="HF404" s="10"/>
      <c r="HG404" s="10"/>
      <c r="HH404" s="10"/>
      <c r="HI404" s="10"/>
      <c r="HJ404" s="10"/>
      <c r="HK404" s="10"/>
      <c r="HL404" s="10"/>
      <c r="HM404" s="10"/>
      <c r="HN404" s="10"/>
      <c r="HO404" s="10"/>
    </row>
    <row r="405" spans="2:223" ht="51" outlineLevel="1" x14ac:dyDescent="0.2">
      <c r="B405" s="14" t="s">
        <v>951</v>
      </c>
      <c r="C405" s="14" t="s">
        <v>46</v>
      </c>
      <c r="D405" s="44" t="s">
        <v>865</v>
      </c>
      <c r="E405" s="14" t="s">
        <v>866</v>
      </c>
      <c r="F405" s="45" t="s">
        <v>866</v>
      </c>
      <c r="G405" s="45" t="s">
        <v>952</v>
      </c>
      <c r="H405" s="15" t="s">
        <v>51</v>
      </c>
      <c r="I405" s="16">
        <v>45</v>
      </c>
      <c r="J405" s="17" t="s">
        <v>109</v>
      </c>
      <c r="K405" s="15" t="s">
        <v>53</v>
      </c>
      <c r="L405" s="18" t="s">
        <v>54</v>
      </c>
      <c r="M405" s="18" t="s">
        <v>55</v>
      </c>
      <c r="N405" s="18" t="s">
        <v>56</v>
      </c>
      <c r="O405" s="18"/>
      <c r="P405" s="18"/>
      <c r="Q405" s="19"/>
      <c r="R405" s="20">
        <v>20</v>
      </c>
      <c r="S405" s="20">
        <v>20</v>
      </c>
      <c r="T405" s="20">
        <v>20</v>
      </c>
      <c r="U405" s="20">
        <v>20</v>
      </c>
      <c r="V405" s="20">
        <v>20</v>
      </c>
      <c r="W405" s="20">
        <v>33249.449999999997</v>
      </c>
      <c r="X405" s="30">
        <f t="shared" si="9"/>
        <v>3324944.9999999995</v>
      </c>
      <c r="Y405" s="20">
        <f t="shared" si="8"/>
        <v>3723938.4</v>
      </c>
      <c r="Z405" s="18" t="s">
        <v>57</v>
      </c>
      <c r="AA405" s="14" t="s">
        <v>176</v>
      </c>
      <c r="AB405" s="22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  <c r="GV405" s="10"/>
      <c r="GW405" s="10"/>
      <c r="GX405" s="10"/>
      <c r="GY405" s="10"/>
      <c r="GZ405" s="10"/>
      <c r="HA405" s="10"/>
      <c r="HB405" s="10"/>
      <c r="HC405" s="10"/>
      <c r="HD405" s="10"/>
      <c r="HE405" s="10"/>
      <c r="HF405" s="10"/>
      <c r="HG405" s="10"/>
      <c r="HH405" s="10"/>
      <c r="HI405" s="10"/>
      <c r="HJ405" s="10"/>
      <c r="HK405" s="10"/>
      <c r="HL405" s="10"/>
      <c r="HM405" s="10"/>
      <c r="HN405" s="10"/>
      <c r="HO405" s="10"/>
    </row>
    <row r="406" spans="2:223" ht="51" outlineLevel="1" x14ac:dyDescent="0.2">
      <c r="B406" s="14" t="s">
        <v>953</v>
      </c>
      <c r="C406" s="14" t="s">
        <v>46</v>
      </c>
      <c r="D406" s="44" t="s">
        <v>865</v>
      </c>
      <c r="E406" s="14" t="s">
        <v>866</v>
      </c>
      <c r="F406" s="45" t="s">
        <v>866</v>
      </c>
      <c r="G406" s="45" t="s">
        <v>954</v>
      </c>
      <c r="H406" s="15" t="s">
        <v>51</v>
      </c>
      <c r="I406" s="16">
        <v>45</v>
      </c>
      <c r="J406" s="17" t="s">
        <v>109</v>
      </c>
      <c r="K406" s="15" t="s">
        <v>53</v>
      </c>
      <c r="L406" s="18" t="s">
        <v>54</v>
      </c>
      <c r="M406" s="18" t="s">
        <v>55</v>
      </c>
      <c r="N406" s="18" t="s">
        <v>56</v>
      </c>
      <c r="O406" s="18"/>
      <c r="P406" s="18"/>
      <c r="Q406" s="19"/>
      <c r="R406" s="20">
        <v>378</v>
      </c>
      <c r="S406" s="20">
        <v>80</v>
      </c>
      <c r="T406" s="20">
        <v>80</v>
      </c>
      <c r="U406" s="20">
        <v>80</v>
      </c>
      <c r="V406" s="20">
        <v>80</v>
      </c>
      <c r="W406" s="20">
        <v>8930.16</v>
      </c>
      <c r="X406" s="30">
        <f t="shared" si="9"/>
        <v>6233251.6799999997</v>
      </c>
      <c r="Y406" s="20">
        <f t="shared" ref="Y406:Y469" si="10">X406*1.12</f>
        <v>6981241.8816</v>
      </c>
      <c r="Z406" s="18" t="s">
        <v>57</v>
      </c>
      <c r="AA406" s="14" t="s">
        <v>176</v>
      </c>
      <c r="AB406" s="22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  <c r="GV406" s="10"/>
      <c r="GW406" s="10"/>
      <c r="GX406" s="10"/>
      <c r="GY406" s="10"/>
      <c r="GZ406" s="10"/>
      <c r="HA406" s="10"/>
      <c r="HB406" s="10"/>
      <c r="HC406" s="10"/>
      <c r="HD406" s="10"/>
      <c r="HE406" s="10"/>
      <c r="HF406" s="10"/>
      <c r="HG406" s="10"/>
      <c r="HH406" s="10"/>
      <c r="HI406" s="10"/>
      <c r="HJ406" s="10"/>
      <c r="HK406" s="10"/>
      <c r="HL406" s="10"/>
      <c r="HM406" s="10"/>
      <c r="HN406" s="10"/>
      <c r="HO406" s="10"/>
    </row>
    <row r="407" spans="2:223" ht="51" outlineLevel="1" x14ac:dyDescent="0.2">
      <c r="B407" s="14" t="s">
        <v>955</v>
      </c>
      <c r="C407" s="14" t="s">
        <v>46</v>
      </c>
      <c r="D407" s="44" t="s">
        <v>865</v>
      </c>
      <c r="E407" s="14" t="s">
        <v>866</v>
      </c>
      <c r="F407" s="45" t="s">
        <v>866</v>
      </c>
      <c r="G407" s="45" t="s">
        <v>956</v>
      </c>
      <c r="H407" s="15" t="s">
        <v>51</v>
      </c>
      <c r="I407" s="16">
        <v>45</v>
      </c>
      <c r="J407" s="17" t="s">
        <v>109</v>
      </c>
      <c r="K407" s="15" t="s">
        <v>53</v>
      </c>
      <c r="L407" s="18" t="s">
        <v>54</v>
      </c>
      <c r="M407" s="18" t="s">
        <v>55</v>
      </c>
      <c r="N407" s="18" t="s">
        <v>56</v>
      </c>
      <c r="O407" s="18"/>
      <c r="P407" s="18"/>
      <c r="Q407" s="19"/>
      <c r="R407" s="20">
        <v>270</v>
      </c>
      <c r="S407" s="20">
        <v>240</v>
      </c>
      <c r="T407" s="20">
        <v>240</v>
      </c>
      <c r="U407" s="20">
        <v>240</v>
      </c>
      <c r="V407" s="20">
        <v>240</v>
      </c>
      <c r="W407" s="20">
        <v>250.5</v>
      </c>
      <c r="X407" s="30">
        <f t="shared" si="9"/>
        <v>308115</v>
      </c>
      <c r="Y407" s="20">
        <f t="shared" si="10"/>
        <v>345088.80000000005</v>
      </c>
      <c r="Z407" s="18" t="s">
        <v>57</v>
      </c>
      <c r="AA407" s="14" t="s">
        <v>176</v>
      </c>
      <c r="AB407" s="22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  <c r="GV407" s="10"/>
      <c r="GW407" s="10"/>
      <c r="GX407" s="10"/>
      <c r="GY407" s="10"/>
      <c r="GZ407" s="10"/>
      <c r="HA407" s="10"/>
      <c r="HB407" s="10"/>
      <c r="HC407" s="10"/>
      <c r="HD407" s="10"/>
      <c r="HE407" s="10"/>
      <c r="HF407" s="10"/>
      <c r="HG407" s="10"/>
      <c r="HH407" s="10"/>
      <c r="HI407" s="10"/>
      <c r="HJ407" s="10"/>
      <c r="HK407" s="10"/>
      <c r="HL407" s="10"/>
      <c r="HM407" s="10"/>
      <c r="HN407" s="10"/>
      <c r="HO407" s="10"/>
    </row>
    <row r="408" spans="2:223" ht="51" outlineLevel="1" x14ac:dyDescent="0.2">
      <c r="B408" s="14" t="s">
        <v>957</v>
      </c>
      <c r="C408" s="14" t="s">
        <v>46</v>
      </c>
      <c r="D408" s="17" t="s">
        <v>865</v>
      </c>
      <c r="E408" s="14" t="s">
        <v>866</v>
      </c>
      <c r="F408" s="45" t="s">
        <v>866</v>
      </c>
      <c r="G408" s="45" t="s">
        <v>958</v>
      </c>
      <c r="H408" s="15" t="s">
        <v>51</v>
      </c>
      <c r="I408" s="16">
        <v>45</v>
      </c>
      <c r="J408" s="17" t="s">
        <v>109</v>
      </c>
      <c r="K408" s="15" t="s">
        <v>53</v>
      </c>
      <c r="L408" s="18" t="s">
        <v>54</v>
      </c>
      <c r="M408" s="18" t="s">
        <v>55</v>
      </c>
      <c r="N408" s="18" t="s">
        <v>56</v>
      </c>
      <c r="O408" s="18"/>
      <c r="P408" s="18"/>
      <c r="Q408" s="19"/>
      <c r="R408" s="20">
        <v>380</v>
      </c>
      <c r="S408" s="20">
        <v>380</v>
      </c>
      <c r="T408" s="20">
        <v>380</v>
      </c>
      <c r="U408" s="20">
        <v>380</v>
      </c>
      <c r="V408" s="20">
        <v>380</v>
      </c>
      <c r="W408" s="20">
        <v>399.45</v>
      </c>
      <c r="X408" s="30">
        <f t="shared" si="9"/>
        <v>758955</v>
      </c>
      <c r="Y408" s="20">
        <f t="shared" si="10"/>
        <v>850029.60000000009</v>
      </c>
      <c r="Z408" s="18" t="s">
        <v>57</v>
      </c>
      <c r="AA408" s="14" t="s">
        <v>176</v>
      </c>
      <c r="AB408" s="22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  <c r="GV408" s="10"/>
      <c r="GW408" s="10"/>
      <c r="GX408" s="10"/>
      <c r="GY408" s="10"/>
      <c r="GZ408" s="10"/>
      <c r="HA408" s="10"/>
      <c r="HB408" s="10"/>
      <c r="HC408" s="10"/>
      <c r="HD408" s="10"/>
      <c r="HE408" s="10"/>
      <c r="HF408" s="10"/>
      <c r="HG408" s="10"/>
      <c r="HH408" s="10"/>
      <c r="HI408" s="10"/>
      <c r="HJ408" s="10"/>
      <c r="HK408" s="10"/>
      <c r="HL408" s="10"/>
      <c r="HM408" s="10"/>
      <c r="HN408" s="10"/>
      <c r="HO408" s="10"/>
    </row>
    <row r="409" spans="2:223" ht="51" outlineLevel="1" x14ac:dyDescent="0.2">
      <c r="B409" s="14" t="s">
        <v>959</v>
      </c>
      <c r="C409" s="14" t="s">
        <v>46</v>
      </c>
      <c r="D409" s="17" t="s">
        <v>865</v>
      </c>
      <c r="E409" s="14" t="s">
        <v>866</v>
      </c>
      <c r="F409" s="45" t="s">
        <v>866</v>
      </c>
      <c r="G409" s="45" t="s">
        <v>960</v>
      </c>
      <c r="H409" s="15" t="s">
        <v>51</v>
      </c>
      <c r="I409" s="16">
        <v>45</v>
      </c>
      <c r="J409" s="17" t="s">
        <v>109</v>
      </c>
      <c r="K409" s="15" t="s">
        <v>53</v>
      </c>
      <c r="L409" s="18" t="s">
        <v>54</v>
      </c>
      <c r="M409" s="18" t="s">
        <v>55</v>
      </c>
      <c r="N409" s="18" t="s">
        <v>56</v>
      </c>
      <c r="O409" s="18"/>
      <c r="P409" s="18"/>
      <c r="Q409" s="19"/>
      <c r="R409" s="20">
        <v>370</v>
      </c>
      <c r="S409" s="20">
        <v>370</v>
      </c>
      <c r="T409" s="20">
        <v>370</v>
      </c>
      <c r="U409" s="20">
        <v>370</v>
      </c>
      <c r="V409" s="20">
        <v>370</v>
      </c>
      <c r="W409" s="20">
        <v>433.31</v>
      </c>
      <c r="X409" s="30">
        <f t="shared" si="9"/>
        <v>801623.5</v>
      </c>
      <c r="Y409" s="20">
        <f t="shared" si="10"/>
        <v>897818.32000000007</v>
      </c>
      <c r="Z409" s="18" t="s">
        <v>57</v>
      </c>
      <c r="AA409" s="14" t="s">
        <v>176</v>
      </c>
      <c r="AB409" s="22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  <c r="GV409" s="10"/>
      <c r="GW409" s="10"/>
      <c r="GX409" s="10"/>
      <c r="GY409" s="10"/>
      <c r="GZ409" s="10"/>
      <c r="HA409" s="10"/>
      <c r="HB409" s="10"/>
      <c r="HC409" s="10"/>
      <c r="HD409" s="10"/>
      <c r="HE409" s="10"/>
      <c r="HF409" s="10"/>
      <c r="HG409" s="10"/>
      <c r="HH409" s="10"/>
      <c r="HI409" s="10"/>
      <c r="HJ409" s="10"/>
      <c r="HK409" s="10"/>
      <c r="HL409" s="10"/>
      <c r="HM409" s="10"/>
      <c r="HN409" s="10"/>
      <c r="HO409" s="10"/>
    </row>
    <row r="410" spans="2:223" ht="51" outlineLevel="1" x14ac:dyDescent="0.2">
      <c r="B410" s="14" t="s">
        <v>961</v>
      </c>
      <c r="C410" s="14" t="s">
        <v>46</v>
      </c>
      <c r="D410" s="17" t="s">
        <v>865</v>
      </c>
      <c r="E410" s="14" t="s">
        <v>866</v>
      </c>
      <c r="F410" s="45" t="s">
        <v>866</v>
      </c>
      <c r="G410" s="45" t="s">
        <v>962</v>
      </c>
      <c r="H410" s="15" t="s">
        <v>51</v>
      </c>
      <c r="I410" s="16">
        <v>45</v>
      </c>
      <c r="J410" s="17" t="s">
        <v>109</v>
      </c>
      <c r="K410" s="15" t="s">
        <v>53</v>
      </c>
      <c r="L410" s="18" t="s">
        <v>54</v>
      </c>
      <c r="M410" s="18" t="s">
        <v>55</v>
      </c>
      <c r="N410" s="18" t="s">
        <v>56</v>
      </c>
      <c r="O410" s="18"/>
      <c r="P410" s="18"/>
      <c r="Q410" s="19"/>
      <c r="R410" s="20">
        <v>960</v>
      </c>
      <c r="S410" s="20">
        <v>960</v>
      </c>
      <c r="T410" s="20">
        <v>960</v>
      </c>
      <c r="U410" s="20">
        <v>960</v>
      </c>
      <c r="V410" s="20">
        <v>960</v>
      </c>
      <c r="W410" s="20">
        <v>358.83</v>
      </c>
      <c r="X410" s="30">
        <f t="shared" si="9"/>
        <v>1722384</v>
      </c>
      <c r="Y410" s="20">
        <f t="shared" si="10"/>
        <v>1929070.08</v>
      </c>
      <c r="Z410" s="18" t="s">
        <v>57</v>
      </c>
      <c r="AA410" s="14" t="s">
        <v>176</v>
      </c>
      <c r="AB410" s="22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  <c r="GV410" s="10"/>
      <c r="GW410" s="10"/>
      <c r="GX410" s="10"/>
      <c r="GY410" s="10"/>
      <c r="GZ410" s="10"/>
      <c r="HA410" s="10"/>
      <c r="HB410" s="10"/>
      <c r="HC410" s="10"/>
      <c r="HD410" s="10"/>
      <c r="HE410" s="10"/>
      <c r="HF410" s="10"/>
      <c r="HG410" s="10"/>
      <c r="HH410" s="10"/>
      <c r="HI410" s="10"/>
      <c r="HJ410" s="10"/>
      <c r="HK410" s="10"/>
      <c r="HL410" s="10"/>
      <c r="HM410" s="10"/>
      <c r="HN410" s="10"/>
      <c r="HO410" s="10"/>
    </row>
    <row r="411" spans="2:223" ht="51" outlineLevel="1" x14ac:dyDescent="0.2">
      <c r="B411" s="14" t="s">
        <v>963</v>
      </c>
      <c r="C411" s="14" t="s">
        <v>46</v>
      </c>
      <c r="D411" s="44" t="s">
        <v>900</v>
      </c>
      <c r="E411" s="14" t="s">
        <v>770</v>
      </c>
      <c r="F411" s="45" t="s">
        <v>885</v>
      </c>
      <c r="G411" s="45" t="s">
        <v>964</v>
      </c>
      <c r="H411" s="15" t="s">
        <v>83</v>
      </c>
      <c r="I411" s="16">
        <v>45</v>
      </c>
      <c r="J411" s="17" t="s">
        <v>109</v>
      </c>
      <c r="K411" s="15" t="s">
        <v>53</v>
      </c>
      <c r="L411" s="18" t="s">
        <v>54</v>
      </c>
      <c r="M411" s="18" t="s">
        <v>55</v>
      </c>
      <c r="N411" s="18" t="s">
        <v>56</v>
      </c>
      <c r="O411" s="18"/>
      <c r="P411" s="18"/>
      <c r="Q411" s="19"/>
      <c r="R411" s="20">
        <v>10</v>
      </c>
      <c r="S411" s="20">
        <v>10</v>
      </c>
      <c r="T411" s="20">
        <v>10</v>
      </c>
      <c r="U411" s="20">
        <v>10</v>
      </c>
      <c r="V411" s="20">
        <v>10</v>
      </c>
      <c r="W411" s="20">
        <v>11374.28</v>
      </c>
      <c r="X411" s="30">
        <f t="shared" si="9"/>
        <v>568714</v>
      </c>
      <c r="Y411" s="20">
        <f t="shared" si="10"/>
        <v>636959.68000000005</v>
      </c>
      <c r="Z411" s="18" t="s">
        <v>57</v>
      </c>
      <c r="AA411" s="14" t="s">
        <v>176</v>
      </c>
      <c r="AB411" s="22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  <c r="GV411" s="10"/>
      <c r="GW411" s="10"/>
      <c r="GX411" s="10"/>
      <c r="GY411" s="10"/>
      <c r="GZ411" s="10"/>
      <c r="HA411" s="10"/>
      <c r="HB411" s="10"/>
      <c r="HC411" s="10"/>
      <c r="HD411" s="10"/>
      <c r="HE411" s="10"/>
      <c r="HF411" s="10"/>
      <c r="HG411" s="10"/>
      <c r="HH411" s="10"/>
      <c r="HI411" s="10"/>
      <c r="HJ411" s="10"/>
      <c r="HK411" s="10"/>
      <c r="HL411" s="10"/>
      <c r="HM411" s="10"/>
      <c r="HN411" s="10"/>
      <c r="HO411" s="10"/>
    </row>
    <row r="412" spans="2:223" ht="51" outlineLevel="1" x14ac:dyDescent="0.2">
      <c r="B412" s="14" t="s">
        <v>965</v>
      </c>
      <c r="C412" s="14" t="s">
        <v>46</v>
      </c>
      <c r="D412" s="44" t="s">
        <v>900</v>
      </c>
      <c r="E412" s="14" t="s">
        <v>770</v>
      </c>
      <c r="F412" s="45" t="s">
        <v>885</v>
      </c>
      <c r="G412" s="45" t="s">
        <v>966</v>
      </c>
      <c r="H412" s="15" t="s">
        <v>83</v>
      </c>
      <c r="I412" s="16">
        <v>45</v>
      </c>
      <c r="J412" s="17" t="s">
        <v>109</v>
      </c>
      <c r="K412" s="15" t="s">
        <v>53</v>
      </c>
      <c r="L412" s="18" t="s">
        <v>54</v>
      </c>
      <c r="M412" s="18" t="s">
        <v>55</v>
      </c>
      <c r="N412" s="18" t="s">
        <v>56</v>
      </c>
      <c r="O412" s="18"/>
      <c r="P412" s="18"/>
      <c r="Q412" s="19"/>
      <c r="R412" s="20">
        <v>110</v>
      </c>
      <c r="S412" s="20">
        <v>110</v>
      </c>
      <c r="T412" s="20">
        <v>110</v>
      </c>
      <c r="U412" s="20">
        <v>110</v>
      </c>
      <c r="V412" s="20">
        <v>110</v>
      </c>
      <c r="W412" s="20">
        <v>11374.28</v>
      </c>
      <c r="X412" s="30">
        <f t="shared" si="9"/>
        <v>6255854</v>
      </c>
      <c r="Y412" s="20">
        <f t="shared" si="10"/>
        <v>7006556.4800000004</v>
      </c>
      <c r="Z412" s="18" t="s">
        <v>57</v>
      </c>
      <c r="AA412" s="14" t="s">
        <v>176</v>
      </c>
      <c r="AB412" s="22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  <c r="GV412" s="10"/>
      <c r="GW412" s="10"/>
      <c r="GX412" s="10"/>
      <c r="GY412" s="10"/>
      <c r="GZ412" s="10"/>
      <c r="HA412" s="10"/>
      <c r="HB412" s="10"/>
      <c r="HC412" s="10"/>
      <c r="HD412" s="10"/>
      <c r="HE412" s="10"/>
      <c r="HF412" s="10"/>
      <c r="HG412" s="10"/>
      <c r="HH412" s="10"/>
      <c r="HI412" s="10"/>
      <c r="HJ412" s="10"/>
      <c r="HK412" s="10"/>
      <c r="HL412" s="10"/>
      <c r="HM412" s="10"/>
      <c r="HN412" s="10"/>
      <c r="HO412" s="10"/>
    </row>
    <row r="413" spans="2:223" ht="51" outlineLevel="1" x14ac:dyDescent="0.2">
      <c r="B413" s="14" t="s">
        <v>967</v>
      </c>
      <c r="C413" s="14" t="s">
        <v>46</v>
      </c>
      <c r="D413" s="44" t="s">
        <v>900</v>
      </c>
      <c r="E413" s="14" t="s">
        <v>770</v>
      </c>
      <c r="F413" s="45" t="s">
        <v>885</v>
      </c>
      <c r="G413" s="45" t="s">
        <v>968</v>
      </c>
      <c r="H413" s="15" t="s">
        <v>83</v>
      </c>
      <c r="I413" s="16">
        <v>45</v>
      </c>
      <c r="J413" s="17" t="s">
        <v>109</v>
      </c>
      <c r="K413" s="15" t="s">
        <v>53</v>
      </c>
      <c r="L413" s="18" t="s">
        <v>54</v>
      </c>
      <c r="M413" s="18" t="s">
        <v>55</v>
      </c>
      <c r="N413" s="18" t="s">
        <v>56</v>
      </c>
      <c r="O413" s="18"/>
      <c r="P413" s="18"/>
      <c r="Q413" s="19"/>
      <c r="R413" s="20">
        <v>110</v>
      </c>
      <c r="S413" s="20">
        <v>110</v>
      </c>
      <c r="T413" s="20">
        <v>110</v>
      </c>
      <c r="U413" s="20">
        <v>110</v>
      </c>
      <c r="V413" s="20">
        <v>110</v>
      </c>
      <c r="W413" s="20">
        <v>10291.01</v>
      </c>
      <c r="X413" s="30">
        <f t="shared" si="9"/>
        <v>5660055.5</v>
      </c>
      <c r="Y413" s="20">
        <f t="shared" si="10"/>
        <v>6339262.1600000001</v>
      </c>
      <c r="Z413" s="18" t="s">
        <v>57</v>
      </c>
      <c r="AA413" s="14" t="s">
        <v>176</v>
      </c>
      <c r="AB413" s="22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  <c r="GV413" s="10"/>
      <c r="GW413" s="10"/>
      <c r="GX413" s="10"/>
      <c r="GY413" s="10"/>
      <c r="GZ413" s="10"/>
      <c r="HA413" s="10"/>
      <c r="HB413" s="10"/>
      <c r="HC413" s="10"/>
      <c r="HD413" s="10"/>
      <c r="HE413" s="10"/>
      <c r="HF413" s="10"/>
      <c r="HG413" s="10"/>
      <c r="HH413" s="10"/>
      <c r="HI413" s="10"/>
      <c r="HJ413" s="10"/>
      <c r="HK413" s="10"/>
      <c r="HL413" s="10"/>
      <c r="HM413" s="10"/>
      <c r="HN413" s="10"/>
      <c r="HO413" s="10"/>
    </row>
    <row r="414" spans="2:223" ht="51" outlineLevel="1" x14ac:dyDescent="0.2">
      <c r="B414" s="14" t="s">
        <v>969</v>
      </c>
      <c r="C414" s="14" t="s">
        <v>46</v>
      </c>
      <c r="D414" s="44" t="s">
        <v>895</v>
      </c>
      <c r="E414" s="14" t="s">
        <v>896</v>
      </c>
      <c r="F414" s="45" t="s">
        <v>897</v>
      </c>
      <c r="G414" s="45" t="s">
        <v>970</v>
      </c>
      <c r="H414" s="15" t="s">
        <v>83</v>
      </c>
      <c r="I414" s="16">
        <v>45</v>
      </c>
      <c r="J414" s="17" t="s">
        <v>109</v>
      </c>
      <c r="K414" s="15" t="s">
        <v>53</v>
      </c>
      <c r="L414" s="18" t="s">
        <v>54</v>
      </c>
      <c r="M414" s="18" t="s">
        <v>55</v>
      </c>
      <c r="N414" s="18" t="s">
        <v>56</v>
      </c>
      <c r="O414" s="18"/>
      <c r="P414" s="18"/>
      <c r="Q414" s="19"/>
      <c r="R414" s="20">
        <v>128</v>
      </c>
      <c r="S414" s="20">
        <v>110</v>
      </c>
      <c r="T414" s="20">
        <v>110</v>
      </c>
      <c r="U414" s="20">
        <v>110</v>
      </c>
      <c r="V414" s="20">
        <v>110</v>
      </c>
      <c r="W414" s="20">
        <v>21218.44</v>
      </c>
      <c r="X414" s="30">
        <f t="shared" si="9"/>
        <v>12052073.92</v>
      </c>
      <c r="Y414" s="20">
        <f t="shared" si="10"/>
        <v>13498322.7904</v>
      </c>
      <c r="Z414" s="18" t="s">
        <v>57</v>
      </c>
      <c r="AA414" s="14" t="s">
        <v>176</v>
      </c>
      <c r="AB414" s="22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  <c r="GV414" s="10"/>
      <c r="GW414" s="10"/>
      <c r="GX414" s="10"/>
      <c r="GY414" s="10"/>
      <c r="GZ414" s="10"/>
      <c r="HA414" s="10"/>
      <c r="HB414" s="10"/>
      <c r="HC414" s="10"/>
      <c r="HD414" s="10"/>
      <c r="HE414" s="10"/>
      <c r="HF414" s="10"/>
      <c r="HG414" s="10"/>
      <c r="HH414" s="10"/>
      <c r="HI414" s="10"/>
      <c r="HJ414" s="10"/>
      <c r="HK414" s="10"/>
      <c r="HL414" s="10"/>
      <c r="HM414" s="10"/>
      <c r="HN414" s="10"/>
      <c r="HO414" s="10"/>
    </row>
    <row r="415" spans="2:223" ht="51" outlineLevel="1" x14ac:dyDescent="0.2">
      <c r="B415" s="14" t="s">
        <v>971</v>
      </c>
      <c r="C415" s="14" t="s">
        <v>46</v>
      </c>
      <c r="D415" s="44" t="s">
        <v>888</v>
      </c>
      <c r="E415" s="14" t="s">
        <v>889</v>
      </c>
      <c r="F415" s="14" t="s">
        <v>890</v>
      </c>
      <c r="G415" s="45" t="s">
        <v>972</v>
      </c>
      <c r="H415" s="15" t="s">
        <v>83</v>
      </c>
      <c r="I415" s="16">
        <v>45</v>
      </c>
      <c r="J415" s="17" t="s">
        <v>109</v>
      </c>
      <c r="K415" s="15" t="s">
        <v>53</v>
      </c>
      <c r="L415" s="18" t="s">
        <v>54</v>
      </c>
      <c r="M415" s="18" t="s">
        <v>55</v>
      </c>
      <c r="N415" s="18" t="s">
        <v>56</v>
      </c>
      <c r="O415" s="18"/>
      <c r="P415" s="18"/>
      <c r="Q415" s="19"/>
      <c r="R415" s="20">
        <v>105</v>
      </c>
      <c r="S415" s="20">
        <v>100</v>
      </c>
      <c r="T415" s="20">
        <v>100</v>
      </c>
      <c r="U415" s="20">
        <v>100</v>
      </c>
      <c r="V415" s="20">
        <v>100</v>
      </c>
      <c r="W415" s="20">
        <v>9268.68</v>
      </c>
      <c r="X415" s="30">
        <f t="shared" si="9"/>
        <v>4680683.4000000004</v>
      </c>
      <c r="Y415" s="20">
        <f t="shared" si="10"/>
        <v>5242365.4080000008</v>
      </c>
      <c r="Z415" s="18" t="s">
        <v>57</v>
      </c>
      <c r="AA415" s="14" t="s">
        <v>176</v>
      </c>
      <c r="AB415" s="22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  <c r="GV415" s="10"/>
      <c r="GW415" s="10"/>
      <c r="GX415" s="10"/>
      <c r="GY415" s="10"/>
      <c r="GZ415" s="10"/>
      <c r="HA415" s="10"/>
      <c r="HB415" s="10"/>
      <c r="HC415" s="10"/>
      <c r="HD415" s="10"/>
      <c r="HE415" s="10"/>
      <c r="HF415" s="10"/>
      <c r="HG415" s="10"/>
      <c r="HH415" s="10"/>
      <c r="HI415" s="10"/>
      <c r="HJ415" s="10"/>
      <c r="HK415" s="10"/>
      <c r="HL415" s="10"/>
      <c r="HM415" s="10"/>
      <c r="HN415" s="10"/>
      <c r="HO415" s="10"/>
    </row>
    <row r="416" spans="2:223" ht="51" outlineLevel="1" x14ac:dyDescent="0.2">
      <c r="B416" s="14" t="s">
        <v>973</v>
      </c>
      <c r="C416" s="14" t="s">
        <v>46</v>
      </c>
      <c r="D416" s="17" t="s">
        <v>883</v>
      </c>
      <c r="E416" s="14" t="s">
        <v>884</v>
      </c>
      <c r="F416" s="45" t="s">
        <v>885</v>
      </c>
      <c r="G416" s="45" t="s">
        <v>974</v>
      </c>
      <c r="H416" s="15" t="s">
        <v>83</v>
      </c>
      <c r="I416" s="16">
        <v>45</v>
      </c>
      <c r="J416" s="17" t="s">
        <v>109</v>
      </c>
      <c r="K416" s="15" t="s">
        <v>53</v>
      </c>
      <c r="L416" s="18" t="s">
        <v>54</v>
      </c>
      <c r="M416" s="18" t="s">
        <v>55</v>
      </c>
      <c r="N416" s="18" t="s">
        <v>56</v>
      </c>
      <c r="O416" s="18"/>
      <c r="P416" s="18"/>
      <c r="Q416" s="19"/>
      <c r="R416" s="20">
        <v>90</v>
      </c>
      <c r="S416" s="20">
        <v>90</v>
      </c>
      <c r="T416" s="20">
        <v>90</v>
      </c>
      <c r="U416" s="20">
        <v>90</v>
      </c>
      <c r="V416" s="20">
        <v>90</v>
      </c>
      <c r="W416" s="20">
        <v>23791.200000000001</v>
      </c>
      <c r="X416" s="30">
        <f t="shared" si="9"/>
        <v>10706040</v>
      </c>
      <c r="Y416" s="20">
        <f t="shared" si="10"/>
        <v>11990764.800000001</v>
      </c>
      <c r="Z416" s="18" t="s">
        <v>57</v>
      </c>
      <c r="AA416" s="14" t="s">
        <v>176</v>
      </c>
      <c r="AB416" s="22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  <c r="GV416" s="10"/>
      <c r="GW416" s="10"/>
      <c r="GX416" s="10"/>
      <c r="GY416" s="10"/>
      <c r="GZ416" s="10"/>
      <c r="HA416" s="10"/>
      <c r="HB416" s="10"/>
      <c r="HC416" s="10"/>
      <c r="HD416" s="10"/>
      <c r="HE416" s="10"/>
      <c r="HF416" s="10"/>
      <c r="HG416" s="10"/>
      <c r="HH416" s="10"/>
      <c r="HI416" s="10"/>
      <c r="HJ416" s="10"/>
      <c r="HK416" s="10"/>
      <c r="HL416" s="10"/>
      <c r="HM416" s="10"/>
      <c r="HN416" s="10"/>
      <c r="HO416" s="10"/>
    </row>
    <row r="417" spans="2:223" ht="51" outlineLevel="1" x14ac:dyDescent="0.2">
      <c r="B417" s="14" t="s">
        <v>975</v>
      </c>
      <c r="C417" s="14" t="s">
        <v>46</v>
      </c>
      <c r="D417" s="44" t="s">
        <v>895</v>
      </c>
      <c r="E417" s="14" t="s">
        <v>896</v>
      </c>
      <c r="F417" s="45" t="s">
        <v>897</v>
      </c>
      <c r="G417" s="45" t="s">
        <v>976</v>
      </c>
      <c r="H417" s="15" t="s">
        <v>83</v>
      </c>
      <c r="I417" s="16">
        <v>45</v>
      </c>
      <c r="J417" s="17" t="s">
        <v>109</v>
      </c>
      <c r="K417" s="15" t="s">
        <v>53</v>
      </c>
      <c r="L417" s="18" t="s">
        <v>54</v>
      </c>
      <c r="M417" s="18" t="s">
        <v>55</v>
      </c>
      <c r="N417" s="18" t="s">
        <v>56</v>
      </c>
      <c r="O417" s="18"/>
      <c r="P417" s="18"/>
      <c r="Q417" s="19"/>
      <c r="R417" s="20">
        <v>76</v>
      </c>
      <c r="S417" s="20">
        <v>0</v>
      </c>
      <c r="T417" s="20">
        <v>0</v>
      </c>
      <c r="U417" s="20">
        <v>0</v>
      </c>
      <c r="V417" s="20">
        <v>0</v>
      </c>
      <c r="W417" s="20">
        <v>19887.5</v>
      </c>
      <c r="X417" s="30">
        <f t="shared" si="9"/>
        <v>1511450</v>
      </c>
      <c r="Y417" s="20">
        <f t="shared" si="10"/>
        <v>1692824.0000000002</v>
      </c>
      <c r="Z417" s="18" t="s">
        <v>57</v>
      </c>
      <c r="AA417" s="14" t="s">
        <v>176</v>
      </c>
      <c r="AB417" s="22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  <c r="GV417" s="10"/>
      <c r="GW417" s="10"/>
      <c r="GX417" s="10"/>
      <c r="GY417" s="10"/>
      <c r="GZ417" s="10"/>
      <c r="HA417" s="10"/>
      <c r="HB417" s="10"/>
      <c r="HC417" s="10"/>
      <c r="HD417" s="10"/>
      <c r="HE417" s="10"/>
      <c r="HF417" s="10"/>
      <c r="HG417" s="10"/>
      <c r="HH417" s="10"/>
      <c r="HI417" s="10"/>
      <c r="HJ417" s="10"/>
      <c r="HK417" s="10"/>
      <c r="HL417" s="10"/>
      <c r="HM417" s="10"/>
      <c r="HN417" s="10"/>
      <c r="HO417" s="10"/>
    </row>
    <row r="418" spans="2:223" ht="51" outlineLevel="1" x14ac:dyDescent="0.2">
      <c r="B418" s="14" t="s">
        <v>977</v>
      </c>
      <c r="C418" s="14" t="s">
        <v>46</v>
      </c>
      <c r="D418" s="44" t="s">
        <v>895</v>
      </c>
      <c r="E418" s="14" t="s">
        <v>896</v>
      </c>
      <c r="F418" s="45" t="s">
        <v>897</v>
      </c>
      <c r="G418" s="45" t="s">
        <v>978</v>
      </c>
      <c r="H418" s="15" t="s">
        <v>83</v>
      </c>
      <c r="I418" s="16">
        <v>45</v>
      </c>
      <c r="J418" s="17" t="s">
        <v>109</v>
      </c>
      <c r="K418" s="15" t="s">
        <v>53</v>
      </c>
      <c r="L418" s="18" t="s">
        <v>54</v>
      </c>
      <c r="M418" s="18" t="s">
        <v>55</v>
      </c>
      <c r="N418" s="18" t="s">
        <v>56</v>
      </c>
      <c r="O418" s="18"/>
      <c r="P418" s="18"/>
      <c r="Q418" s="19"/>
      <c r="R418" s="20">
        <v>30</v>
      </c>
      <c r="S418" s="20">
        <v>0</v>
      </c>
      <c r="T418" s="20">
        <v>0</v>
      </c>
      <c r="U418" s="20">
        <v>0</v>
      </c>
      <c r="V418" s="20">
        <v>0</v>
      </c>
      <c r="W418" s="20">
        <v>4168.75</v>
      </c>
      <c r="X418" s="30">
        <f t="shared" si="9"/>
        <v>125062.5</v>
      </c>
      <c r="Y418" s="20">
        <f t="shared" si="10"/>
        <v>140070</v>
      </c>
      <c r="Z418" s="18" t="s">
        <v>57</v>
      </c>
      <c r="AA418" s="14" t="s">
        <v>176</v>
      </c>
      <c r="AB418" s="22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  <c r="GV418" s="10"/>
      <c r="GW418" s="10"/>
      <c r="GX418" s="10"/>
      <c r="GY418" s="10"/>
      <c r="GZ418" s="10"/>
      <c r="HA418" s="10"/>
      <c r="HB418" s="10"/>
      <c r="HC418" s="10"/>
      <c r="HD418" s="10"/>
      <c r="HE418" s="10"/>
      <c r="HF418" s="10"/>
      <c r="HG418" s="10"/>
      <c r="HH418" s="10"/>
      <c r="HI418" s="10"/>
      <c r="HJ418" s="10"/>
      <c r="HK418" s="10"/>
      <c r="HL418" s="10"/>
      <c r="HM418" s="10"/>
      <c r="HN418" s="10"/>
      <c r="HO418" s="10"/>
    </row>
    <row r="419" spans="2:223" ht="51" outlineLevel="1" x14ac:dyDescent="0.2">
      <c r="B419" s="14" t="s">
        <v>979</v>
      </c>
      <c r="C419" s="14" t="s">
        <v>46</v>
      </c>
      <c r="D419" s="17" t="s">
        <v>865</v>
      </c>
      <c r="E419" s="14" t="s">
        <v>866</v>
      </c>
      <c r="F419" s="45" t="s">
        <v>866</v>
      </c>
      <c r="G419" s="45" t="s">
        <v>980</v>
      </c>
      <c r="H419" s="15" t="s">
        <v>51</v>
      </c>
      <c r="I419" s="16">
        <v>45</v>
      </c>
      <c r="J419" s="17" t="s">
        <v>109</v>
      </c>
      <c r="K419" s="15" t="s">
        <v>53</v>
      </c>
      <c r="L419" s="18" t="s">
        <v>54</v>
      </c>
      <c r="M419" s="18" t="s">
        <v>55</v>
      </c>
      <c r="N419" s="18" t="s">
        <v>56</v>
      </c>
      <c r="O419" s="18"/>
      <c r="P419" s="18"/>
      <c r="Q419" s="19"/>
      <c r="R419" s="20">
        <v>30</v>
      </c>
      <c r="S419" s="20">
        <v>25</v>
      </c>
      <c r="T419" s="20">
        <v>25</v>
      </c>
      <c r="U419" s="20">
        <v>25</v>
      </c>
      <c r="V419" s="20">
        <v>25</v>
      </c>
      <c r="W419" s="20">
        <v>18638.919999999998</v>
      </c>
      <c r="X419" s="30">
        <f t="shared" si="9"/>
        <v>2423059.5999999996</v>
      </c>
      <c r="Y419" s="20">
        <f t="shared" si="10"/>
        <v>2713826.7519999999</v>
      </c>
      <c r="Z419" s="18" t="s">
        <v>57</v>
      </c>
      <c r="AA419" s="14" t="s">
        <v>176</v>
      </c>
      <c r="AB419" s="22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  <c r="GW419" s="10"/>
      <c r="GX419" s="10"/>
      <c r="GY419" s="10"/>
      <c r="GZ419" s="10"/>
      <c r="HA419" s="10"/>
      <c r="HB419" s="10"/>
      <c r="HC419" s="10"/>
      <c r="HD419" s="10"/>
      <c r="HE419" s="10"/>
      <c r="HF419" s="10"/>
      <c r="HG419" s="10"/>
      <c r="HH419" s="10"/>
      <c r="HI419" s="10"/>
      <c r="HJ419" s="10"/>
      <c r="HK419" s="10"/>
      <c r="HL419" s="10"/>
      <c r="HM419" s="10"/>
      <c r="HN419" s="10"/>
      <c r="HO419" s="10"/>
    </row>
    <row r="420" spans="2:223" ht="51" outlineLevel="1" x14ac:dyDescent="0.2">
      <c r="B420" s="14" t="s">
        <v>981</v>
      </c>
      <c r="C420" s="14" t="s">
        <v>46</v>
      </c>
      <c r="D420" s="47" t="s">
        <v>865</v>
      </c>
      <c r="E420" s="14" t="s">
        <v>866</v>
      </c>
      <c r="F420" s="45" t="s">
        <v>866</v>
      </c>
      <c r="G420" s="45" t="s">
        <v>982</v>
      </c>
      <c r="H420" s="15" t="s">
        <v>51</v>
      </c>
      <c r="I420" s="16">
        <v>45</v>
      </c>
      <c r="J420" s="17" t="s">
        <v>109</v>
      </c>
      <c r="K420" s="15" t="s">
        <v>53</v>
      </c>
      <c r="L420" s="18" t="s">
        <v>54</v>
      </c>
      <c r="M420" s="18" t="s">
        <v>55</v>
      </c>
      <c r="N420" s="18" t="s">
        <v>56</v>
      </c>
      <c r="O420" s="18"/>
      <c r="P420" s="18"/>
      <c r="Q420" s="19"/>
      <c r="R420" s="20">
        <v>92</v>
      </c>
      <c r="S420" s="20">
        <v>50</v>
      </c>
      <c r="T420" s="20">
        <v>50</v>
      </c>
      <c r="U420" s="20">
        <v>50</v>
      </c>
      <c r="V420" s="20">
        <v>50</v>
      </c>
      <c r="W420" s="20">
        <v>6973.52</v>
      </c>
      <c r="X420" s="30">
        <f t="shared" si="9"/>
        <v>2036267.84</v>
      </c>
      <c r="Y420" s="20">
        <f t="shared" si="10"/>
        <v>2280619.9808000005</v>
      </c>
      <c r="Z420" s="18" t="s">
        <v>57</v>
      </c>
      <c r="AA420" s="14" t="s">
        <v>176</v>
      </c>
      <c r="AB420" s="22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  <c r="GV420" s="10"/>
      <c r="GW420" s="10"/>
      <c r="GX420" s="10"/>
      <c r="GY420" s="10"/>
      <c r="GZ420" s="10"/>
      <c r="HA420" s="10"/>
      <c r="HB420" s="10"/>
      <c r="HC420" s="10"/>
      <c r="HD420" s="10"/>
      <c r="HE420" s="10"/>
      <c r="HF420" s="10"/>
      <c r="HG420" s="10"/>
      <c r="HH420" s="10"/>
      <c r="HI420" s="10"/>
      <c r="HJ420" s="10"/>
      <c r="HK420" s="10"/>
      <c r="HL420" s="10"/>
      <c r="HM420" s="10"/>
      <c r="HN420" s="10"/>
      <c r="HO420" s="10"/>
    </row>
    <row r="421" spans="2:223" ht="51" outlineLevel="1" x14ac:dyDescent="0.2">
      <c r="B421" s="14" t="s">
        <v>983</v>
      </c>
      <c r="C421" s="14" t="s">
        <v>46</v>
      </c>
      <c r="D421" s="47" t="s">
        <v>865</v>
      </c>
      <c r="E421" s="14" t="s">
        <v>866</v>
      </c>
      <c r="F421" s="45" t="s">
        <v>866</v>
      </c>
      <c r="G421" s="45" t="s">
        <v>984</v>
      </c>
      <c r="H421" s="15" t="s">
        <v>51</v>
      </c>
      <c r="I421" s="16">
        <v>45</v>
      </c>
      <c r="J421" s="17" t="s">
        <v>109</v>
      </c>
      <c r="K421" s="15" t="s">
        <v>53</v>
      </c>
      <c r="L421" s="18" t="s">
        <v>54</v>
      </c>
      <c r="M421" s="18" t="s">
        <v>55</v>
      </c>
      <c r="N421" s="18" t="s">
        <v>56</v>
      </c>
      <c r="O421" s="18"/>
      <c r="P421" s="18"/>
      <c r="Q421" s="19"/>
      <c r="R421" s="20">
        <v>58</v>
      </c>
      <c r="S421" s="20">
        <v>70</v>
      </c>
      <c r="T421" s="20">
        <v>70</v>
      </c>
      <c r="U421" s="20">
        <v>70</v>
      </c>
      <c r="V421" s="20">
        <v>70</v>
      </c>
      <c r="W421" s="20">
        <v>3886.21</v>
      </c>
      <c r="X421" s="30">
        <f t="shared" si="9"/>
        <v>1313538.98</v>
      </c>
      <c r="Y421" s="20">
        <f t="shared" si="10"/>
        <v>1471163.6576</v>
      </c>
      <c r="Z421" s="18" t="s">
        <v>57</v>
      </c>
      <c r="AA421" s="14" t="s">
        <v>176</v>
      </c>
      <c r="AB421" s="22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  <c r="GW421" s="10"/>
      <c r="GX421" s="10"/>
      <c r="GY421" s="10"/>
      <c r="GZ421" s="10"/>
      <c r="HA421" s="10"/>
      <c r="HB421" s="10"/>
      <c r="HC421" s="10"/>
      <c r="HD421" s="10"/>
      <c r="HE421" s="10"/>
      <c r="HF421" s="10"/>
      <c r="HG421" s="10"/>
      <c r="HH421" s="10"/>
      <c r="HI421" s="10"/>
      <c r="HJ421" s="10"/>
      <c r="HK421" s="10"/>
      <c r="HL421" s="10"/>
      <c r="HM421" s="10"/>
      <c r="HN421" s="10"/>
      <c r="HO421" s="10"/>
    </row>
    <row r="422" spans="2:223" ht="51" outlineLevel="1" x14ac:dyDescent="0.2">
      <c r="B422" s="14" t="s">
        <v>985</v>
      </c>
      <c r="C422" s="14" t="s">
        <v>46</v>
      </c>
      <c r="D422" s="47" t="s">
        <v>865</v>
      </c>
      <c r="E422" s="14" t="s">
        <v>866</v>
      </c>
      <c r="F422" s="45" t="s">
        <v>866</v>
      </c>
      <c r="G422" s="45" t="s">
        <v>986</v>
      </c>
      <c r="H422" s="15" t="s">
        <v>51</v>
      </c>
      <c r="I422" s="16">
        <v>45</v>
      </c>
      <c r="J422" s="17" t="s">
        <v>109</v>
      </c>
      <c r="K422" s="15" t="s">
        <v>53</v>
      </c>
      <c r="L422" s="18" t="s">
        <v>54</v>
      </c>
      <c r="M422" s="18" t="s">
        <v>55</v>
      </c>
      <c r="N422" s="18" t="s">
        <v>56</v>
      </c>
      <c r="O422" s="18"/>
      <c r="P422" s="18"/>
      <c r="Q422" s="19"/>
      <c r="R422" s="20">
        <v>88</v>
      </c>
      <c r="S422" s="20">
        <v>0</v>
      </c>
      <c r="T422" s="20">
        <v>0</v>
      </c>
      <c r="U422" s="20">
        <v>0</v>
      </c>
      <c r="V422" s="20">
        <v>0</v>
      </c>
      <c r="W422" s="20">
        <v>4775</v>
      </c>
      <c r="X422" s="30">
        <f t="shared" si="9"/>
        <v>420200</v>
      </c>
      <c r="Y422" s="20">
        <f t="shared" si="10"/>
        <v>470624.00000000006</v>
      </c>
      <c r="Z422" s="18" t="s">
        <v>57</v>
      </c>
      <c r="AA422" s="14" t="s">
        <v>176</v>
      </c>
      <c r="AB422" s="22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  <c r="GV422" s="10"/>
      <c r="GW422" s="10"/>
      <c r="GX422" s="10"/>
      <c r="GY422" s="10"/>
      <c r="GZ422" s="10"/>
      <c r="HA422" s="10"/>
      <c r="HB422" s="10"/>
      <c r="HC422" s="10"/>
      <c r="HD422" s="10"/>
      <c r="HE422" s="10"/>
      <c r="HF422" s="10"/>
      <c r="HG422" s="10"/>
      <c r="HH422" s="10"/>
      <c r="HI422" s="10"/>
      <c r="HJ422" s="10"/>
      <c r="HK422" s="10"/>
      <c r="HL422" s="10"/>
      <c r="HM422" s="10"/>
      <c r="HN422" s="10"/>
      <c r="HO422" s="10"/>
    </row>
    <row r="423" spans="2:223" ht="51" outlineLevel="1" x14ac:dyDescent="0.2">
      <c r="B423" s="14" t="s">
        <v>987</v>
      </c>
      <c r="C423" s="14" t="s">
        <v>46</v>
      </c>
      <c r="D423" s="44" t="s">
        <v>865</v>
      </c>
      <c r="E423" s="14" t="s">
        <v>866</v>
      </c>
      <c r="F423" s="14" t="s">
        <v>866</v>
      </c>
      <c r="G423" s="45" t="s">
        <v>988</v>
      </c>
      <c r="H423" s="15" t="s">
        <v>51</v>
      </c>
      <c r="I423" s="16">
        <v>45</v>
      </c>
      <c r="J423" s="17" t="s">
        <v>109</v>
      </c>
      <c r="K423" s="15" t="s">
        <v>53</v>
      </c>
      <c r="L423" s="18" t="s">
        <v>54</v>
      </c>
      <c r="M423" s="18" t="s">
        <v>55</v>
      </c>
      <c r="N423" s="18" t="s">
        <v>56</v>
      </c>
      <c r="O423" s="18"/>
      <c r="P423" s="18"/>
      <c r="Q423" s="19"/>
      <c r="R423" s="20">
        <v>238</v>
      </c>
      <c r="S423" s="20">
        <v>0</v>
      </c>
      <c r="T423" s="20">
        <v>0</v>
      </c>
      <c r="U423" s="20">
        <v>0</v>
      </c>
      <c r="V423" s="20">
        <v>0</v>
      </c>
      <c r="W423" s="20">
        <v>4775</v>
      </c>
      <c r="X423" s="30">
        <f t="shared" si="9"/>
        <v>1136450</v>
      </c>
      <c r="Y423" s="20">
        <f t="shared" si="10"/>
        <v>1272824.0000000002</v>
      </c>
      <c r="Z423" s="18" t="s">
        <v>57</v>
      </c>
      <c r="AA423" s="14" t="s">
        <v>176</v>
      </c>
      <c r="AB423" s="22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  <c r="GV423" s="10"/>
      <c r="GW423" s="10"/>
      <c r="GX423" s="10"/>
      <c r="GY423" s="10"/>
      <c r="GZ423" s="10"/>
      <c r="HA423" s="10"/>
      <c r="HB423" s="10"/>
      <c r="HC423" s="10"/>
      <c r="HD423" s="10"/>
      <c r="HE423" s="10"/>
      <c r="HF423" s="10"/>
      <c r="HG423" s="10"/>
      <c r="HH423" s="10"/>
      <c r="HI423" s="10"/>
      <c r="HJ423" s="10"/>
      <c r="HK423" s="10"/>
      <c r="HL423" s="10"/>
      <c r="HM423" s="10"/>
      <c r="HN423" s="10"/>
      <c r="HO423" s="10"/>
    </row>
    <row r="424" spans="2:223" ht="102" outlineLevel="1" x14ac:dyDescent="0.2">
      <c r="B424" s="14" t="s">
        <v>989</v>
      </c>
      <c r="C424" s="14" t="s">
        <v>46</v>
      </c>
      <c r="D424" s="44" t="s">
        <v>990</v>
      </c>
      <c r="E424" s="14" t="s">
        <v>991</v>
      </c>
      <c r="F424" s="45" t="s">
        <v>992</v>
      </c>
      <c r="G424" s="45" t="s">
        <v>993</v>
      </c>
      <c r="H424" s="15" t="s">
        <v>83</v>
      </c>
      <c r="I424" s="16">
        <v>45</v>
      </c>
      <c r="J424" s="17" t="s">
        <v>109</v>
      </c>
      <c r="K424" s="15" t="s">
        <v>53</v>
      </c>
      <c r="L424" s="18" t="s">
        <v>54</v>
      </c>
      <c r="M424" s="18" t="s">
        <v>55</v>
      </c>
      <c r="N424" s="18" t="s">
        <v>56</v>
      </c>
      <c r="O424" s="18"/>
      <c r="P424" s="18"/>
      <c r="Q424" s="19"/>
      <c r="R424" s="20">
        <v>40</v>
      </c>
      <c r="S424" s="20">
        <v>40</v>
      </c>
      <c r="T424" s="20">
        <v>40</v>
      </c>
      <c r="U424" s="20">
        <v>40</v>
      </c>
      <c r="V424" s="20">
        <v>40</v>
      </c>
      <c r="W424" s="20">
        <v>223.42</v>
      </c>
      <c r="X424" s="30">
        <f t="shared" si="9"/>
        <v>44684</v>
      </c>
      <c r="Y424" s="20">
        <f t="shared" si="10"/>
        <v>50046.080000000002</v>
      </c>
      <c r="Z424" s="18" t="s">
        <v>57</v>
      </c>
      <c r="AA424" s="14" t="s">
        <v>176</v>
      </c>
      <c r="AB424" s="22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  <c r="GV424" s="10"/>
      <c r="GW424" s="10"/>
      <c r="GX424" s="10"/>
      <c r="GY424" s="10"/>
      <c r="GZ424" s="10"/>
      <c r="HA424" s="10"/>
      <c r="HB424" s="10"/>
      <c r="HC424" s="10"/>
      <c r="HD424" s="10"/>
      <c r="HE424" s="10"/>
      <c r="HF424" s="10"/>
      <c r="HG424" s="10"/>
      <c r="HH424" s="10"/>
      <c r="HI424" s="10"/>
      <c r="HJ424" s="10"/>
      <c r="HK424" s="10"/>
      <c r="HL424" s="10"/>
      <c r="HM424" s="10"/>
      <c r="HN424" s="10"/>
      <c r="HO424" s="10"/>
    </row>
    <row r="425" spans="2:223" ht="51" outlineLevel="1" x14ac:dyDescent="0.2">
      <c r="B425" s="14" t="s">
        <v>994</v>
      </c>
      <c r="C425" s="14" t="s">
        <v>46</v>
      </c>
      <c r="D425" s="44" t="s">
        <v>995</v>
      </c>
      <c r="E425" s="14" t="s">
        <v>996</v>
      </c>
      <c r="F425" s="45" t="s">
        <v>997</v>
      </c>
      <c r="G425" s="45" t="s">
        <v>998</v>
      </c>
      <c r="H425" s="15" t="s">
        <v>51</v>
      </c>
      <c r="I425" s="16">
        <v>45</v>
      </c>
      <c r="J425" s="17" t="s">
        <v>109</v>
      </c>
      <c r="K425" s="15" t="s">
        <v>53</v>
      </c>
      <c r="L425" s="18" t="s">
        <v>54</v>
      </c>
      <c r="M425" s="18" t="s">
        <v>55</v>
      </c>
      <c r="N425" s="18" t="s">
        <v>56</v>
      </c>
      <c r="O425" s="18"/>
      <c r="P425" s="18"/>
      <c r="Q425" s="19"/>
      <c r="R425" s="20">
        <v>60</v>
      </c>
      <c r="S425" s="20">
        <v>60</v>
      </c>
      <c r="T425" s="20">
        <v>60</v>
      </c>
      <c r="U425" s="20">
        <v>60</v>
      </c>
      <c r="V425" s="20">
        <v>60</v>
      </c>
      <c r="W425" s="20">
        <v>534.86</v>
      </c>
      <c r="X425" s="30">
        <f t="shared" si="9"/>
        <v>160458</v>
      </c>
      <c r="Y425" s="20">
        <f t="shared" si="10"/>
        <v>179712.96000000002</v>
      </c>
      <c r="Z425" s="18" t="s">
        <v>57</v>
      </c>
      <c r="AA425" s="14" t="s">
        <v>176</v>
      </c>
      <c r="AB425" s="22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  <c r="GV425" s="10"/>
      <c r="GW425" s="10"/>
      <c r="GX425" s="10"/>
      <c r="GY425" s="10"/>
      <c r="GZ425" s="10"/>
      <c r="HA425" s="10"/>
      <c r="HB425" s="10"/>
      <c r="HC425" s="10"/>
      <c r="HD425" s="10"/>
      <c r="HE425" s="10"/>
      <c r="HF425" s="10"/>
      <c r="HG425" s="10"/>
      <c r="HH425" s="10"/>
      <c r="HI425" s="10"/>
      <c r="HJ425" s="10"/>
      <c r="HK425" s="10"/>
      <c r="HL425" s="10"/>
      <c r="HM425" s="10"/>
      <c r="HN425" s="10"/>
      <c r="HO425" s="10"/>
    </row>
    <row r="426" spans="2:223" ht="51" outlineLevel="1" x14ac:dyDescent="0.2">
      <c r="B426" s="14" t="s">
        <v>999</v>
      </c>
      <c r="C426" s="14" t="s">
        <v>46</v>
      </c>
      <c r="D426" s="44" t="s">
        <v>995</v>
      </c>
      <c r="E426" s="14" t="s">
        <v>996</v>
      </c>
      <c r="F426" s="45" t="s">
        <v>997</v>
      </c>
      <c r="G426" s="45" t="s">
        <v>1000</v>
      </c>
      <c r="H426" s="15" t="s">
        <v>51</v>
      </c>
      <c r="I426" s="16">
        <v>45</v>
      </c>
      <c r="J426" s="17" t="s">
        <v>109</v>
      </c>
      <c r="K426" s="15" t="s">
        <v>53</v>
      </c>
      <c r="L426" s="18" t="s">
        <v>54</v>
      </c>
      <c r="M426" s="18" t="s">
        <v>55</v>
      </c>
      <c r="N426" s="18" t="s">
        <v>56</v>
      </c>
      <c r="O426" s="18"/>
      <c r="P426" s="18"/>
      <c r="Q426" s="19"/>
      <c r="R426" s="20">
        <v>1000</v>
      </c>
      <c r="S426" s="20">
        <v>800</v>
      </c>
      <c r="T426" s="20">
        <v>800</v>
      </c>
      <c r="U426" s="20">
        <v>800</v>
      </c>
      <c r="V426" s="20">
        <v>800</v>
      </c>
      <c r="W426" s="20">
        <v>314.33999999999997</v>
      </c>
      <c r="X426" s="30">
        <f t="shared" si="9"/>
        <v>1320228</v>
      </c>
      <c r="Y426" s="20">
        <f t="shared" si="10"/>
        <v>1478655.36</v>
      </c>
      <c r="Z426" s="18" t="s">
        <v>57</v>
      </c>
      <c r="AA426" s="14" t="s">
        <v>176</v>
      </c>
      <c r="AB426" s="22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  <c r="GV426" s="10"/>
      <c r="GW426" s="10"/>
      <c r="GX426" s="10"/>
      <c r="GY426" s="10"/>
      <c r="GZ426" s="10"/>
      <c r="HA426" s="10"/>
      <c r="HB426" s="10"/>
      <c r="HC426" s="10"/>
      <c r="HD426" s="10"/>
      <c r="HE426" s="10"/>
      <c r="HF426" s="10"/>
      <c r="HG426" s="10"/>
      <c r="HH426" s="10"/>
      <c r="HI426" s="10"/>
      <c r="HJ426" s="10"/>
      <c r="HK426" s="10"/>
      <c r="HL426" s="10"/>
      <c r="HM426" s="10"/>
      <c r="HN426" s="10"/>
      <c r="HO426" s="10"/>
    </row>
    <row r="427" spans="2:223" ht="51" outlineLevel="1" x14ac:dyDescent="0.2">
      <c r="B427" s="14" t="s">
        <v>1001</v>
      </c>
      <c r="C427" s="14" t="s">
        <v>46</v>
      </c>
      <c r="D427" s="17" t="s">
        <v>995</v>
      </c>
      <c r="E427" s="14" t="s">
        <v>996</v>
      </c>
      <c r="F427" s="14" t="s">
        <v>997</v>
      </c>
      <c r="G427" s="45" t="s">
        <v>1002</v>
      </c>
      <c r="H427" s="15" t="s">
        <v>51</v>
      </c>
      <c r="I427" s="16">
        <v>45</v>
      </c>
      <c r="J427" s="17" t="s">
        <v>109</v>
      </c>
      <c r="K427" s="15" t="s">
        <v>53</v>
      </c>
      <c r="L427" s="18" t="s">
        <v>54</v>
      </c>
      <c r="M427" s="18" t="s">
        <v>55</v>
      </c>
      <c r="N427" s="18" t="s">
        <v>56</v>
      </c>
      <c r="O427" s="18"/>
      <c r="P427" s="18"/>
      <c r="Q427" s="19"/>
      <c r="R427" s="20">
        <v>330</v>
      </c>
      <c r="S427" s="20">
        <v>330</v>
      </c>
      <c r="T427" s="20">
        <v>330</v>
      </c>
      <c r="U427" s="20">
        <v>330</v>
      </c>
      <c r="V427" s="20">
        <v>330</v>
      </c>
      <c r="W427" s="20">
        <v>331.75</v>
      </c>
      <c r="X427" s="30">
        <f t="shared" si="9"/>
        <v>547387.5</v>
      </c>
      <c r="Y427" s="20">
        <f t="shared" si="10"/>
        <v>613074.00000000012</v>
      </c>
      <c r="Z427" s="18" t="s">
        <v>57</v>
      </c>
      <c r="AA427" s="14" t="s">
        <v>176</v>
      </c>
      <c r="AB427" s="22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  <c r="GV427" s="10"/>
      <c r="GW427" s="10"/>
      <c r="GX427" s="10"/>
      <c r="GY427" s="10"/>
      <c r="GZ427" s="10"/>
      <c r="HA427" s="10"/>
      <c r="HB427" s="10"/>
      <c r="HC427" s="10"/>
      <c r="HD427" s="10"/>
      <c r="HE427" s="10"/>
      <c r="HF427" s="10"/>
      <c r="HG427" s="10"/>
      <c r="HH427" s="10"/>
      <c r="HI427" s="10"/>
      <c r="HJ427" s="10"/>
      <c r="HK427" s="10"/>
      <c r="HL427" s="10"/>
      <c r="HM427" s="10"/>
      <c r="HN427" s="10"/>
      <c r="HO427" s="10"/>
    </row>
    <row r="428" spans="2:223" ht="51" outlineLevel="1" x14ac:dyDescent="0.2">
      <c r="B428" s="14" t="s">
        <v>1003</v>
      </c>
      <c r="C428" s="14" t="s">
        <v>46</v>
      </c>
      <c r="D428" s="44" t="s">
        <v>995</v>
      </c>
      <c r="E428" s="14" t="s">
        <v>996</v>
      </c>
      <c r="F428" s="45" t="s">
        <v>997</v>
      </c>
      <c r="G428" s="45" t="s">
        <v>1004</v>
      </c>
      <c r="H428" s="15" t="s">
        <v>51</v>
      </c>
      <c r="I428" s="16">
        <v>45</v>
      </c>
      <c r="J428" s="17" t="s">
        <v>109</v>
      </c>
      <c r="K428" s="15" t="s">
        <v>53</v>
      </c>
      <c r="L428" s="18" t="s">
        <v>54</v>
      </c>
      <c r="M428" s="18" t="s">
        <v>55</v>
      </c>
      <c r="N428" s="18" t="s">
        <v>56</v>
      </c>
      <c r="O428" s="18"/>
      <c r="P428" s="18"/>
      <c r="Q428" s="19"/>
      <c r="R428" s="20">
        <v>180</v>
      </c>
      <c r="S428" s="20">
        <v>180</v>
      </c>
      <c r="T428" s="20">
        <v>180</v>
      </c>
      <c r="U428" s="20">
        <v>180</v>
      </c>
      <c r="V428" s="20">
        <v>180</v>
      </c>
      <c r="W428" s="20">
        <v>514.54999999999995</v>
      </c>
      <c r="X428" s="30">
        <f t="shared" si="9"/>
        <v>463094.99999999994</v>
      </c>
      <c r="Y428" s="20">
        <f t="shared" si="10"/>
        <v>518666.39999999997</v>
      </c>
      <c r="Z428" s="18" t="s">
        <v>57</v>
      </c>
      <c r="AA428" s="14" t="s">
        <v>176</v>
      </c>
      <c r="AB428" s="22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  <c r="GV428" s="10"/>
      <c r="GW428" s="10"/>
      <c r="GX428" s="10"/>
      <c r="GY428" s="10"/>
      <c r="GZ428" s="10"/>
      <c r="HA428" s="10"/>
      <c r="HB428" s="10"/>
      <c r="HC428" s="10"/>
      <c r="HD428" s="10"/>
      <c r="HE428" s="10"/>
      <c r="HF428" s="10"/>
      <c r="HG428" s="10"/>
      <c r="HH428" s="10"/>
      <c r="HI428" s="10"/>
      <c r="HJ428" s="10"/>
      <c r="HK428" s="10"/>
      <c r="HL428" s="10"/>
      <c r="HM428" s="10"/>
      <c r="HN428" s="10"/>
      <c r="HO428" s="10"/>
    </row>
    <row r="429" spans="2:223" ht="51" outlineLevel="1" x14ac:dyDescent="0.2">
      <c r="B429" s="14" t="s">
        <v>1005</v>
      </c>
      <c r="C429" s="14" t="s">
        <v>46</v>
      </c>
      <c r="D429" s="17" t="s">
        <v>995</v>
      </c>
      <c r="E429" s="14" t="s">
        <v>996</v>
      </c>
      <c r="F429" s="45" t="s">
        <v>997</v>
      </c>
      <c r="G429" s="45" t="s">
        <v>1006</v>
      </c>
      <c r="H429" s="15" t="s">
        <v>51</v>
      </c>
      <c r="I429" s="16">
        <v>45</v>
      </c>
      <c r="J429" s="17" t="s">
        <v>109</v>
      </c>
      <c r="K429" s="15" t="s">
        <v>53</v>
      </c>
      <c r="L429" s="18" t="s">
        <v>54</v>
      </c>
      <c r="M429" s="18" t="s">
        <v>55</v>
      </c>
      <c r="N429" s="18" t="s">
        <v>56</v>
      </c>
      <c r="O429" s="18"/>
      <c r="P429" s="18"/>
      <c r="Q429" s="19"/>
      <c r="R429" s="20">
        <v>480</v>
      </c>
      <c r="S429" s="20">
        <v>480</v>
      </c>
      <c r="T429" s="20">
        <v>480</v>
      </c>
      <c r="U429" s="20">
        <v>480</v>
      </c>
      <c r="V429" s="20">
        <v>480</v>
      </c>
      <c r="W429" s="20">
        <v>487.47</v>
      </c>
      <c r="X429" s="30">
        <f t="shared" si="9"/>
        <v>1169928</v>
      </c>
      <c r="Y429" s="20">
        <f t="shared" si="10"/>
        <v>1310319.3600000001</v>
      </c>
      <c r="Z429" s="18" t="s">
        <v>57</v>
      </c>
      <c r="AA429" s="14" t="s">
        <v>176</v>
      </c>
      <c r="AB429" s="22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  <c r="GV429" s="10"/>
      <c r="GW429" s="10"/>
      <c r="GX429" s="10"/>
      <c r="GY429" s="10"/>
      <c r="GZ429" s="10"/>
      <c r="HA429" s="10"/>
      <c r="HB429" s="10"/>
      <c r="HC429" s="10"/>
      <c r="HD429" s="10"/>
      <c r="HE429" s="10"/>
      <c r="HF429" s="10"/>
      <c r="HG429" s="10"/>
      <c r="HH429" s="10"/>
      <c r="HI429" s="10"/>
      <c r="HJ429" s="10"/>
      <c r="HK429" s="10"/>
      <c r="HL429" s="10"/>
      <c r="HM429" s="10"/>
      <c r="HN429" s="10"/>
      <c r="HO429" s="10"/>
    </row>
    <row r="430" spans="2:223" ht="89.25" outlineLevel="1" x14ac:dyDescent="0.2">
      <c r="B430" s="14" t="s">
        <v>1007</v>
      </c>
      <c r="C430" s="14" t="s">
        <v>46</v>
      </c>
      <c r="D430" s="44" t="s">
        <v>1008</v>
      </c>
      <c r="E430" s="14" t="s">
        <v>1009</v>
      </c>
      <c r="F430" s="45" t="s">
        <v>1010</v>
      </c>
      <c r="G430" s="45" t="s">
        <v>1011</v>
      </c>
      <c r="H430" s="15" t="s">
        <v>51</v>
      </c>
      <c r="I430" s="16">
        <v>45</v>
      </c>
      <c r="J430" s="17" t="s">
        <v>109</v>
      </c>
      <c r="K430" s="15" t="s">
        <v>53</v>
      </c>
      <c r="L430" s="18" t="s">
        <v>54</v>
      </c>
      <c r="M430" s="18" t="s">
        <v>55</v>
      </c>
      <c r="N430" s="18" t="s">
        <v>1012</v>
      </c>
      <c r="O430" s="18"/>
      <c r="P430" s="18"/>
      <c r="Q430" s="19"/>
      <c r="R430" s="20">
        <v>90</v>
      </c>
      <c r="S430" s="20">
        <v>90</v>
      </c>
      <c r="T430" s="20">
        <v>90</v>
      </c>
      <c r="U430" s="20">
        <v>90</v>
      </c>
      <c r="V430" s="20">
        <v>90</v>
      </c>
      <c r="W430" s="20">
        <v>2127.84</v>
      </c>
      <c r="X430" s="30">
        <f t="shared" si="9"/>
        <v>957528.00000000012</v>
      </c>
      <c r="Y430" s="20">
        <f t="shared" si="10"/>
        <v>1072431.3600000003</v>
      </c>
      <c r="Z430" s="18" t="s">
        <v>57</v>
      </c>
      <c r="AA430" s="14" t="s">
        <v>176</v>
      </c>
      <c r="AB430" s="22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  <c r="GV430" s="10"/>
      <c r="GW430" s="10"/>
      <c r="GX430" s="10"/>
      <c r="GY430" s="10"/>
      <c r="GZ430" s="10"/>
      <c r="HA430" s="10"/>
      <c r="HB430" s="10"/>
      <c r="HC430" s="10"/>
      <c r="HD430" s="10"/>
      <c r="HE430" s="10"/>
      <c r="HF430" s="10"/>
      <c r="HG430" s="10"/>
      <c r="HH430" s="10"/>
      <c r="HI430" s="10"/>
      <c r="HJ430" s="10"/>
      <c r="HK430" s="10"/>
      <c r="HL430" s="10"/>
      <c r="HM430" s="10"/>
      <c r="HN430" s="10"/>
      <c r="HO430" s="10"/>
    </row>
    <row r="431" spans="2:223" ht="51" outlineLevel="1" x14ac:dyDescent="0.2">
      <c r="B431" s="14" t="s">
        <v>1013</v>
      </c>
      <c r="C431" s="14" t="s">
        <v>46</v>
      </c>
      <c r="D431" s="44" t="s">
        <v>865</v>
      </c>
      <c r="E431" s="14" t="s">
        <v>866</v>
      </c>
      <c r="F431" s="45" t="s">
        <v>866</v>
      </c>
      <c r="G431" s="45" t="s">
        <v>1014</v>
      </c>
      <c r="H431" s="15" t="s">
        <v>51</v>
      </c>
      <c r="I431" s="16">
        <v>45</v>
      </c>
      <c r="J431" s="17" t="s">
        <v>109</v>
      </c>
      <c r="K431" s="15" t="s">
        <v>53</v>
      </c>
      <c r="L431" s="18" t="s">
        <v>54</v>
      </c>
      <c r="M431" s="18" t="s">
        <v>55</v>
      </c>
      <c r="N431" s="18" t="s">
        <v>56</v>
      </c>
      <c r="O431" s="18"/>
      <c r="P431" s="18"/>
      <c r="Q431" s="19"/>
      <c r="R431" s="20">
        <v>100</v>
      </c>
      <c r="S431" s="20">
        <v>80</v>
      </c>
      <c r="T431" s="20">
        <v>80</v>
      </c>
      <c r="U431" s="20">
        <v>80</v>
      </c>
      <c r="V431" s="20">
        <v>80</v>
      </c>
      <c r="W431" s="20">
        <v>20642.96</v>
      </c>
      <c r="X431" s="30">
        <f t="shared" si="9"/>
        <v>8670043.1999999993</v>
      </c>
      <c r="Y431" s="20">
        <f t="shared" si="10"/>
        <v>9710448.3839999996</v>
      </c>
      <c r="Z431" s="18" t="s">
        <v>57</v>
      </c>
      <c r="AA431" s="14" t="s">
        <v>176</v>
      </c>
      <c r="AB431" s="22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  <c r="GV431" s="10"/>
      <c r="GW431" s="10"/>
      <c r="GX431" s="10"/>
      <c r="GY431" s="10"/>
      <c r="GZ431" s="10"/>
      <c r="HA431" s="10"/>
      <c r="HB431" s="10"/>
      <c r="HC431" s="10"/>
      <c r="HD431" s="10"/>
      <c r="HE431" s="10"/>
      <c r="HF431" s="10"/>
      <c r="HG431" s="10"/>
      <c r="HH431" s="10"/>
      <c r="HI431" s="10"/>
      <c r="HJ431" s="10"/>
      <c r="HK431" s="10"/>
      <c r="HL431" s="10"/>
      <c r="HM431" s="10"/>
      <c r="HN431" s="10"/>
      <c r="HO431" s="10"/>
    </row>
    <row r="432" spans="2:223" ht="51" outlineLevel="1" x14ac:dyDescent="0.2">
      <c r="B432" s="14" t="s">
        <v>1015</v>
      </c>
      <c r="C432" s="14" t="s">
        <v>46</v>
      </c>
      <c r="D432" s="44" t="s">
        <v>865</v>
      </c>
      <c r="E432" s="14" t="s">
        <v>866</v>
      </c>
      <c r="F432" s="45" t="s">
        <v>866</v>
      </c>
      <c r="G432" s="45" t="s">
        <v>1016</v>
      </c>
      <c r="H432" s="15" t="s">
        <v>51</v>
      </c>
      <c r="I432" s="16">
        <v>45</v>
      </c>
      <c r="J432" s="17" t="s">
        <v>109</v>
      </c>
      <c r="K432" s="15" t="s">
        <v>53</v>
      </c>
      <c r="L432" s="18" t="s">
        <v>54</v>
      </c>
      <c r="M432" s="18" t="s">
        <v>55</v>
      </c>
      <c r="N432" s="18" t="s">
        <v>56</v>
      </c>
      <c r="O432" s="18"/>
      <c r="P432" s="18"/>
      <c r="Q432" s="19"/>
      <c r="R432" s="20">
        <v>120</v>
      </c>
      <c r="S432" s="20">
        <v>100</v>
      </c>
      <c r="T432" s="20">
        <v>100</v>
      </c>
      <c r="U432" s="20">
        <v>100</v>
      </c>
      <c r="V432" s="20">
        <v>100</v>
      </c>
      <c r="W432" s="20">
        <v>20439.849999999999</v>
      </c>
      <c r="X432" s="30">
        <f t="shared" si="9"/>
        <v>10628722</v>
      </c>
      <c r="Y432" s="20">
        <f t="shared" si="10"/>
        <v>11904168.640000001</v>
      </c>
      <c r="Z432" s="18" t="s">
        <v>57</v>
      </c>
      <c r="AA432" s="14" t="s">
        <v>176</v>
      </c>
      <c r="AB432" s="22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  <c r="GV432" s="10"/>
      <c r="GW432" s="10"/>
      <c r="GX432" s="10"/>
      <c r="GY432" s="10"/>
      <c r="GZ432" s="10"/>
      <c r="HA432" s="10"/>
      <c r="HB432" s="10"/>
      <c r="HC432" s="10"/>
      <c r="HD432" s="10"/>
      <c r="HE432" s="10"/>
      <c r="HF432" s="10"/>
      <c r="HG432" s="10"/>
      <c r="HH432" s="10"/>
      <c r="HI432" s="10"/>
      <c r="HJ432" s="10"/>
      <c r="HK432" s="10"/>
      <c r="HL432" s="10"/>
      <c r="HM432" s="10"/>
      <c r="HN432" s="10"/>
      <c r="HO432" s="10"/>
    </row>
    <row r="433" spans="2:223" ht="51" outlineLevel="1" x14ac:dyDescent="0.2">
      <c r="B433" s="14" t="s">
        <v>1017</v>
      </c>
      <c r="C433" s="14" t="s">
        <v>46</v>
      </c>
      <c r="D433" s="44" t="s">
        <v>995</v>
      </c>
      <c r="E433" s="14" t="s">
        <v>996</v>
      </c>
      <c r="F433" s="45" t="s">
        <v>997</v>
      </c>
      <c r="G433" s="45" t="s">
        <v>1018</v>
      </c>
      <c r="H433" s="15" t="s">
        <v>51</v>
      </c>
      <c r="I433" s="16">
        <v>45</v>
      </c>
      <c r="J433" s="17" t="s">
        <v>109</v>
      </c>
      <c r="K433" s="15" t="s">
        <v>53</v>
      </c>
      <c r="L433" s="18" t="s">
        <v>54</v>
      </c>
      <c r="M433" s="18" t="s">
        <v>55</v>
      </c>
      <c r="N433" s="18" t="s">
        <v>56</v>
      </c>
      <c r="O433" s="18"/>
      <c r="P433" s="18"/>
      <c r="Q433" s="19"/>
      <c r="R433" s="20">
        <v>690</v>
      </c>
      <c r="S433" s="20">
        <v>500</v>
      </c>
      <c r="T433" s="20">
        <v>500</v>
      </c>
      <c r="U433" s="20">
        <v>500</v>
      </c>
      <c r="V433" s="20">
        <v>500</v>
      </c>
      <c r="W433" s="20">
        <v>331.75</v>
      </c>
      <c r="X433" s="30">
        <f t="shared" si="9"/>
        <v>892407.5</v>
      </c>
      <c r="Y433" s="20">
        <f t="shared" si="10"/>
        <v>999496.40000000014</v>
      </c>
      <c r="Z433" s="18" t="s">
        <v>57</v>
      </c>
      <c r="AA433" s="14" t="s">
        <v>176</v>
      </c>
      <c r="AB433" s="22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  <c r="GV433" s="10"/>
      <c r="GW433" s="10"/>
      <c r="GX433" s="10"/>
      <c r="GY433" s="10"/>
      <c r="GZ433" s="10"/>
      <c r="HA433" s="10"/>
      <c r="HB433" s="10"/>
      <c r="HC433" s="10"/>
      <c r="HD433" s="10"/>
      <c r="HE433" s="10"/>
      <c r="HF433" s="10"/>
      <c r="HG433" s="10"/>
      <c r="HH433" s="10"/>
      <c r="HI433" s="10"/>
      <c r="HJ433" s="10"/>
      <c r="HK433" s="10"/>
      <c r="HL433" s="10"/>
      <c r="HM433" s="10"/>
      <c r="HN433" s="10"/>
      <c r="HO433" s="10"/>
    </row>
    <row r="434" spans="2:223" ht="51" outlineLevel="1" x14ac:dyDescent="0.2">
      <c r="B434" s="14" t="s">
        <v>1019</v>
      </c>
      <c r="C434" s="14" t="s">
        <v>46</v>
      </c>
      <c r="D434" s="44" t="s">
        <v>995</v>
      </c>
      <c r="E434" s="14" t="s">
        <v>996</v>
      </c>
      <c r="F434" s="45" t="s">
        <v>997</v>
      </c>
      <c r="G434" s="45" t="s">
        <v>1020</v>
      </c>
      <c r="H434" s="15" t="s">
        <v>51</v>
      </c>
      <c r="I434" s="16">
        <v>45</v>
      </c>
      <c r="J434" s="17" t="s">
        <v>109</v>
      </c>
      <c r="K434" s="15" t="s">
        <v>53</v>
      </c>
      <c r="L434" s="18" t="s">
        <v>54</v>
      </c>
      <c r="M434" s="18" t="s">
        <v>55</v>
      </c>
      <c r="N434" s="18" t="s">
        <v>56</v>
      </c>
      <c r="O434" s="18"/>
      <c r="P434" s="18"/>
      <c r="Q434" s="19"/>
      <c r="R434" s="20">
        <v>490</v>
      </c>
      <c r="S434" s="20">
        <v>300</v>
      </c>
      <c r="T434" s="20">
        <v>300</v>
      </c>
      <c r="U434" s="20">
        <v>300</v>
      </c>
      <c r="V434" s="20">
        <v>300</v>
      </c>
      <c r="W434" s="20">
        <v>331.75</v>
      </c>
      <c r="X434" s="30">
        <f t="shared" si="9"/>
        <v>560657.5</v>
      </c>
      <c r="Y434" s="20">
        <f t="shared" si="10"/>
        <v>627936.4</v>
      </c>
      <c r="Z434" s="18" t="s">
        <v>57</v>
      </c>
      <c r="AA434" s="14" t="s">
        <v>176</v>
      </c>
      <c r="AB434" s="22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  <c r="GV434" s="10"/>
      <c r="GW434" s="10"/>
      <c r="GX434" s="10"/>
      <c r="GY434" s="10"/>
      <c r="GZ434" s="10"/>
      <c r="HA434" s="10"/>
      <c r="HB434" s="10"/>
      <c r="HC434" s="10"/>
      <c r="HD434" s="10"/>
      <c r="HE434" s="10"/>
      <c r="HF434" s="10"/>
      <c r="HG434" s="10"/>
      <c r="HH434" s="10"/>
      <c r="HI434" s="10"/>
      <c r="HJ434" s="10"/>
      <c r="HK434" s="10"/>
      <c r="HL434" s="10"/>
      <c r="HM434" s="10"/>
      <c r="HN434" s="10"/>
      <c r="HO434" s="10"/>
    </row>
    <row r="435" spans="2:223" ht="51" outlineLevel="1" x14ac:dyDescent="0.2">
      <c r="B435" s="14" t="s">
        <v>1021</v>
      </c>
      <c r="C435" s="14" t="s">
        <v>46</v>
      </c>
      <c r="D435" s="17" t="s">
        <v>995</v>
      </c>
      <c r="E435" s="14" t="s">
        <v>996</v>
      </c>
      <c r="F435" s="14" t="s">
        <v>997</v>
      </c>
      <c r="G435" s="45" t="s">
        <v>1022</v>
      </c>
      <c r="H435" s="15" t="s">
        <v>51</v>
      </c>
      <c r="I435" s="16">
        <v>45</v>
      </c>
      <c r="J435" s="17" t="s">
        <v>109</v>
      </c>
      <c r="K435" s="15" t="s">
        <v>53</v>
      </c>
      <c r="L435" s="18" t="s">
        <v>54</v>
      </c>
      <c r="M435" s="18" t="s">
        <v>55</v>
      </c>
      <c r="N435" s="18" t="s">
        <v>56</v>
      </c>
      <c r="O435" s="18"/>
      <c r="P435" s="18"/>
      <c r="Q435" s="19"/>
      <c r="R435" s="20">
        <v>630</v>
      </c>
      <c r="S435" s="20">
        <v>630</v>
      </c>
      <c r="T435" s="20">
        <v>630</v>
      </c>
      <c r="U435" s="20">
        <v>630</v>
      </c>
      <c r="V435" s="20">
        <v>630</v>
      </c>
      <c r="W435" s="20">
        <v>236.96</v>
      </c>
      <c r="X435" s="30">
        <f t="shared" si="9"/>
        <v>746424</v>
      </c>
      <c r="Y435" s="20">
        <f t="shared" si="10"/>
        <v>835994.88000000012</v>
      </c>
      <c r="Z435" s="18" t="s">
        <v>57</v>
      </c>
      <c r="AA435" s="14" t="s">
        <v>176</v>
      </c>
      <c r="AB435" s="22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  <c r="GV435" s="10"/>
      <c r="GW435" s="10"/>
      <c r="GX435" s="10"/>
      <c r="GY435" s="10"/>
      <c r="GZ435" s="10"/>
      <c r="HA435" s="10"/>
      <c r="HB435" s="10"/>
      <c r="HC435" s="10"/>
      <c r="HD435" s="10"/>
      <c r="HE435" s="10"/>
      <c r="HF435" s="10"/>
      <c r="HG435" s="10"/>
      <c r="HH435" s="10"/>
      <c r="HI435" s="10"/>
      <c r="HJ435" s="10"/>
      <c r="HK435" s="10"/>
      <c r="HL435" s="10"/>
      <c r="HM435" s="10"/>
      <c r="HN435" s="10"/>
      <c r="HO435" s="10"/>
    </row>
    <row r="436" spans="2:223" ht="51" outlineLevel="1" x14ac:dyDescent="0.2">
      <c r="B436" s="14" t="s">
        <v>1023</v>
      </c>
      <c r="C436" s="14" t="s">
        <v>46</v>
      </c>
      <c r="D436" s="17" t="s">
        <v>995</v>
      </c>
      <c r="E436" s="14" t="s">
        <v>996</v>
      </c>
      <c r="F436" s="45" t="s">
        <v>997</v>
      </c>
      <c r="G436" s="45" t="s">
        <v>1024</v>
      </c>
      <c r="H436" s="15" t="s">
        <v>51</v>
      </c>
      <c r="I436" s="16">
        <v>45</v>
      </c>
      <c r="J436" s="17" t="s">
        <v>109</v>
      </c>
      <c r="K436" s="15" t="s">
        <v>53</v>
      </c>
      <c r="L436" s="18" t="s">
        <v>54</v>
      </c>
      <c r="M436" s="18" t="s">
        <v>55</v>
      </c>
      <c r="N436" s="18" t="s">
        <v>56</v>
      </c>
      <c r="O436" s="18"/>
      <c r="P436" s="18"/>
      <c r="Q436" s="19"/>
      <c r="R436" s="20">
        <v>280</v>
      </c>
      <c r="S436" s="20">
        <v>280</v>
      </c>
      <c r="T436" s="20">
        <v>280</v>
      </c>
      <c r="U436" s="20">
        <v>280</v>
      </c>
      <c r="V436" s="20">
        <v>280</v>
      </c>
      <c r="W436" s="20">
        <v>291.13</v>
      </c>
      <c r="X436" s="30">
        <f t="shared" si="9"/>
        <v>407582</v>
      </c>
      <c r="Y436" s="20">
        <f t="shared" si="10"/>
        <v>456491.84</v>
      </c>
      <c r="Z436" s="18" t="s">
        <v>57</v>
      </c>
      <c r="AA436" s="14" t="s">
        <v>176</v>
      </c>
      <c r="AB436" s="22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  <c r="GV436" s="10"/>
      <c r="GW436" s="10"/>
      <c r="GX436" s="10"/>
      <c r="GY436" s="10"/>
      <c r="GZ436" s="10"/>
      <c r="HA436" s="10"/>
      <c r="HB436" s="10"/>
      <c r="HC436" s="10"/>
      <c r="HD436" s="10"/>
      <c r="HE436" s="10"/>
      <c r="HF436" s="10"/>
      <c r="HG436" s="10"/>
      <c r="HH436" s="10"/>
      <c r="HI436" s="10"/>
      <c r="HJ436" s="10"/>
      <c r="HK436" s="10"/>
      <c r="HL436" s="10"/>
      <c r="HM436" s="10"/>
      <c r="HN436" s="10"/>
      <c r="HO436" s="10"/>
    </row>
    <row r="437" spans="2:223" ht="89.25" outlineLevel="1" x14ac:dyDescent="0.2">
      <c r="B437" s="14" t="s">
        <v>1025</v>
      </c>
      <c r="C437" s="14" t="s">
        <v>46</v>
      </c>
      <c r="D437" s="44" t="s">
        <v>1008</v>
      </c>
      <c r="E437" s="14" t="s">
        <v>1009</v>
      </c>
      <c r="F437" s="45" t="s">
        <v>1010</v>
      </c>
      <c r="G437" s="45" t="s">
        <v>1026</v>
      </c>
      <c r="H437" s="15" t="s">
        <v>51</v>
      </c>
      <c r="I437" s="16">
        <v>45</v>
      </c>
      <c r="J437" s="17" t="s">
        <v>109</v>
      </c>
      <c r="K437" s="15" t="s">
        <v>53</v>
      </c>
      <c r="L437" s="18" t="s">
        <v>54</v>
      </c>
      <c r="M437" s="18" t="s">
        <v>55</v>
      </c>
      <c r="N437" s="18" t="s">
        <v>1012</v>
      </c>
      <c r="O437" s="18"/>
      <c r="P437" s="18"/>
      <c r="Q437" s="19"/>
      <c r="R437" s="20">
        <v>98</v>
      </c>
      <c r="S437" s="20">
        <v>98</v>
      </c>
      <c r="T437" s="20">
        <v>98</v>
      </c>
      <c r="U437" s="20">
        <v>98</v>
      </c>
      <c r="V437" s="20">
        <v>98</v>
      </c>
      <c r="W437" s="20">
        <v>1798.99</v>
      </c>
      <c r="X437" s="30">
        <f t="shared" si="9"/>
        <v>881505.1</v>
      </c>
      <c r="Y437" s="20">
        <f t="shared" si="10"/>
        <v>987285.71200000006</v>
      </c>
      <c r="Z437" s="18" t="s">
        <v>57</v>
      </c>
      <c r="AA437" s="14" t="s">
        <v>176</v>
      </c>
      <c r="AB437" s="22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  <c r="GV437" s="10"/>
      <c r="GW437" s="10"/>
      <c r="GX437" s="10"/>
      <c r="GY437" s="10"/>
      <c r="GZ437" s="10"/>
      <c r="HA437" s="10"/>
      <c r="HB437" s="10"/>
      <c r="HC437" s="10"/>
      <c r="HD437" s="10"/>
      <c r="HE437" s="10"/>
      <c r="HF437" s="10"/>
      <c r="HG437" s="10"/>
      <c r="HH437" s="10"/>
      <c r="HI437" s="10"/>
      <c r="HJ437" s="10"/>
      <c r="HK437" s="10"/>
      <c r="HL437" s="10"/>
      <c r="HM437" s="10"/>
      <c r="HN437" s="10"/>
      <c r="HO437" s="10"/>
    </row>
    <row r="438" spans="2:223" ht="51" outlineLevel="1" x14ac:dyDescent="0.2">
      <c r="B438" s="14" t="s">
        <v>1027</v>
      </c>
      <c r="C438" s="14" t="s">
        <v>46</v>
      </c>
      <c r="D438" s="17" t="s">
        <v>995</v>
      </c>
      <c r="E438" s="14" t="s">
        <v>996</v>
      </c>
      <c r="F438" s="45" t="s">
        <v>997</v>
      </c>
      <c r="G438" s="45" t="s">
        <v>1028</v>
      </c>
      <c r="H438" s="15" t="s">
        <v>51</v>
      </c>
      <c r="I438" s="16">
        <v>45</v>
      </c>
      <c r="J438" s="17" t="s">
        <v>109</v>
      </c>
      <c r="K438" s="15" t="s">
        <v>53</v>
      </c>
      <c r="L438" s="18" t="s">
        <v>54</v>
      </c>
      <c r="M438" s="18" t="s">
        <v>55</v>
      </c>
      <c r="N438" s="18" t="s">
        <v>56</v>
      </c>
      <c r="O438" s="18"/>
      <c r="P438" s="18"/>
      <c r="Q438" s="19"/>
      <c r="R438" s="20">
        <v>460</v>
      </c>
      <c r="S438" s="20">
        <v>460</v>
      </c>
      <c r="T438" s="20">
        <v>460</v>
      </c>
      <c r="U438" s="20">
        <v>460</v>
      </c>
      <c r="V438" s="20">
        <v>460</v>
      </c>
      <c r="W438" s="20">
        <v>629.65</v>
      </c>
      <c r="X438" s="30">
        <f t="shared" si="9"/>
        <v>1448195</v>
      </c>
      <c r="Y438" s="20">
        <f t="shared" si="10"/>
        <v>1621978.4000000001</v>
      </c>
      <c r="Z438" s="18" t="s">
        <v>57</v>
      </c>
      <c r="AA438" s="14" t="s">
        <v>176</v>
      </c>
      <c r="AB438" s="22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  <c r="GV438" s="10"/>
      <c r="GW438" s="10"/>
      <c r="GX438" s="10"/>
      <c r="GY438" s="10"/>
      <c r="GZ438" s="10"/>
      <c r="HA438" s="10"/>
      <c r="HB438" s="10"/>
      <c r="HC438" s="10"/>
      <c r="HD438" s="10"/>
      <c r="HE438" s="10"/>
      <c r="HF438" s="10"/>
      <c r="HG438" s="10"/>
      <c r="HH438" s="10"/>
      <c r="HI438" s="10"/>
      <c r="HJ438" s="10"/>
      <c r="HK438" s="10"/>
      <c r="HL438" s="10"/>
      <c r="HM438" s="10"/>
      <c r="HN438" s="10"/>
      <c r="HO438" s="10"/>
    </row>
    <row r="439" spans="2:223" ht="51" outlineLevel="1" x14ac:dyDescent="0.2">
      <c r="B439" s="14" t="s">
        <v>1029</v>
      </c>
      <c r="C439" s="14" t="s">
        <v>46</v>
      </c>
      <c r="D439" s="44" t="s">
        <v>995</v>
      </c>
      <c r="E439" s="14" t="s">
        <v>996</v>
      </c>
      <c r="F439" s="45" t="s">
        <v>997</v>
      </c>
      <c r="G439" s="45" t="s">
        <v>1030</v>
      </c>
      <c r="H439" s="15" t="s">
        <v>51</v>
      </c>
      <c r="I439" s="16">
        <v>45</v>
      </c>
      <c r="J439" s="17" t="s">
        <v>109</v>
      </c>
      <c r="K439" s="15" t="s">
        <v>53</v>
      </c>
      <c r="L439" s="18" t="s">
        <v>54</v>
      </c>
      <c r="M439" s="18" t="s">
        <v>55</v>
      </c>
      <c r="N439" s="18" t="s">
        <v>56</v>
      </c>
      <c r="O439" s="18"/>
      <c r="P439" s="18"/>
      <c r="Q439" s="19"/>
      <c r="R439" s="20">
        <v>260</v>
      </c>
      <c r="S439" s="20">
        <v>260</v>
      </c>
      <c r="T439" s="20">
        <v>260</v>
      </c>
      <c r="U439" s="20">
        <v>260</v>
      </c>
      <c r="V439" s="20">
        <v>260</v>
      </c>
      <c r="W439" s="20">
        <v>534.86</v>
      </c>
      <c r="X439" s="30">
        <f t="shared" si="9"/>
        <v>695318</v>
      </c>
      <c r="Y439" s="20">
        <f t="shared" si="10"/>
        <v>778756.16</v>
      </c>
      <c r="Z439" s="18" t="s">
        <v>57</v>
      </c>
      <c r="AA439" s="14" t="s">
        <v>176</v>
      </c>
      <c r="AB439" s="22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  <c r="GV439" s="10"/>
      <c r="GW439" s="10"/>
      <c r="GX439" s="10"/>
      <c r="GY439" s="10"/>
      <c r="GZ439" s="10"/>
      <c r="HA439" s="10"/>
      <c r="HB439" s="10"/>
      <c r="HC439" s="10"/>
      <c r="HD439" s="10"/>
      <c r="HE439" s="10"/>
      <c r="HF439" s="10"/>
      <c r="HG439" s="10"/>
      <c r="HH439" s="10"/>
      <c r="HI439" s="10"/>
      <c r="HJ439" s="10"/>
      <c r="HK439" s="10"/>
      <c r="HL439" s="10"/>
      <c r="HM439" s="10"/>
      <c r="HN439" s="10"/>
      <c r="HO439" s="10"/>
    </row>
    <row r="440" spans="2:223" ht="89.25" outlineLevel="1" x14ac:dyDescent="0.2">
      <c r="B440" s="14" t="s">
        <v>1031</v>
      </c>
      <c r="C440" s="14" t="s">
        <v>46</v>
      </c>
      <c r="D440" s="44" t="s">
        <v>1008</v>
      </c>
      <c r="E440" s="14" t="s">
        <v>1009</v>
      </c>
      <c r="F440" s="45" t="s">
        <v>1010</v>
      </c>
      <c r="G440" s="45" t="s">
        <v>1032</v>
      </c>
      <c r="H440" s="15" t="s">
        <v>51</v>
      </c>
      <c r="I440" s="16">
        <v>45</v>
      </c>
      <c r="J440" s="17" t="s">
        <v>109</v>
      </c>
      <c r="K440" s="15" t="s">
        <v>53</v>
      </c>
      <c r="L440" s="18" t="s">
        <v>54</v>
      </c>
      <c r="M440" s="18" t="s">
        <v>55</v>
      </c>
      <c r="N440" s="18" t="s">
        <v>1012</v>
      </c>
      <c r="O440" s="18"/>
      <c r="P440" s="18"/>
      <c r="Q440" s="19"/>
      <c r="R440" s="20">
        <v>86</v>
      </c>
      <c r="S440" s="20">
        <v>86</v>
      </c>
      <c r="T440" s="20">
        <v>86</v>
      </c>
      <c r="U440" s="20">
        <v>86</v>
      </c>
      <c r="V440" s="20">
        <v>86</v>
      </c>
      <c r="W440" s="20">
        <v>1876.37</v>
      </c>
      <c r="X440" s="30">
        <f t="shared" si="9"/>
        <v>806839.1</v>
      </c>
      <c r="Y440" s="20">
        <f t="shared" si="10"/>
        <v>903659.79200000002</v>
      </c>
      <c r="Z440" s="18" t="s">
        <v>57</v>
      </c>
      <c r="AA440" s="14" t="s">
        <v>176</v>
      </c>
      <c r="AB440" s="22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  <c r="GV440" s="10"/>
      <c r="GW440" s="10"/>
      <c r="GX440" s="10"/>
      <c r="GY440" s="10"/>
      <c r="GZ440" s="10"/>
      <c r="HA440" s="10"/>
      <c r="HB440" s="10"/>
      <c r="HC440" s="10"/>
      <c r="HD440" s="10"/>
      <c r="HE440" s="10"/>
      <c r="HF440" s="10"/>
      <c r="HG440" s="10"/>
      <c r="HH440" s="10"/>
      <c r="HI440" s="10"/>
      <c r="HJ440" s="10"/>
      <c r="HK440" s="10"/>
      <c r="HL440" s="10"/>
      <c r="HM440" s="10"/>
      <c r="HN440" s="10"/>
      <c r="HO440" s="10"/>
    </row>
    <row r="441" spans="2:223" ht="89.25" outlineLevel="1" x14ac:dyDescent="0.2">
      <c r="B441" s="14" t="s">
        <v>1033</v>
      </c>
      <c r="C441" s="14" t="s">
        <v>46</v>
      </c>
      <c r="D441" s="44" t="s">
        <v>1008</v>
      </c>
      <c r="E441" s="14" t="s">
        <v>1009</v>
      </c>
      <c r="F441" s="45" t="s">
        <v>1010</v>
      </c>
      <c r="G441" s="45" t="s">
        <v>1034</v>
      </c>
      <c r="H441" s="15" t="s">
        <v>51</v>
      </c>
      <c r="I441" s="16">
        <v>45</v>
      </c>
      <c r="J441" s="17" t="s">
        <v>109</v>
      </c>
      <c r="K441" s="15" t="s">
        <v>53</v>
      </c>
      <c r="L441" s="18" t="s">
        <v>54</v>
      </c>
      <c r="M441" s="18" t="s">
        <v>55</v>
      </c>
      <c r="N441" s="18" t="s">
        <v>1012</v>
      </c>
      <c r="O441" s="18"/>
      <c r="P441" s="18"/>
      <c r="Q441" s="19"/>
      <c r="R441" s="20">
        <v>102</v>
      </c>
      <c r="S441" s="20">
        <v>102</v>
      </c>
      <c r="T441" s="20">
        <v>102</v>
      </c>
      <c r="U441" s="20">
        <v>102</v>
      </c>
      <c r="V441" s="20">
        <v>102</v>
      </c>
      <c r="W441" s="20">
        <v>2068.21</v>
      </c>
      <c r="X441" s="30">
        <f t="shared" si="9"/>
        <v>1054787.1000000001</v>
      </c>
      <c r="Y441" s="20">
        <f t="shared" si="10"/>
        <v>1181361.5520000001</v>
      </c>
      <c r="Z441" s="18" t="s">
        <v>57</v>
      </c>
      <c r="AA441" s="14" t="s">
        <v>176</v>
      </c>
      <c r="AB441" s="22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  <c r="GV441" s="10"/>
      <c r="GW441" s="10"/>
      <c r="GX441" s="10"/>
      <c r="GY441" s="10"/>
      <c r="GZ441" s="10"/>
      <c r="HA441" s="10"/>
      <c r="HB441" s="10"/>
      <c r="HC441" s="10"/>
      <c r="HD441" s="10"/>
      <c r="HE441" s="10"/>
      <c r="HF441" s="10"/>
      <c r="HG441" s="10"/>
      <c r="HH441" s="10"/>
      <c r="HI441" s="10"/>
      <c r="HJ441" s="10"/>
      <c r="HK441" s="10"/>
      <c r="HL441" s="10"/>
      <c r="HM441" s="10"/>
      <c r="HN441" s="10"/>
      <c r="HO441" s="10"/>
    </row>
    <row r="442" spans="2:223" ht="51" outlineLevel="1" x14ac:dyDescent="0.2">
      <c r="B442" s="14" t="s">
        <v>1035</v>
      </c>
      <c r="C442" s="14" t="s">
        <v>46</v>
      </c>
      <c r="D442" s="17" t="s">
        <v>995</v>
      </c>
      <c r="E442" s="14" t="s">
        <v>996</v>
      </c>
      <c r="F442" s="14" t="s">
        <v>997</v>
      </c>
      <c r="G442" s="45" t="s">
        <v>1036</v>
      </c>
      <c r="H442" s="15" t="s">
        <v>51</v>
      </c>
      <c r="I442" s="16">
        <v>45</v>
      </c>
      <c r="J442" s="17" t="s">
        <v>109</v>
      </c>
      <c r="K442" s="15" t="s">
        <v>53</v>
      </c>
      <c r="L442" s="18" t="s">
        <v>54</v>
      </c>
      <c r="M442" s="18" t="s">
        <v>55</v>
      </c>
      <c r="N442" s="18" t="s">
        <v>56</v>
      </c>
      <c r="O442" s="18"/>
      <c r="P442" s="18"/>
      <c r="Q442" s="19"/>
      <c r="R442" s="20">
        <v>480</v>
      </c>
      <c r="S442" s="20">
        <v>480</v>
      </c>
      <c r="T442" s="20">
        <v>480</v>
      </c>
      <c r="U442" s="20">
        <v>480</v>
      </c>
      <c r="V442" s="20">
        <v>480</v>
      </c>
      <c r="W442" s="20">
        <v>250.5</v>
      </c>
      <c r="X442" s="30">
        <f t="shared" si="9"/>
        <v>601200</v>
      </c>
      <c r="Y442" s="20">
        <f t="shared" si="10"/>
        <v>673344.00000000012</v>
      </c>
      <c r="Z442" s="18" t="s">
        <v>57</v>
      </c>
      <c r="AA442" s="14" t="s">
        <v>176</v>
      </c>
      <c r="AB442" s="22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  <c r="GV442" s="10"/>
      <c r="GW442" s="10"/>
      <c r="GX442" s="10"/>
      <c r="GY442" s="10"/>
      <c r="GZ442" s="10"/>
      <c r="HA442" s="10"/>
      <c r="HB442" s="10"/>
      <c r="HC442" s="10"/>
      <c r="HD442" s="10"/>
      <c r="HE442" s="10"/>
      <c r="HF442" s="10"/>
      <c r="HG442" s="10"/>
      <c r="HH442" s="10"/>
      <c r="HI442" s="10"/>
      <c r="HJ442" s="10"/>
      <c r="HK442" s="10"/>
      <c r="HL442" s="10"/>
      <c r="HM442" s="10"/>
      <c r="HN442" s="10"/>
      <c r="HO442" s="10"/>
    </row>
    <row r="443" spans="2:223" ht="51" outlineLevel="1" x14ac:dyDescent="0.2">
      <c r="B443" s="14" t="s">
        <v>1037</v>
      </c>
      <c r="C443" s="14" t="s">
        <v>46</v>
      </c>
      <c r="D443" s="44" t="s">
        <v>873</v>
      </c>
      <c r="E443" s="14" t="s">
        <v>874</v>
      </c>
      <c r="F443" s="45" t="s">
        <v>875</v>
      </c>
      <c r="G443" s="45" t="s">
        <v>1038</v>
      </c>
      <c r="H443" s="15" t="s">
        <v>51</v>
      </c>
      <c r="I443" s="16">
        <v>45</v>
      </c>
      <c r="J443" s="17" t="s">
        <v>109</v>
      </c>
      <c r="K443" s="15" t="s">
        <v>53</v>
      </c>
      <c r="L443" s="18" t="s">
        <v>54</v>
      </c>
      <c r="M443" s="18" t="s">
        <v>55</v>
      </c>
      <c r="N443" s="18" t="s">
        <v>56</v>
      </c>
      <c r="O443" s="18"/>
      <c r="P443" s="18"/>
      <c r="Q443" s="19"/>
      <c r="R443" s="20">
        <v>5</v>
      </c>
      <c r="S443" s="20">
        <v>3</v>
      </c>
      <c r="T443" s="20">
        <v>3</v>
      </c>
      <c r="U443" s="20">
        <v>3</v>
      </c>
      <c r="V443" s="20">
        <v>3</v>
      </c>
      <c r="W443" s="20">
        <v>9443.36</v>
      </c>
      <c r="X443" s="30">
        <f t="shared" si="9"/>
        <v>160537.12</v>
      </c>
      <c r="Y443" s="20">
        <f t="shared" si="10"/>
        <v>179801.57440000001</v>
      </c>
      <c r="Z443" s="18" t="s">
        <v>57</v>
      </c>
      <c r="AA443" s="14" t="s">
        <v>176</v>
      </c>
      <c r="AB443" s="22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  <c r="GV443" s="10"/>
      <c r="GW443" s="10"/>
      <c r="GX443" s="10"/>
      <c r="GY443" s="10"/>
      <c r="GZ443" s="10"/>
      <c r="HA443" s="10"/>
      <c r="HB443" s="10"/>
      <c r="HC443" s="10"/>
      <c r="HD443" s="10"/>
      <c r="HE443" s="10"/>
      <c r="HF443" s="10"/>
      <c r="HG443" s="10"/>
      <c r="HH443" s="10"/>
      <c r="HI443" s="10"/>
      <c r="HJ443" s="10"/>
      <c r="HK443" s="10"/>
      <c r="HL443" s="10"/>
      <c r="HM443" s="10"/>
      <c r="HN443" s="10"/>
      <c r="HO443" s="10"/>
    </row>
    <row r="444" spans="2:223" ht="51" outlineLevel="1" x14ac:dyDescent="0.2">
      <c r="B444" s="14" t="s">
        <v>1039</v>
      </c>
      <c r="C444" s="14" t="s">
        <v>46</v>
      </c>
      <c r="D444" s="43" t="s">
        <v>1040</v>
      </c>
      <c r="E444" s="14" t="s">
        <v>1041</v>
      </c>
      <c r="F444" s="45" t="s">
        <v>1042</v>
      </c>
      <c r="G444" s="45" t="s">
        <v>1043</v>
      </c>
      <c r="H444" s="15" t="s">
        <v>51</v>
      </c>
      <c r="I444" s="16">
        <v>45</v>
      </c>
      <c r="J444" s="17" t="s">
        <v>109</v>
      </c>
      <c r="K444" s="15" t="s">
        <v>53</v>
      </c>
      <c r="L444" s="18" t="s">
        <v>54</v>
      </c>
      <c r="M444" s="18" t="s">
        <v>55</v>
      </c>
      <c r="N444" s="18" t="s">
        <v>56</v>
      </c>
      <c r="O444" s="18"/>
      <c r="P444" s="18"/>
      <c r="Q444" s="19"/>
      <c r="R444" s="20">
        <v>7</v>
      </c>
      <c r="S444" s="20">
        <v>0</v>
      </c>
      <c r="T444" s="20">
        <v>0</v>
      </c>
      <c r="U444" s="20">
        <v>0</v>
      </c>
      <c r="V444" s="20">
        <v>0</v>
      </c>
      <c r="W444" s="20">
        <v>50892.86</v>
      </c>
      <c r="X444" s="30">
        <f t="shared" si="9"/>
        <v>356250.02</v>
      </c>
      <c r="Y444" s="20">
        <f t="shared" si="10"/>
        <v>399000.02240000007</v>
      </c>
      <c r="Z444" s="18" t="s">
        <v>57</v>
      </c>
      <c r="AA444" s="14" t="s">
        <v>176</v>
      </c>
      <c r="AB444" s="22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  <c r="GV444" s="10"/>
      <c r="GW444" s="10"/>
      <c r="GX444" s="10"/>
      <c r="GY444" s="10"/>
      <c r="GZ444" s="10"/>
      <c r="HA444" s="10"/>
      <c r="HB444" s="10"/>
      <c r="HC444" s="10"/>
      <c r="HD444" s="10"/>
      <c r="HE444" s="10"/>
      <c r="HF444" s="10"/>
      <c r="HG444" s="10"/>
      <c r="HH444" s="10"/>
      <c r="HI444" s="10"/>
      <c r="HJ444" s="10"/>
      <c r="HK444" s="10"/>
      <c r="HL444" s="10"/>
      <c r="HM444" s="10"/>
      <c r="HN444" s="10"/>
      <c r="HO444" s="10"/>
    </row>
    <row r="445" spans="2:223" ht="51" outlineLevel="1" x14ac:dyDescent="0.2">
      <c r="B445" s="14" t="s">
        <v>1044</v>
      </c>
      <c r="C445" s="14" t="s">
        <v>46</v>
      </c>
      <c r="D445" s="43" t="s">
        <v>1040</v>
      </c>
      <c r="E445" s="14" t="s">
        <v>1041</v>
      </c>
      <c r="F445" s="45" t="s">
        <v>1042</v>
      </c>
      <c r="G445" s="45" t="s">
        <v>1045</v>
      </c>
      <c r="H445" s="15" t="s">
        <v>51</v>
      </c>
      <c r="I445" s="16">
        <v>45</v>
      </c>
      <c r="J445" s="17" t="s">
        <v>109</v>
      </c>
      <c r="K445" s="15" t="s">
        <v>53</v>
      </c>
      <c r="L445" s="18" t="s">
        <v>54</v>
      </c>
      <c r="M445" s="18" t="s">
        <v>55</v>
      </c>
      <c r="N445" s="18" t="s">
        <v>56</v>
      </c>
      <c r="O445" s="18"/>
      <c r="P445" s="18"/>
      <c r="Q445" s="19"/>
      <c r="R445" s="20">
        <v>7</v>
      </c>
      <c r="S445" s="20">
        <v>0</v>
      </c>
      <c r="T445" s="20">
        <v>0</v>
      </c>
      <c r="U445" s="20">
        <v>0</v>
      </c>
      <c r="V445" s="20">
        <v>0</v>
      </c>
      <c r="W445" s="20">
        <v>50892.86</v>
      </c>
      <c r="X445" s="30">
        <f t="shared" ref="X445:X508" si="11">W445*(P445+Q445+R445+S445+T445+U445+V445)</f>
        <v>356250.02</v>
      </c>
      <c r="Y445" s="20">
        <f t="shared" si="10"/>
        <v>399000.02240000007</v>
      </c>
      <c r="Z445" s="18" t="s">
        <v>57</v>
      </c>
      <c r="AA445" s="14" t="s">
        <v>176</v>
      </c>
      <c r="AB445" s="22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  <c r="GV445" s="10"/>
      <c r="GW445" s="10"/>
      <c r="GX445" s="10"/>
      <c r="GY445" s="10"/>
      <c r="GZ445" s="10"/>
      <c r="HA445" s="10"/>
      <c r="HB445" s="10"/>
      <c r="HC445" s="10"/>
      <c r="HD445" s="10"/>
      <c r="HE445" s="10"/>
      <c r="HF445" s="10"/>
      <c r="HG445" s="10"/>
      <c r="HH445" s="10"/>
      <c r="HI445" s="10"/>
      <c r="HJ445" s="10"/>
      <c r="HK445" s="10"/>
      <c r="HL445" s="10"/>
      <c r="HM445" s="10"/>
      <c r="HN445" s="10"/>
      <c r="HO445" s="10"/>
    </row>
    <row r="446" spans="2:223" ht="51" outlineLevel="1" x14ac:dyDescent="0.2">
      <c r="B446" s="14" t="s">
        <v>1046</v>
      </c>
      <c r="C446" s="14" t="s">
        <v>46</v>
      </c>
      <c r="D446" s="43" t="s">
        <v>1040</v>
      </c>
      <c r="E446" s="14" t="s">
        <v>1041</v>
      </c>
      <c r="F446" s="14" t="s">
        <v>1042</v>
      </c>
      <c r="G446" s="45" t="s">
        <v>1047</v>
      </c>
      <c r="H446" s="15" t="s">
        <v>51</v>
      </c>
      <c r="I446" s="16">
        <v>45</v>
      </c>
      <c r="J446" s="17" t="s">
        <v>109</v>
      </c>
      <c r="K446" s="15" t="s">
        <v>53</v>
      </c>
      <c r="L446" s="18" t="s">
        <v>54</v>
      </c>
      <c r="M446" s="18" t="s">
        <v>55</v>
      </c>
      <c r="N446" s="18" t="s">
        <v>56</v>
      </c>
      <c r="O446" s="18"/>
      <c r="P446" s="18"/>
      <c r="Q446" s="19"/>
      <c r="R446" s="20">
        <v>2</v>
      </c>
      <c r="S446" s="20">
        <v>2</v>
      </c>
      <c r="T446" s="20">
        <v>2</v>
      </c>
      <c r="U446" s="20">
        <v>2</v>
      </c>
      <c r="V446" s="20">
        <v>2</v>
      </c>
      <c r="W446" s="20">
        <v>55130.43</v>
      </c>
      <c r="X446" s="30">
        <f t="shared" si="11"/>
        <v>551304.30000000005</v>
      </c>
      <c r="Y446" s="20">
        <f t="shared" si="10"/>
        <v>617460.81600000011</v>
      </c>
      <c r="Z446" s="18" t="s">
        <v>57</v>
      </c>
      <c r="AA446" s="14" t="s">
        <v>176</v>
      </c>
      <c r="AB446" s="22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  <c r="GV446" s="10"/>
      <c r="GW446" s="10"/>
      <c r="GX446" s="10"/>
      <c r="GY446" s="10"/>
      <c r="GZ446" s="10"/>
      <c r="HA446" s="10"/>
      <c r="HB446" s="10"/>
      <c r="HC446" s="10"/>
      <c r="HD446" s="10"/>
      <c r="HE446" s="10"/>
      <c r="HF446" s="10"/>
      <c r="HG446" s="10"/>
      <c r="HH446" s="10"/>
      <c r="HI446" s="10"/>
      <c r="HJ446" s="10"/>
      <c r="HK446" s="10"/>
      <c r="HL446" s="10"/>
      <c r="HM446" s="10"/>
      <c r="HN446" s="10"/>
      <c r="HO446" s="10"/>
    </row>
    <row r="447" spans="2:223" ht="51" outlineLevel="1" x14ac:dyDescent="0.2">
      <c r="B447" s="14" t="s">
        <v>1048</v>
      </c>
      <c r="C447" s="14" t="s">
        <v>46</v>
      </c>
      <c r="D447" s="43" t="s">
        <v>1040</v>
      </c>
      <c r="E447" s="14" t="s">
        <v>1041</v>
      </c>
      <c r="F447" s="14" t="s">
        <v>1042</v>
      </c>
      <c r="G447" s="45" t="s">
        <v>1049</v>
      </c>
      <c r="H447" s="15" t="s">
        <v>51</v>
      </c>
      <c r="I447" s="16">
        <v>45</v>
      </c>
      <c r="J447" s="17" t="s">
        <v>109</v>
      </c>
      <c r="K447" s="15" t="s">
        <v>53</v>
      </c>
      <c r="L447" s="18" t="s">
        <v>54</v>
      </c>
      <c r="M447" s="18" t="s">
        <v>55</v>
      </c>
      <c r="N447" s="18" t="s">
        <v>56</v>
      </c>
      <c r="O447" s="18"/>
      <c r="P447" s="18"/>
      <c r="Q447" s="19"/>
      <c r="R447" s="20">
        <v>2</v>
      </c>
      <c r="S447" s="20">
        <v>2</v>
      </c>
      <c r="T447" s="20">
        <v>2</v>
      </c>
      <c r="U447" s="20">
        <v>2</v>
      </c>
      <c r="V447" s="20">
        <v>2</v>
      </c>
      <c r="W447" s="20">
        <v>55130.43</v>
      </c>
      <c r="X447" s="30">
        <f t="shared" si="11"/>
        <v>551304.30000000005</v>
      </c>
      <c r="Y447" s="20">
        <f t="shared" si="10"/>
        <v>617460.81600000011</v>
      </c>
      <c r="Z447" s="18" t="s">
        <v>57</v>
      </c>
      <c r="AA447" s="14" t="s">
        <v>176</v>
      </c>
      <c r="AB447" s="22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  <c r="GV447" s="10"/>
      <c r="GW447" s="10"/>
      <c r="GX447" s="10"/>
      <c r="GY447" s="10"/>
      <c r="GZ447" s="10"/>
      <c r="HA447" s="10"/>
      <c r="HB447" s="10"/>
      <c r="HC447" s="10"/>
      <c r="HD447" s="10"/>
      <c r="HE447" s="10"/>
      <c r="HF447" s="10"/>
      <c r="HG447" s="10"/>
      <c r="HH447" s="10"/>
      <c r="HI447" s="10"/>
      <c r="HJ447" s="10"/>
      <c r="HK447" s="10"/>
      <c r="HL447" s="10"/>
      <c r="HM447" s="10"/>
      <c r="HN447" s="10"/>
      <c r="HO447" s="10"/>
    </row>
    <row r="448" spans="2:223" ht="51" outlineLevel="1" x14ac:dyDescent="0.2">
      <c r="B448" s="14" t="s">
        <v>1050</v>
      </c>
      <c r="C448" s="14" t="s">
        <v>46</v>
      </c>
      <c r="D448" s="44" t="s">
        <v>873</v>
      </c>
      <c r="E448" s="14" t="s">
        <v>874</v>
      </c>
      <c r="F448" s="14" t="s">
        <v>875</v>
      </c>
      <c r="G448" s="45" t="s">
        <v>1051</v>
      </c>
      <c r="H448" s="15" t="s">
        <v>51</v>
      </c>
      <c r="I448" s="16">
        <v>45</v>
      </c>
      <c r="J448" s="17" t="s">
        <v>109</v>
      </c>
      <c r="K448" s="15" t="s">
        <v>53</v>
      </c>
      <c r="L448" s="18" t="s">
        <v>54</v>
      </c>
      <c r="M448" s="18" t="s">
        <v>55</v>
      </c>
      <c r="N448" s="18" t="s">
        <v>56</v>
      </c>
      <c r="O448" s="18"/>
      <c r="P448" s="18"/>
      <c r="Q448" s="19"/>
      <c r="R448" s="20">
        <v>14</v>
      </c>
      <c r="S448" s="20">
        <v>5</v>
      </c>
      <c r="T448" s="20">
        <v>5</v>
      </c>
      <c r="U448" s="20">
        <v>5</v>
      </c>
      <c r="V448" s="20">
        <v>5</v>
      </c>
      <c r="W448" s="20">
        <v>15707.34</v>
      </c>
      <c r="X448" s="30">
        <f t="shared" si="11"/>
        <v>534049.56000000006</v>
      </c>
      <c r="Y448" s="20">
        <f t="shared" si="10"/>
        <v>598135.50720000011</v>
      </c>
      <c r="Z448" s="18" t="s">
        <v>57</v>
      </c>
      <c r="AA448" s="14" t="s">
        <v>176</v>
      </c>
      <c r="AB448" s="22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  <c r="GV448" s="10"/>
      <c r="GW448" s="10"/>
      <c r="GX448" s="10"/>
      <c r="GY448" s="10"/>
      <c r="GZ448" s="10"/>
      <c r="HA448" s="10"/>
      <c r="HB448" s="10"/>
      <c r="HC448" s="10"/>
      <c r="HD448" s="10"/>
      <c r="HE448" s="10"/>
      <c r="HF448" s="10"/>
      <c r="HG448" s="10"/>
      <c r="HH448" s="10"/>
      <c r="HI448" s="10"/>
      <c r="HJ448" s="10"/>
      <c r="HK448" s="10"/>
      <c r="HL448" s="10"/>
      <c r="HM448" s="10"/>
      <c r="HN448" s="10"/>
      <c r="HO448" s="10"/>
    </row>
    <row r="449" spans="2:223" ht="51" outlineLevel="1" x14ac:dyDescent="0.2">
      <c r="B449" s="14" t="s">
        <v>1052</v>
      </c>
      <c r="C449" s="14" t="s">
        <v>46</v>
      </c>
      <c r="D449" s="43" t="s">
        <v>1053</v>
      </c>
      <c r="E449" s="14" t="s">
        <v>1054</v>
      </c>
      <c r="F449" s="14" t="s">
        <v>1055</v>
      </c>
      <c r="G449" s="45" t="s">
        <v>1056</v>
      </c>
      <c r="H449" s="15" t="s">
        <v>83</v>
      </c>
      <c r="I449" s="16">
        <v>45</v>
      </c>
      <c r="J449" s="17" t="s">
        <v>109</v>
      </c>
      <c r="K449" s="15" t="s">
        <v>53</v>
      </c>
      <c r="L449" s="18" t="s">
        <v>54</v>
      </c>
      <c r="M449" s="18" t="s">
        <v>55</v>
      </c>
      <c r="N449" s="18" t="s">
        <v>56</v>
      </c>
      <c r="O449" s="18"/>
      <c r="P449" s="18"/>
      <c r="Q449" s="19"/>
      <c r="R449" s="20">
        <v>60</v>
      </c>
      <c r="S449" s="20">
        <v>60</v>
      </c>
      <c r="T449" s="20">
        <v>60</v>
      </c>
      <c r="U449" s="20">
        <v>60</v>
      </c>
      <c r="V449" s="20">
        <v>60</v>
      </c>
      <c r="W449" s="20">
        <v>27081.61</v>
      </c>
      <c r="X449" s="30">
        <f t="shared" si="11"/>
        <v>8124483</v>
      </c>
      <c r="Y449" s="20">
        <f t="shared" si="10"/>
        <v>9099420.9600000009</v>
      </c>
      <c r="Z449" s="18" t="s">
        <v>57</v>
      </c>
      <c r="AA449" s="14" t="s">
        <v>176</v>
      </c>
      <c r="AB449" s="22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  <c r="GV449" s="10"/>
      <c r="GW449" s="10"/>
      <c r="GX449" s="10"/>
      <c r="GY449" s="10"/>
      <c r="GZ449" s="10"/>
      <c r="HA449" s="10"/>
      <c r="HB449" s="10"/>
      <c r="HC449" s="10"/>
      <c r="HD449" s="10"/>
      <c r="HE449" s="10"/>
      <c r="HF449" s="10"/>
      <c r="HG449" s="10"/>
      <c r="HH449" s="10"/>
      <c r="HI449" s="10"/>
      <c r="HJ449" s="10"/>
      <c r="HK449" s="10"/>
      <c r="HL449" s="10"/>
      <c r="HM449" s="10"/>
      <c r="HN449" s="10"/>
      <c r="HO449" s="10"/>
    </row>
    <row r="450" spans="2:223" ht="51" outlineLevel="1" x14ac:dyDescent="0.2">
      <c r="B450" s="14" t="s">
        <v>1057</v>
      </c>
      <c r="C450" s="14" t="s">
        <v>46</v>
      </c>
      <c r="D450" s="44" t="s">
        <v>873</v>
      </c>
      <c r="E450" s="14" t="s">
        <v>874</v>
      </c>
      <c r="F450" s="45" t="s">
        <v>875</v>
      </c>
      <c r="G450" s="45" t="s">
        <v>1058</v>
      </c>
      <c r="H450" s="15" t="s">
        <v>51</v>
      </c>
      <c r="I450" s="16">
        <v>45</v>
      </c>
      <c r="J450" s="17" t="s">
        <v>109</v>
      </c>
      <c r="K450" s="15" t="s">
        <v>53</v>
      </c>
      <c r="L450" s="18" t="s">
        <v>54</v>
      </c>
      <c r="M450" s="18" t="s">
        <v>55</v>
      </c>
      <c r="N450" s="18" t="s">
        <v>56</v>
      </c>
      <c r="O450" s="18"/>
      <c r="P450" s="18"/>
      <c r="Q450" s="19"/>
      <c r="R450" s="20">
        <v>366</v>
      </c>
      <c r="S450" s="20">
        <v>300</v>
      </c>
      <c r="T450" s="20">
        <v>300</v>
      </c>
      <c r="U450" s="20">
        <v>300</v>
      </c>
      <c r="V450" s="20">
        <v>300</v>
      </c>
      <c r="W450" s="20">
        <v>25998.35</v>
      </c>
      <c r="X450" s="30">
        <f t="shared" si="11"/>
        <v>40713416.099999994</v>
      </c>
      <c r="Y450" s="20">
        <f t="shared" si="10"/>
        <v>45599026.031999998</v>
      </c>
      <c r="Z450" s="18" t="s">
        <v>57</v>
      </c>
      <c r="AA450" s="14" t="s">
        <v>176</v>
      </c>
      <c r="AB450" s="22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  <c r="GV450" s="10"/>
      <c r="GW450" s="10"/>
      <c r="GX450" s="10"/>
      <c r="GY450" s="10"/>
      <c r="GZ450" s="10"/>
      <c r="HA450" s="10"/>
      <c r="HB450" s="10"/>
      <c r="HC450" s="10"/>
      <c r="HD450" s="10"/>
      <c r="HE450" s="10"/>
      <c r="HF450" s="10"/>
      <c r="HG450" s="10"/>
      <c r="HH450" s="10"/>
      <c r="HI450" s="10"/>
      <c r="HJ450" s="10"/>
      <c r="HK450" s="10"/>
      <c r="HL450" s="10"/>
      <c r="HM450" s="10"/>
      <c r="HN450" s="10"/>
      <c r="HO450" s="10"/>
    </row>
    <row r="451" spans="2:223" ht="51" outlineLevel="1" x14ac:dyDescent="0.2">
      <c r="B451" s="14" t="s">
        <v>1059</v>
      </c>
      <c r="C451" s="14" t="s">
        <v>46</v>
      </c>
      <c r="D451" s="44" t="s">
        <v>873</v>
      </c>
      <c r="E451" s="14" t="s">
        <v>874</v>
      </c>
      <c r="F451" s="45" t="s">
        <v>875</v>
      </c>
      <c r="G451" s="45" t="s">
        <v>1060</v>
      </c>
      <c r="H451" s="15" t="s">
        <v>51</v>
      </c>
      <c r="I451" s="16">
        <v>45</v>
      </c>
      <c r="J451" s="17" t="s">
        <v>109</v>
      </c>
      <c r="K451" s="15" t="s">
        <v>53</v>
      </c>
      <c r="L451" s="18" t="s">
        <v>54</v>
      </c>
      <c r="M451" s="18" t="s">
        <v>55</v>
      </c>
      <c r="N451" s="18" t="s">
        <v>56</v>
      </c>
      <c r="O451" s="18"/>
      <c r="P451" s="18"/>
      <c r="Q451" s="19"/>
      <c r="R451" s="20">
        <v>366</v>
      </c>
      <c r="S451" s="20">
        <v>300</v>
      </c>
      <c r="T451" s="20">
        <v>300</v>
      </c>
      <c r="U451" s="20">
        <v>300</v>
      </c>
      <c r="V451" s="20">
        <v>300</v>
      </c>
      <c r="W451" s="20">
        <v>10832.65</v>
      </c>
      <c r="X451" s="30">
        <f t="shared" si="11"/>
        <v>16963929.899999999</v>
      </c>
      <c r="Y451" s="20">
        <f t="shared" si="10"/>
        <v>18999601.488000002</v>
      </c>
      <c r="Z451" s="18" t="s">
        <v>57</v>
      </c>
      <c r="AA451" s="14" t="s">
        <v>176</v>
      </c>
      <c r="AB451" s="22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  <c r="GV451" s="10"/>
      <c r="GW451" s="10"/>
      <c r="GX451" s="10"/>
      <c r="GY451" s="10"/>
      <c r="GZ451" s="10"/>
      <c r="HA451" s="10"/>
      <c r="HB451" s="10"/>
      <c r="HC451" s="10"/>
      <c r="HD451" s="10"/>
      <c r="HE451" s="10"/>
      <c r="HF451" s="10"/>
      <c r="HG451" s="10"/>
      <c r="HH451" s="10"/>
      <c r="HI451" s="10"/>
      <c r="HJ451" s="10"/>
      <c r="HK451" s="10"/>
      <c r="HL451" s="10"/>
      <c r="HM451" s="10"/>
      <c r="HN451" s="10"/>
      <c r="HO451" s="10"/>
    </row>
    <row r="452" spans="2:223" ht="51" outlineLevel="1" x14ac:dyDescent="0.2">
      <c r="B452" s="14" t="s">
        <v>1061</v>
      </c>
      <c r="C452" s="14" t="s">
        <v>46</v>
      </c>
      <c r="D452" s="43" t="s">
        <v>1053</v>
      </c>
      <c r="E452" s="14" t="s">
        <v>1054</v>
      </c>
      <c r="F452" s="14" t="s">
        <v>1055</v>
      </c>
      <c r="G452" s="45" t="s">
        <v>1062</v>
      </c>
      <c r="H452" s="15" t="s">
        <v>83</v>
      </c>
      <c r="I452" s="16">
        <v>45</v>
      </c>
      <c r="J452" s="17" t="s">
        <v>109</v>
      </c>
      <c r="K452" s="15" t="s">
        <v>53</v>
      </c>
      <c r="L452" s="18" t="s">
        <v>54</v>
      </c>
      <c r="M452" s="18" t="s">
        <v>55</v>
      </c>
      <c r="N452" s="18" t="s">
        <v>56</v>
      </c>
      <c r="O452" s="18"/>
      <c r="P452" s="18"/>
      <c r="Q452" s="19"/>
      <c r="R452" s="20">
        <v>300</v>
      </c>
      <c r="S452" s="20">
        <v>270</v>
      </c>
      <c r="T452" s="20">
        <v>270</v>
      </c>
      <c r="U452" s="20">
        <v>270</v>
      </c>
      <c r="V452" s="20">
        <v>270</v>
      </c>
      <c r="W452" s="20">
        <v>15707.34</v>
      </c>
      <c r="X452" s="30">
        <f t="shared" si="11"/>
        <v>21676129.199999999</v>
      </c>
      <c r="Y452" s="20">
        <f t="shared" si="10"/>
        <v>24277264.704</v>
      </c>
      <c r="Z452" s="18" t="s">
        <v>57</v>
      </c>
      <c r="AA452" s="14" t="s">
        <v>176</v>
      </c>
      <c r="AB452" s="22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  <c r="GV452" s="10"/>
      <c r="GW452" s="10"/>
      <c r="GX452" s="10"/>
      <c r="GY452" s="10"/>
      <c r="GZ452" s="10"/>
      <c r="HA452" s="10"/>
      <c r="HB452" s="10"/>
      <c r="HC452" s="10"/>
      <c r="HD452" s="10"/>
      <c r="HE452" s="10"/>
      <c r="HF452" s="10"/>
      <c r="HG452" s="10"/>
      <c r="HH452" s="10"/>
      <c r="HI452" s="10"/>
      <c r="HJ452" s="10"/>
      <c r="HK452" s="10"/>
      <c r="HL452" s="10"/>
      <c r="HM452" s="10"/>
      <c r="HN452" s="10"/>
      <c r="HO452" s="10"/>
    </row>
    <row r="453" spans="2:223" ht="51" outlineLevel="1" x14ac:dyDescent="0.2">
      <c r="B453" s="14" t="s">
        <v>1063</v>
      </c>
      <c r="C453" s="14" t="s">
        <v>46</v>
      </c>
      <c r="D453" s="44" t="s">
        <v>873</v>
      </c>
      <c r="E453" s="14" t="s">
        <v>874</v>
      </c>
      <c r="F453" s="45" t="s">
        <v>875</v>
      </c>
      <c r="G453" s="45" t="s">
        <v>1064</v>
      </c>
      <c r="H453" s="15" t="s">
        <v>51</v>
      </c>
      <c r="I453" s="16">
        <v>45</v>
      </c>
      <c r="J453" s="17" t="s">
        <v>109</v>
      </c>
      <c r="K453" s="15" t="s">
        <v>53</v>
      </c>
      <c r="L453" s="18" t="s">
        <v>54</v>
      </c>
      <c r="M453" s="18" t="s">
        <v>55</v>
      </c>
      <c r="N453" s="18" t="s">
        <v>56</v>
      </c>
      <c r="O453" s="18"/>
      <c r="P453" s="18"/>
      <c r="Q453" s="19"/>
      <c r="R453" s="20">
        <v>200</v>
      </c>
      <c r="S453" s="20">
        <v>270</v>
      </c>
      <c r="T453" s="20">
        <v>270</v>
      </c>
      <c r="U453" s="20">
        <v>270</v>
      </c>
      <c r="V453" s="20">
        <v>270</v>
      </c>
      <c r="W453" s="20">
        <v>15707.34</v>
      </c>
      <c r="X453" s="30">
        <f t="shared" si="11"/>
        <v>20105395.199999999</v>
      </c>
      <c r="Y453" s="20">
        <f t="shared" si="10"/>
        <v>22518042.624000002</v>
      </c>
      <c r="Z453" s="18" t="s">
        <v>57</v>
      </c>
      <c r="AA453" s="14" t="s">
        <v>176</v>
      </c>
      <c r="AB453" s="22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  <c r="GV453" s="10"/>
      <c r="GW453" s="10"/>
      <c r="GX453" s="10"/>
      <c r="GY453" s="10"/>
      <c r="GZ453" s="10"/>
      <c r="HA453" s="10"/>
      <c r="HB453" s="10"/>
      <c r="HC453" s="10"/>
      <c r="HD453" s="10"/>
      <c r="HE453" s="10"/>
      <c r="HF453" s="10"/>
      <c r="HG453" s="10"/>
      <c r="HH453" s="10"/>
      <c r="HI453" s="10"/>
      <c r="HJ453" s="10"/>
      <c r="HK453" s="10"/>
      <c r="HL453" s="10"/>
      <c r="HM453" s="10"/>
      <c r="HN453" s="10"/>
      <c r="HO453" s="10"/>
    </row>
    <row r="454" spans="2:223" ht="51" outlineLevel="1" x14ac:dyDescent="0.2">
      <c r="B454" s="14" t="s">
        <v>1065</v>
      </c>
      <c r="C454" s="14" t="s">
        <v>46</v>
      </c>
      <c r="D454" s="44" t="s">
        <v>873</v>
      </c>
      <c r="E454" s="14" t="s">
        <v>874</v>
      </c>
      <c r="F454" s="45" t="s">
        <v>875</v>
      </c>
      <c r="G454" s="45" t="s">
        <v>1066</v>
      </c>
      <c r="H454" s="15" t="s">
        <v>51</v>
      </c>
      <c r="I454" s="16">
        <v>45</v>
      </c>
      <c r="J454" s="17" t="s">
        <v>109</v>
      </c>
      <c r="K454" s="15" t="s">
        <v>53</v>
      </c>
      <c r="L454" s="18" t="s">
        <v>54</v>
      </c>
      <c r="M454" s="18" t="s">
        <v>55</v>
      </c>
      <c r="N454" s="18" t="s">
        <v>56</v>
      </c>
      <c r="O454" s="18"/>
      <c r="P454" s="18"/>
      <c r="Q454" s="19"/>
      <c r="R454" s="20">
        <v>60</v>
      </c>
      <c r="S454" s="20">
        <v>30</v>
      </c>
      <c r="T454" s="20">
        <v>35</v>
      </c>
      <c r="U454" s="20">
        <v>30</v>
      </c>
      <c r="V454" s="20">
        <v>30</v>
      </c>
      <c r="W454" s="20">
        <v>37659.29</v>
      </c>
      <c r="X454" s="30">
        <f t="shared" si="11"/>
        <v>6966968.6500000004</v>
      </c>
      <c r="Y454" s="20">
        <f t="shared" si="10"/>
        <v>7803004.8880000012</v>
      </c>
      <c r="Z454" s="18" t="s">
        <v>57</v>
      </c>
      <c r="AA454" s="14" t="s">
        <v>176</v>
      </c>
      <c r="AB454" s="22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  <c r="GV454" s="10"/>
      <c r="GW454" s="10"/>
      <c r="GX454" s="10"/>
      <c r="GY454" s="10"/>
      <c r="GZ454" s="10"/>
      <c r="HA454" s="10"/>
      <c r="HB454" s="10"/>
      <c r="HC454" s="10"/>
      <c r="HD454" s="10"/>
      <c r="HE454" s="10"/>
      <c r="HF454" s="10"/>
      <c r="HG454" s="10"/>
      <c r="HH454" s="10"/>
      <c r="HI454" s="10"/>
      <c r="HJ454" s="10"/>
      <c r="HK454" s="10"/>
      <c r="HL454" s="10"/>
      <c r="HM454" s="10"/>
      <c r="HN454" s="10"/>
      <c r="HO454" s="10"/>
    </row>
    <row r="455" spans="2:223" ht="51" outlineLevel="1" x14ac:dyDescent="0.2">
      <c r="B455" s="14" t="s">
        <v>1067</v>
      </c>
      <c r="C455" s="14" t="s">
        <v>46</v>
      </c>
      <c r="D455" s="43" t="s">
        <v>1053</v>
      </c>
      <c r="E455" s="14" t="s">
        <v>1054</v>
      </c>
      <c r="F455" s="45" t="s">
        <v>1055</v>
      </c>
      <c r="G455" s="45" t="s">
        <v>1068</v>
      </c>
      <c r="H455" s="15" t="s">
        <v>83</v>
      </c>
      <c r="I455" s="16">
        <v>45</v>
      </c>
      <c r="J455" s="17" t="s">
        <v>109</v>
      </c>
      <c r="K455" s="15" t="s">
        <v>53</v>
      </c>
      <c r="L455" s="18" t="s">
        <v>54</v>
      </c>
      <c r="M455" s="18" t="s">
        <v>55</v>
      </c>
      <c r="N455" s="18" t="s">
        <v>56</v>
      </c>
      <c r="O455" s="18"/>
      <c r="P455" s="18"/>
      <c r="Q455" s="19"/>
      <c r="R455" s="20">
        <v>226</v>
      </c>
      <c r="S455" s="20">
        <v>200</v>
      </c>
      <c r="T455" s="20">
        <v>200</v>
      </c>
      <c r="U455" s="20">
        <v>200</v>
      </c>
      <c r="V455" s="20">
        <v>200</v>
      </c>
      <c r="W455" s="20">
        <v>27623.25</v>
      </c>
      <c r="X455" s="30">
        <f t="shared" si="11"/>
        <v>28341454.5</v>
      </c>
      <c r="Y455" s="20">
        <f t="shared" si="10"/>
        <v>31742429.040000003</v>
      </c>
      <c r="Z455" s="18" t="s">
        <v>57</v>
      </c>
      <c r="AA455" s="14" t="s">
        <v>176</v>
      </c>
      <c r="AB455" s="22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  <c r="GV455" s="10"/>
      <c r="GW455" s="10"/>
      <c r="GX455" s="10"/>
      <c r="GY455" s="10"/>
      <c r="GZ455" s="10"/>
      <c r="HA455" s="10"/>
      <c r="HB455" s="10"/>
      <c r="HC455" s="10"/>
      <c r="HD455" s="10"/>
      <c r="HE455" s="10"/>
      <c r="HF455" s="10"/>
      <c r="HG455" s="10"/>
      <c r="HH455" s="10"/>
      <c r="HI455" s="10"/>
      <c r="HJ455" s="10"/>
      <c r="HK455" s="10"/>
      <c r="HL455" s="10"/>
      <c r="HM455" s="10"/>
      <c r="HN455" s="10"/>
      <c r="HO455" s="10"/>
    </row>
    <row r="456" spans="2:223" ht="51" outlineLevel="1" x14ac:dyDescent="0.2">
      <c r="B456" s="14" t="s">
        <v>1069</v>
      </c>
      <c r="C456" s="14" t="s">
        <v>46</v>
      </c>
      <c r="D456" s="44" t="s">
        <v>873</v>
      </c>
      <c r="E456" s="14" t="s">
        <v>874</v>
      </c>
      <c r="F456" s="45" t="s">
        <v>875</v>
      </c>
      <c r="G456" s="45" t="s">
        <v>1070</v>
      </c>
      <c r="H456" s="15" t="s">
        <v>51</v>
      </c>
      <c r="I456" s="16">
        <v>45</v>
      </c>
      <c r="J456" s="17" t="s">
        <v>109</v>
      </c>
      <c r="K456" s="15" t="s">
        <v>53</v>
      </c>
      <c r="L456" s="18" t="s">
        <v>54</v>
      </c>
      <c r="M456" s="18" t="s">
        <v>55</v>
      </c>
      <c r="N456" s="18" t="s">
        <v>56</v>
      </c>
      <c r="O456" s="18"/>
      <c r="P456" s="18"/>
      <c r="Q456" s="19"/>
      <c r="R456" s="20">
        <v>102</v>
      </c>
      <c r="S456" s="20">
        <v>90</v>
      </c>
      <c r="T456" s="20">
        <v>90</v>
      </c>
      <c r="U456" s="20">
        <v>90</v>
      </c>
      <c r="V456" s="20">
        <v>90</v>
      </c>
      <c r="W456" s="20">
        <v>24309.52</v>
      </c>
      <c r="X456" s="30">
        <f t="shared" si="11"/>
        <v>11230998.24</v>
      </c>
      <c r="Y456" s="20">
        <f t="shared" si="10"/>
        <v>12578718.028800001</v>
      </c>
      <c r="Z456" s="18" t="s">
        <v>57</v>
      </c>
      <c r="AA456" s="14" t="s">
        <v>176</v>
      </c>
      <c r="AB456" s="22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  <c r="GV456" s="10"/>
      <c r="GW456" s="10"/>
      <c r="GX456" s="10"/>
      <c r="GY456" s="10"/>
      <c r="GZ456" s="10"/>
      <c r="HA456" s="10"/>
      <c r="HB456" s="10"/>
      <c r="HC456" s="10"/>
      <c r="HD456" s="10"/>
      <c r="HE456" s="10"/>
      <c r="HF456" s="10"/>
      <c r="HG456" s="10"/>
      <c r="HH456" s="10"/>
      <c r="HI456" s="10"/>
      <c r="HJ456" s="10"/>
      <c r="HK456" s="10"/>
      <c r="HL456" s="10"/>
      <c r="HM456" s="10"/>
      <c r="HN456" s="10"/>
      <c r="HO456" s="10"/>
    </row>
    <row r="457" spans="2:223" ht="51" outlineLevel="1" x14ac:dyDescent="0.2">
      <c r="B457" s="14" t="s">
        <v>1071</v>
      </c>
      <c r="C457" s="14" t="s">
        <v>46</v>
      </c>
      <c r="D457" s="44" t="s">
        <v>873</v>
      </c>
      <c r="E457" s="14" t="s">
        <v>874</v>
      </c>
      <c r="F457" s="45" t="s">
        <v>875</v>
      </c>
      <c r="G457" s="45" t="s">
        <v>1072</v>
      </c>
      <c r="H457" s="15" t="s">
        <v>51</v>
      </c>
      <c r="I457" s="16">
        <v>45</v>
      </c>
      <c r="J457" s="17" t="s">
        <v>109</v>
      </c>
      <c r="K457" s="15" t="s">
        <v>53</v>
      </c>
      <c r="L457" s="18" t="s">
        <v>54</v>
      </c>
      <c r="M457" s="18" t="s">
        <v>55</v>
      </c>
      <c r="N457" s="18" t="s">
        <v>56</v>
      </c>
      <c r="O457" s="18"/>
      <c r="P457" s="18"/>
      <c r="Q457" s="19"/>
      <c r="R457" s="20">
        <v>104</v>
      </c>
      <c r="S457" s="20">
        <v>90</v>
      </c>
      <c r="T457" s="20">
        <v>90</v>
      </c>
      <c r="U457" s="20">
        <v>90</v>
      </c>
      <c r="V457" s="20">
        <v>90</v>
      </c>
      <c r="W457" s="20">
        <v>21686.959999999999</v>
      </c>
      <c r="X457" s="30">
        <f t="shared" si="11"/>
        <v>10062749.439999999</v>
      </c>
      <c r="Y457" s="20">
        <f t="shared" si="10"/>
        <v>11270279.3728</v>
      </c>
      <c r="Z457" s="18" t="s">
        <v>57</v>
      </c>
      <c r="AA457" s="14" t="s">
        <v>176</v>
      </c>
      <c r="AB457" s="22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  <c r="GV457" s="10"/>
      <c r="GW457" s="10"/>
      <c r="GX457" s="10"/>
      <c r="GY457" s="10"/>
      <c r="GZ457" s="10"/>
      <c r="HA457" s="10"/>
      <c r="HB457" s="10"/>
      <c r="HC457" s="10"/>
      <c r="HD457" s="10"/>
      <c r="HE457" s="10"/>
      <c r="HF457" s="10"/>
      <c r="HG457" s="10"/>
      <c r="HH457" s="10"/>
      <c r="HI457" s="10"/>
      <c r="HJ457" s="10"/>
      <c r="HK457" s="10"/>
      <c r="HL457" s="10"/>
      <c r="HM457" s="10"/>
      <c r="HN457" s="10"/>
      <c r="HO457" s="10"/>
    </row>
    <row r="458" spans="2:223" ht="51" outlineLevel="1" x14ac:dyDescent="0.2">
      <c r="B458" s="14" t="s">
        <v>1073</v>
      </c>
      <c r="C458" s="14" t="s">
        <v>46</v>
      </c>
      <c r="D458" s="44" t="s">
        <v>873</v>
      </c>
      <c r="E458" s="14" t="s">
        <v>874</v>
      </c>
      <c r="F458" s="45" t="s">
        <v>875</v>
      </c>
      <c r="G458" s="45" t="s">
        <v>1074</v>
      </c>
      <c r="H458" s="15" t="s">
        <v>51</v>
      </c>
      <c r="I458" s="16">
        <v>45</v>
      </c>
      <c r="J458" s="17" t="s">
        <v>109</v>
      </c>
      <c r="K458" s="15" t="s">
        <v>53</v>
      </c>
      <c r="L458" s="18" t="s">
        <v>54</v>
      </c>
      <c r="M458" s="18" t="s">
        <v>55</v>
      </c>
      <c r="N458" s="18" t="s">
        <v>56</v>
      </c>
      <c r="O458" s="18"/>
      <c r="P458" s="18"/>
      <c r="Q458" s="19"/>
      <c r="R458" s="20">
        <v>12</v>
      </c>
      <c r="S458" s="20">
        <v>12</v>
      </c>
      <c r="T458" s="20">
        <v>12</v>
      </c>
      <c r="U458" s="20">
        <v>12</v>
      </c>
      <c r="V458" s="20">
        <v>12</v>
      </c>
      <c r="W458" s="20">
        <v>5416.32</v>
      </c>
      <c r="X458" s="30">
        <f t="shared" si="11"/>
        <v>324979.19999999995</v>
      </c>
      <c r="Y458" s="20">
        <f t="shared" si="10"/>
        <v>363976.70399999997</v>
      </c>
      <c r="Z458" s="18" t="s">
        <v>57</v>
      </c>
      <c r="AA458" s="14" t="s">
        <v>176</v>
      </c>
      <c r="AB458" s="22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  <c r="GV458" s="10"/>
      <c r="GW458" s="10"/>
      <c r="GX458" s="10"/>
      <c r="GY458" s="10"/>
      <c r="GZ458" s="10"/>
      <c r="HA458" s="10"/>
      <c r="HB458" s="10"/>
      <c r="HC458" s="10"/>
      <c r="HD458" s="10"/>
      <c r="HE458" s="10"/>
      <c r="HF458" s="10"/>
      <c r="HG458" s="10"/>
      <c r="HH458" s="10"/>
      <c r="HI458" s="10"/>
      <c r="HJ458" s="10"/>
      <c r="HK458" s="10"/>
      <c r="HL458" s="10"/>
      <c r="HM458" s="10"/>
      <c r="HN458" s="10"/>
      <c r="HO458" s="10"/>
    </row>
    <row r="459" spans="2:223" ht="51" outlineLevel="1" x14ac:dyDescent="0.2">
      <c r="B459" s="14" t="s">
        <v>1075</v>
      </c>
      <c r="C459" s="14" t="s">
        <v>46</v>
      </c>
      <c r="D459" s="43" t="s">
        <v>873</v>
      </c>
      <c r="E459" s="14" t="s">
        <v>874</v>
      </c>
      <c r="F459" s="45" t="s">
        <v>875</v>
      </c>
      <c r="G459" s="45" t="s">
        <v>1076</v>
      </c>
      <c r="H459" s="15" t="s">
        <v>51</v>
      </c>
      <c r="I459" s="16">
        <v>45</v>
      </c>
      <c r="J459" s="17" t="s">
        <v>109</v>
      </c>
      <c r="K459" s="15" t="s">
        <v>53</v>
      </c>
      <c r="L459" s="18" t="s">
        <v>54</v>
      </c>
      <c r="M459" s="18" t="s">
        <v>55</v>
      </c>
      <c r="N459" s="18" t="s">
        <v>56</v>
      </c>
      <c r="O459" s="18"/>
      <c r="P459" s="18"/>
      <c r="Q459" s="19"/>
      <c r="R459" s="20">
        <v>20</v>
      </c>
      <c r="S459" s="20">
        <v>20</v>
      </c>
      <c r="T459" s="20">
        <v>20</v>
      </c>
      <c r="U459" s="20">
        <v>20</v>
      </c>
      <c r="V459" s="20">
        <v>20</v>
      </c>
      <c r="W459" s="20">
        <v>10832.65</v>
      </c>
      <c r="X459" s="30">
        <f t="shared" si="11"/>
        <v>1083265</v>
      </c>
      <c r="Y459" s="20">
        <f t="shared" si="10"/>
        <v>1213256.8</v>
      </c>
      <c r="Z459" s="18" t="s">
        <v>57</v>
      </c>
      <c r="AA459" s="14" t="s">
        <v>176</v>
      </c>
      <c r="AB459" s="22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  <c r="GV459" s="10"/>
      <c r="GW459" s="10"/>
      <c r="GX459" s="10"/>
      <c r="GY459" s="10"/>
      <c r="GZ459" s="10"/>
      <c r="HA459" s="10"/>
      <c r="HB459" s="10"/>
      <c r="HC459" s="10"/>
      <c r="HD459" s="10"/>
      <c r="HE459" s="10"/>
      <c r="HF459" s="10"/>
      <c r="HG459" s="10"/>
      <c r="HH459" s="10"/>
      <c r="HI459" s="10"/>
      <c r="HJ459" s="10"/>
      <c r="HK459" s="10"/>
      <c r="HL459" s="10"/>
      <c r="HM459" s="10"/>
      <c r="HN459" s="10"/>
      <c r="HO459" s="10"/>
    </row>
    <row r="460" spans="2:223" ht="51" outlineLevel="1" x14ac:dyDescent="0.2">
      <c r="B460" s="14" t="s">
        <v>1077</v>
      </c>
      <c r="C460" s="14" t="s">
        <v>46</v>
      </c>
      <c r="D460" s="43" t="s">
        <v>1053</v>
      </c>
      <c r="E460" s="14" t="s">
        <v>1054</v>
      </c>
      <c r="F460" s="45" t="s">
        <v>1055</v>
      </c>
      <c r="G460" s="45" t="s">
        <v>1078</v>
      </c>
      <c r="H460" s="15" t="s">
        <v>83</v>
      </c>
      <c r="I460" s="16">
        <v>45</v>
      </c>
      <c r="J460" s="17" t="s">
        <v>109</v>
      </c>
      <c r="K460" s="15" t="s">
        <v>53</v>
      </c>
      <c r="L460" s="18" t="s">
        <v>54</v>
      </c>
      <c r="M460" s="18" t="s">
        <v>55</v>
      </c>
      <c r="N460" s="18" t="s">
        <v>56</v>
      </c>
      <c r="O460" s="18"/>
      <c r="P460" s="18"/>
      <c r="Q460" s="19"/>
      <c r="R460" s="20">
        <v>138</v>
      </c>
      <c r="S460" s="20">
        <v>130</v>
      </c>
      <c r="T460" s="20">
        <v>130</v>
      </c>
      <c r="U460" s="20">
        <v>130</v>
      </c>
      <c r="V460" s="20">
        <v>130</v>
      </c>
      <c r="W460" s="20">
        <v>9749.3799999999992</v>
      </c>
      <c r="X460" s="30">
        <f t="shared" si="11"/>
        <v>6415092.0399999991</v>
      </c>
      <c r="Y460" s="20">
        <f t="shared" si="10"/>
        <v>7184903.0847999994</v>
      </c>
      <c r="Z460" s="18" t="s">
        <v>57</v>
      </c>
      <c r="AA460" s="14" t="s">
        <v>176</v>
      </c>
      <c r="AB460" s="22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  <c r="GV460" s="10"/>
      <c r="GW460" s="10"/>
      <c r="GX460" s="10"/>
      <c r="GY460" s="10"/>
      <c r="GZ460" s="10"/>
      <c r="HA460" s="10"/>
      <c r="HB460" s="10"/>
      <c r="HC460" s="10"/>
      <c r="HD460" s="10"/>
      <c r="HE460" s="10"/>
      <c r="HF460" s="10"/>
      <c r="HG460" s="10"/>
      <c r="HH460" s="10"/>
      <c r="HI460" s="10"/>
      <c r="HJ460" s="10"/>
      <c r="HK460" s="10"/>
      <c r="HL460" s="10"/>
      <c r="HM460" s="10"/>
      <c r="HN460" s="10"/>
      <c r="HO460" s="10"/>
    </row>
    <row r="461" spans="2:223" ht="51" outlineLevel="1" x14ac:dyDescent="0.2">
      <c r="B461" s="14" t="s">
        <v>1079</v>
      </c>
      <c r="C461" s="14" t="s">
        <v>46</v>
      </c>
      <c r="D461" s="43" t="s">
        <v>1053</v>
      </c>
      <c r="E461" s="14" t="s">
        <v>1054</v>
      </c>
      <c r="F461" s="45" t="s">
        <v>1055</v>
      </c>
      <c r="G461" s="45" t="s">
        <v>1080</v>
      </c>
      <c r="H461" s="15" t="s">
        <v>83</v>
      </c>
      <c r="I461" s="16">
        <v>45</v>
      </c>
      <c r="J461" s="17" t="s">
        <v>109</v>
      </c>
      <c r="K461" s="15" t="s">
        <v>53</v>
      </c>
      <c r="L461" s="18" t="s">
        <v>54</v>
      </c>
      <c r="M461" s="18" t="s">
        <v>55</v>
      </c>
      <c r="N461" s="18" t="s">
        <v>56</v>
      </c>
      <c r="O461" s="18"/>
      <c r="P461" s="18"/>
      <c r="Q461" s="19"/>
      <c r="R461" s="20">
        <v>20</v>
      </c>
      <c r="S461" s="20">
        <v>0</v>
      </c>
      <c r="T461" s="20">
        <v>0</v>
      </c>
      <c r="U461" s="20">
        <v>0</v>
      </c>
      <c r="V461" s="20">
        <v>0</v>
      </c>
      <c r="W461" s="20">
        <v>8000</v>
      </c>
      <c r="X461" s="30">
        <f t="shared" si="11"/>
        <v>160000</v>
      </c>
      <c r="Y461" s="20">
        <f t="shared" si="10"/>
        <v>179200.00000000003</v>
      </c>
      <c r="Z461" s="18" t="s">
        <v>57</v>
      </c>
      <c r="AA461" s="14" t="s">
        <v>176</v>
      </c>
      <c r="AB461" s="22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  <c r="GV461" s="10"/>
      <c r="GW461" s="10"/>
      <c r="GX461" s="10"/>
      <c r="GY461" s="10"/>
      <c r="GZ461" s="10"/>
      <c r="HA461" s="10"/>
      <c r="HB461" s="10"/>
      <c r="HC461" s="10"/>
      <c r="HD461" s="10"/>
      <c r="HE461" s="10"/>
      <c r="HF461" s="10"/>
      <c r="HG461" s="10"/>
      <c r="HH461" s="10"/>
      <c r="HI461" s="10"/>
      <c r="HJ461" s="10"/>
      <c r="HK461" s="10"/>
      <c r="HL461" s="10"/>
      <c r="HM461" s="10"/>
      <c r="HN461" s="10"/>
      <c r="HO461" s="10"/>
    </row>
    <row r="462" spans="2:223" ht="51" outlineLevel="1" x14ac:dyDescent="0.2">
      <c r="B462" s="14" t="s">
        <v>1081</v>
      </c>
      <c r="C462" s="14" t="s">
        <v>46</v>
      </c>
      <c r="D462" s="43" t="s">
        <v>948</v>
      </c>
      <c r="E462" s="14" t="s">
        <v>896</v>
      </c>
      <c r="F462" s="45" t="s">
        <v>949</v>
      </c>
      <c r="G462" s="45" t="s">
        <v>1082</v>
      </c>
      <c r="H462" s="15" t="s">
        <v>51</v>
      </c>
      <c r="I462" s="16">
        <v>45</v>
      </c>
      <c r="J462" s="17" t="s">
        <v>109</v>
      </c>
      <c r="K462" s="15" t="s">
        <v>53</v>
      </c>
      <c r="L462" s="18" t="s">
        <v>54</v>
      </c>
      <c r="M462" s="18" t="s">
        <v>55</v>
      </c>
      <c r="N462" s="18" t="s">
        <v>56</v>
      </c>
      <c r="O462" s="18"/>
      <c r="P462" s="18"/>
      <c r="Q462" s="19"/>
      <c r="R462" s="20">
        <v>4</v>
      </c>
      <c r="S462" s="20">
        <v>0</v>
      </c>
      <c r="T462" s="20">
        <v>0</v>
      </c>
      <c r="U462" s="20">
        <v>0</v>
      </c>
      <c r="V462" s="20">
        <v>0</v>
      </c>
      <c r="W462" s="20">
        <v>15000</v>
      </c>
      <c r="X462" s="30">
        <f t="shared" si="11"/>
        <v>60000</v>
      </c>
      <c r="Y462" s="20">
        <f t="shared" si="10"/>
        <v>67200</v>
      </c>
      <c r="Z462" s="18" t="s">
        <v>57</v>
      </c>
      <c r="AA462" s="14" t="s">
        <v>176</v>
      </c>
      <c r="AB462" s="22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  <c r="GV462" s="10"/>
      <c r="GW462" s="10"/>
      <c r="GX462" s="10"/>
      <c r="GY462" s="10"/>
      <c r="GZ462" s="10"/>
      <c r="HA462" s="10"/>
      <c r="HB462" s="10"/>
      <c r="HC462" s="10"/>
      <c r="HD462" s="10"/>
      <c r="HE462" s="10"/>
      <c r="HF462" s="10"/>
      <c r="HG462" s="10"/>
      <c r="HH462" s="10"/>
      <c r="HI462" s="10"/>
      <c r="HJ462" s="10"/>
      <c r="HK462" s="10"/>
      <c r="HL462" s="10"/>
      <c r="HM462" s="10"/>
      <c r="HN462" s="10"/>
      <c r="HO462" s="10"/>
    </row>
    <row r="463" spans="2:223" ht="51" outlineLevel="1" x14ac:dyDescent="0.2">
      <c r="B463" s="14" t="s">
        <v>1083</v>
      </c>
      <c r="C463" s="14" t="s">
        <v>46</v>
      </c>
      <c r="D463" s="43" t="s">
        <v>948</v>
      </c>
      <c r="E463" s="14" t="s">
        <v>896</v>
      </c>
      <c r="F463" s="45" t="s">
        <v>949</v>
      </c>
      <c r="G463" s="45" t="s">
        <v>1084</v>
      </c>
      <c r="H463" s="15" t="s">
        <v>51</v>
      </c>
      <c r="I463" s="16">
        <v>45</v>
      </c>
      <c r="J463" s="17" t="s">
        <v>109</v>
      </c>
      <c r="K463" s="15" t="s">
        <v>53</v>
      </c>
      <c r="L463" s="18" t="s">
        <v>54</v>
      </c>
      <c r="M463" s="18" t="s">
        <v>55</v>
      </c>
      <c r="N463" s="18" t="s">
        <v>56</v>
      </c>
      <c r="O463" s="18"/>
      <c r="P463" s="18"/>
      <c r="Q463" s="19"/>
      <c r="R463" s="20">
        <v>32</v>
      </c>
      <c r="S463" s="20">
        <v>50</v>
      </c>
      <c r="T463" s="20">
        <v>60</v>
      </c>
      <c r="U463" s="20">
        <v>50</v>
      </c>
      <c r="V463" s="20">
        <v>50</v>
      </c>
      <c r="W463" s="20">
        <v>10832.65</v>
      </c>
      <c r="X463" s="30">
        <f t="shared" si="11"/>
        <v>2621501.2999999998</v>
      </c>
      <c r="Y463" s="20">
        <f t="shared" si="10"/>
        <v>2936081.4560000002</v>
      </c>
      <c r="Z463" s="18" t="s">
        <v>57</v>
      </c>
      <c r="AA463" s="14" t="s">
        <v>176</v>
      </c>
      <c r="AB463" s="22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  <c r="GV463" s="10"/>
      <c r="GW463" s="10"/>
      <c r="GX463" s="10"/>
      <c r="GY463" s="10"/>
      <c r="GZ463" s="10"/>
      <c r="HA463" s="10"/>
      <c r="HB463" s="10"/>
      <c r="HC463" s="10"/>
      <c r="HD463" s="10"/>
      <c r="HE463" s="10"/>
      <c r="HF463" s="10"/>
      <c r="HG463" s="10"/>
      <c r="HH463" s="10"/>
      <c r="HI463" s="10"/>
      <c r="HJ463" s="10"/>
      <c r="HK463" s="10"/>
      <c r="HL463" s="10"/>
      <c r="HM463" s="10"/>
      <c r="HN463" s="10"/>
      <c r="HO463" s="10"/>
    </row>
    <row r="464" spans="2:223" ht="51" outlineLevel="1" x14ac:dyDescent="0.2">
      <c r="B464" s="14" t="s">
        <v>1085</v>
      </c>
      <c r="C464" s="14" t="s">
        <v>46</v>
      </c>
      <c r="D464" s="44" t="s">
        <v>873</v>
      </c>
      <c r="E464" s="14" t="s">
        <v>874</v>
      </c>
      <c r="F464" s="14" t="s">
        <v>875</v>
      </c>
      <c r="G464" s="45" t="s">
        <v>1086</v>
      </c>
      <c r="H464" s="15" t="s">
        <v>51</v>
      </c>
      <c r="I464" s="16">
        <v>45</v>
      </c>
      <c r="J464" s="17" t="s">
        <v>109</v>
      </c>
      <c r="K464" s="15" t="s">
        <v>53</v>
      </c>
      <c r="L464" s="18" t="s">
        <v>54</v>
      </c>
      <c r="M464" s="18" t="s">
        <v>55</v>
      </c>
      <c r="N464" s="18" t="s">
        <v>56</v>
      </c>
      <c r="O464" s="18"/>
      <c r="P464" s="18"/>
      <c r="Q464" s="19"/>
      <c r="R464" s="20">
        <v>10</v>
      </c>
      <c r="S464" s="20">
        <v>20</v>
      </c>
      <c r="T464" s="20">
        <v>20</v>
      </c>
      <c r="U464" s="20">
        <v>20</v>
      </c>
      <c r="V464" s="20">
        <v>20</v>
      </c>
      <c r="W464" s="20">
        <v>6499.59</v>
      </c>
      <c r="X464" s="30">
        <f t="shared" si="11"/>
        <v>584963.1</v>
      </c>
      <c r="Y464" s="20">
        <f t="shared" si="10"/>
        <v>655158.67200000002</v>
      </c>
      <c r="Z464" s="18" t="s">
        <v>57</v>
      </c>
      <c r="AA464" s="14" t="s">
        <v>176</v>
      </c>
      <c r="AB464" s="22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  <c r="GV464" s="10"/>
      <c r="GW464" s="10"/>
      <c r="GX464" s="10"/>
      <c r="GY464" s="10"/>
      <c r="GZ464" s="10"/>
      <c r="HA464" s="10"/>
      <c r="HB464" s="10"/>
      <c r="HC464" s="10"/>
      <c r="HD464" s="10"/>
      <c r="HE464" s="10"/>
      <c r="HF464" s="10"/>
      <c r="HG464" s="10"/>
      <c r="HH464" s="10"/>
      <c r="HI464" s="10"/>
      <c r="HJ464" s="10"/>
      <c r="HK464" s="10"/>
      <c r="HL464" s="10"/>
      <c r="HM464" s="10"/>
      <c r="HN464" s="10"/>
      <c r="HO464" s="10"/>
    </row>
    <row r="465" spans="2:223" ht="51" outlineLevel="1" x14ac:dyDescent="0.2">
      <c r="B465" s="14" t="s">
        <v>1087</v>
      </c>
      <c r="C465" s="14" t="s">
        <v>46</v>
      </c>
      <c r="D465" s="43" t="s">
        <v>1053</v>
      </c>
      <c r="E465" s="14" t="s">
        <v>1054</v>
      </c>
      <c r="F465" s="48" t="s">
        <v>1088</v>
      </c>
      <c r="G465" s="45" t="s">
        <v>1089</v>
      </c>
      <c r="H465" s="15" t="s">
        <v>83</v>
      </c>
      <c r="I465" s="16">
        <v>45</v>
      </c>
      <c r="J465" s="17" t="s">
        <v>109</v>
      </c>
      <c r="K465" s="15" t="s">
        <v>53</v>
      </c>
      <c r="L465" s="18" t="s">
        <v>54</v>
      </c>
      <c r="M465" s="18" t="s">
        <v>55</v>
      </c>
      <c r="N465" s="18" t="s">
        <v>56</v>
      </c>
      <c r="O465" s="18"/>
      <c r="P465" s="18"/>
      <c r="Q465" s="19"/>
      <c r="R465" s="20">
        <v>20</v>
      </c>
      <c r="S465" s="20">
        <v>20</v>
      </c>
      <c r="T465" s="20">
        <v>20</v>
      </c>
      <c r="U465" s="20">
        <v>20</v>
      </c>
      <c r="V465" s="20">
        <v>20</v>
      </c>
      <c r="W465" s="20">
        <v>8666.1200000000008</v>
      </c>
      <c r="X465" s="30">
        <f t="shared" si="11"/>
        <v>866612.00000000012</v>
      </c>
      <c r="Y465" s="20">
        <f t="shared" si="10"/>
        <v>970605.44000000018</v>
      </c>
      <c r="Z465" s="18" t="s">
        <v>57</v>
      </c>
      <c r="AA465" s="14" t="s">
        <v>176</v>
      </c>
      <c r="AB465" s="22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  <c r="GV465" s="10"/>
      <c r="GW465" s="10"/>
      <c r="GX465" s="10"/>
      <c r="GY465" s="10"/>
      <c r="GZ465" s="10"/>
      <c r="HA465" s="10"/>
      <c r="HB465" s="10"/>
      <c r="HC465" s="10"/>
      <c r="HD465" s="10"/>
      <c r="HE465" s="10"/>
      <c r="HF465" s="10"/>
      <c r="HG465" s="10"/>
      <c r="HH465" s="10"/>
      <c r="HI465" s="10"/>
      <c r="HJ465" s="10"/>
      <c r="HK465" s="10"/>
      <c r="HL465" s="10"/>
      <c r="HM465" s="10"/>
      <c r="HN465" s="10"/>
      <c r="HO465" s="10"/>
    </row>
    <row r="466" spans="2:223" ht="51" outlineLevel="1" x14ac:dyDescent="0.2">
      <c r="B466" s="14" t="s">
        <v>1090</v>
      </c>
      <c r="C466" s="14" t="s">
        <v>46</v>
      </c>
      <c r="D466" s="43" t="s">
        <v>1053</v>
      </c>
      <c r="E466" s="14" t="s">
        <v>1054</v>
      </c>
      <c r="F466" s="48" t="s">
        <v>1088</v>
      </c>
      <c r="G466" s="45" t="s">
        <v>1091</v>
      </c>
      <c r="H466" s="15" t="s">
        <v>83</v>
      </c>
      <c r="I466" s="16">
        <v>45</v>
      </c>
      <c r="J466" s="17" t="s">
        <v>109</v>
      </c>
      <c r="K466" s="15" t="s">
        <v>53</v>
      </c>
      <c r="L466" s="18" t="s">
        <v>54</v>
      </c>
      <c r="M466" s="18" t="s">
        <v>55</v>
      </c>
      <c r="N466" s="18" t="s">
        <v>56</v>
      </c>
      <c r="O466" s="18"/>
      <c r="P466" s="18"/>
      <c r="Q466" s="19"/>
      <c r="R466" s="20">
        <v>93</v>
      </c>
      <c r="S466" s="20">
        <v>100</v>
      </c>
      <c r="T466" s="20">
        <v>100</v>
      </c>
      <c r="U466" s="20">
        <v>100</v>
      </c>
      <c r="V466" s="20">
        <v>100</v>
      </c>
      <c r="W466" s="20">
        <v>33245.39</v>
      </c>
      <c r="X466" s="30">
        <f t="shared" si="11"/>
        <v>16389977.27</v>
      </c>
      <c r="Y466" s="20">
        <f t="shared" si="10"/>
        <v>18356774.542400002</v>
      </c>
      <c r="Z466" s="18" t="s">
        <v>57</v>
      </c>
      <c r="AA466" s="14" t="s">
        <v>176</v>
      </c>
      <c r="AB466" s="22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  <c r="GV466" s="10"/>
      <c r="GW466" s="10"/>
      <c r="GX466" s="10"/>
      <c r="GY466" s="10"/>
      <c r="GZ466" s="10"/>
      <c r="HA466" s="10"/>
      <c r="HB466" s="10"/>
      <c r="HC466" s="10"/>
      <c r="HD466" s="10"/>
      <c r="HE466" s="10"/>
      <c r="HF466" s="10"/>
      <c r="HG466" s="10"/>
      <c r="HH466" s="10"/>
      <c r="HI466" s="10"/>
      <c r="HJ466" s="10"/>
      <c r="HK466" s="10"/>
      <c r="HL466" s="10"/>
      <c r="HM466" s="10"/>
      <c r="HN466" s="10"/>
      <c r="HO466" s="10"/>
    </row>
    <row r="467" spans="2:223" ht="51" outlineLevel="1" x14ac:dyDescent="0.2">
      <c r="B467" s="14" t="s">
        <v>1092</v>
      </c>
      <c r="C467" s="14" t="s">
        <v>46</v>
      </c>
      <c r="D467" s="44" t="s">
        <v>873</v>
      </c>
      <c r="E467" s="14" t="s">
        <v>874</v>
      </c>
      <c r="F467" s="14" t="s">
        <v>875</v>
      </c>
      <c r="G467" s="45" t="s">
        <v>1093</v>
      </c>
      <c r="H467" s="15" t="s">
        <v>51</v>
      </c>
      <c r="I467" s="16">
        <v>45</v>
      </c>
      <c r="J467" s="17" t="s">
        <v>109</v>
      </c>
      <c r="K467" s="15" t="s">
        <v>53</v>
      </c>
      <c r="L467" s="18" t="s">
        <v>54</v>
      </c>
      <c r="M467" s="18" t="s">
        <v>55</v>
      </c>
      <c r="N467" s="18" t="s">
        <v>56</v>
      </c>
      <c r="O467" s="18"/>
      <c r="P467" s="18"/>
      <c r="Q467" s="19"/>
      <c r="R467" s="20">
        <v>42</v>
      </c>
      <c r="S467" s="20">
        <v>40</v>
      </c>
      <c r="T467" s="20">
        <v>35</v>
      </c>
      <c r="U467" s="20">
        <v>40</v>
      </c>
      <c r="V467" s="20">
        <v>40</v>
      </c>
      <c r="W467" s="20">
        <v>44863.59</v>
      </c>
      <c r="X467" s="30">
        <f t="shared" si="11"/>
        <v>8838127.2299999986</v>
      </c>
      <c r="Y467" s="20">
        <f t="shared" si="10"/>
        <v>9898702.4975999985</v>
      </c>
      <c r="Z467" s="18" t="s">
        <v>57</v>
      </c>
      <c r="AA467" s="14" t="s">
        <v>176</v>
      </c>
      <c r="AB467" s="22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  <c r="GV467" s="10"/>
      <c r="GW467" s="10"/>
      <c r="GX467" s="10"/>
      <c r="GY467" s="10"/>
      <c r="GZ467" s="10"/>
      <c r="HA467" s="10"/>
      <c r="HB467" s="10"/>
      <c r="HC467" s="10"/>
      <c r="HD467" s="10"/>
      <c r="HE467" s="10"/>
      <c r="HF467" s="10"/>
      <c r="HG467" s="10"/>
      <c r="HH467" s="10"/>
      <c r="HI467" s="10"/>
      <c r="HJ467" s="10"/>
      <c r="HK467" s="10"/>
      <c r="HL467" s="10"/>
      <c r="HM467" s="10"/>
      <c r="HN467" s="10"/>
      <c r="HO467" s="10"/>
    </row>
    <row r="468" spans="2:223" ht="51" outlineLevel="1" x14ac:dyDescent="0.2">
      <c r="B468" s="14" t="s">
        <v>1094</v>
      </c>
      <c r="C468" s="14" t="s">
        <v>46</v>
      </c>
      <c r="D468" s="43" t="s">
        <v>895</v>
      </c>
      <c r="E468" s="14" t="s">
        <v>896</v>
      </c>
      <c r="F468" s="45" t="s">
        <v>897</v>
      </c>
      <c r="G468" s="45" t="s">
        <v>1095</v>
      </c>
      <c r="H468" s="15" t="s">
        <v>83</v>
      </c>
      <c r="I468" s="16">
        <v>45</v>
      </c>
      <c r="J468" s="17" t="s">
        <v>109</v>
      </c>
      <c r="K468" s="15" t="s">
        <v>53</v>
      </c>
      <c r="L468" s="18" t="s">
        <v>54</v>
      </c>
      <c r="M468" s="18" t="s">
        <v>55</v>
      </c>
      <c r="N468" s="18" t="s">
        <v>56</v>
      </c>
      <c r="O468" s="18"/>
      <c r="P468" s="18"/>
      <c r="Q468" s="19"/>
      <c r="R468" s="20">
        <v>4</v>
      </c>
      <c r="S468" s="20">
        <v>4</v>
      </c>
      <c r="T468" s="20">
        <v>5</v>
      </c>
      <c r="U468" s="20">
        <v>4</v>
      </c>
      <c r="V468" s="20">
        <v>4</v>
      </c>
      <c r="W468" s="20">
        <v>5416.32</v>
      </c>
      <c r="X468" s="30">
        <f t="shared" si="11"/>
        <v>113742.72</v>
      </c>
      <c r="Y468" s="20">
        <f t="shared" si="10"/>
        <v>127391.84640000001</v>
      </c>
      <c r="Z468" s="18" t="s">
        <v>57</v>
      </c>
      <c r="AA468" s="14" t="s">
        <v>176</v>
      </c>
      <c r="AB468" s="22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  <c r="GV468" s="10"/>
      <c r="GW468" s="10"/>
      <c r="GX468" s="10"/>
      <c r="GY468" s="10"/>
      <c r="GZ468" s="10"/>
      <c r="HA468" s="10"/>
      <c r="HB468" s="10"/>
      <c r="HC468" s="10"/>
      <c r="HD468" s="10"/>
      <c r="HE468" s="10"/>
      <c r="HF468" s="10"/>
      <c r="HG468" s="10"/>
      <c r="HH468" s="10"/>
      <c r="HI468" s="10"/>
      <c r="HJ468" s="10"/>
      <c r="HK468" s="10"/>
      <c r="HL468" s="10"/>
      <c r="HM468" s="10"/>
      <c r="HN468" s="10"/>
      <c r="HO468" s="10"/>
    </row>
    <row r="469" spans="2:223" ht="51" outlineLevel="1" x14ac:dyDescent="0.2">
      <c r="B469" s="14" t="s">
        <v>1096</v>
      </c>
      <c r="C469" s="14" t="s">
        <v>46</v>
      </c>
      <c r="D469" s="43" t="s">
        <v>895</v>
      </c>
      <c r="E469" s="14" t="s">
        <v>896</v>
      </c>
      <c r="F469" s="45" t="s">
        <v>897</v>
      </c>
      <c r="G469" s="45" t="s">
        <v>1097</v>
      </c>
      <c r="H469" s="15" t="s">
        <v>83</v>
      </c>
      <c r="I469" s="16">
        <v>45</v>
      </c>
      <c r="J469" s="17" t="s">
        <v>109</v>
      </c>
      <c r="K469" s="15" t="s">
        <v>53</v>
      </c>
      <c r="L469" s="18" t="s">
        <v>54</v>
      </c>
      <c r="M469" s="18" t="s">
        <v>55</v>
      </c>
      <c r="N469" s="18" t="s">
        <v>56</v>
      </c>
      <c r="O469" s="18"/>
      <c r="P469" s="18"/>
      <c r="Q469" s="19"/>
      <c r="R469" s="20">
        <v>8</v>
      </c>
      <c r="S469" s="20">
        <v>0</v>
      </c>
      <c r="T469" s="20">
        <v>0</v>
      </c>
      <c r="U469" s="20">
        <v>0</v>
      </c>
      <c r="V469" s="20">
        <v>0</v>
      </c>
      <c r="W469" s="20">
        <v>13202.68</v>
      </c>
      <c r="X469" s="30">
        <f t="shared" si="11"/>
        <v>105621.44</v>
      </c>
      <c r="Y469" s="20">
        <f t="shared" si="10"/>
        <v>118296.01280000001</v>
      </c>
      <c r="Z469" s="18" t="s">
        <v>57</v>
      </c>
      <c r="AA469" s="14" t="s">
        <v>176</v>
      </c>
      <c r="AB469" s="22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  <c r="GV469" s="10"/>
      <c r="GW469" s="10"/>
      <c r="GX469" s="10"/>
      <c r="GY469" s="10"/>
      <c r="GZ469" s="10"/>
      <c r="HA469" s="10"/>
      <c r="HB469" s="10"/>
      <c r="HC469" s="10"/>
      <c r="HD469" s="10"/>
      <c r="HE469" s="10"/>
      <c r="HF469" s="10"/>
      <c r="HG469" s="10"/>
      <c r="HH469" s="10"/>
      <c r="HI469" s="10"/>
      <c r="HJ469" s="10"/>
      <c r="HK469" s="10"/>
      <c r="HL469" s="10"/>
      <c r="HM469" s="10"/>
      <c r="HN469" s="10"/>
      <c r="HO469" s="10"/>
    </row>
    <row r="470" spans="2:223" ht="89.25" outlineLevel="1" x14ac:dyDescent="0.2">
      <c r="B470" s="14" t="s">
        <v>1098</v>
      </c>
      <c r="C470" s="14" t="s">
        <v>46</v>
      </c>
      <c r="D470" s="44" t="s">
        <v>1008</v>
      </c>
      <c r="E470" s="14" t="s">
        <v>1009</v>
      </c>
      <c r="F470" s="14" t="s">
        <v>1010</v>
      </c>
      <c r="G470" s="45" t="s">
        <v>1099</v>
      </c>
      <c r="H470" s="15" t="s">
        <v>83</v>
      </c>
      <c r="I470" s="16">
        <v>45</v>
      </c>
      <c r="J470" s="17" t="s">
        <v>109</v>
      </c>
      <c r="K470" s="15" t="s">
        <v>53</v>
      </c>
      <c r="L470" s="18" t="s">
        <v>54</v>
      </c>
      <c r="M470" s="18" t="s">
        <v>55</v>
      </c>
      <c r="N470" s="18" t="s">
        <v>56</v>
      </c>
      <c r="O470" s="18"/>
      <c r="P470" s="18"/>
      <c r="Q470" s="19"/>
      <c r="R470" s="20">
        <v>6</v>
      </c>
      <c r="S470" s="20">
        <v>6</v>
      </c>
      <c r="T470" s="20">
        <v>6</v>
      </c>
      <c r="U470" s="20">
        <v>6</v>
      </c>
      <c r="V470" s="20">
        <v>6</v>
      </c>
      <c r="W470" s="20">
        <v>1151.51</v>
      </c>
      <c r="X470" s="30">
        <f t="shared" si="11"/>
        <v>34545.300000000003</v>
      </c>
      <c r="Y470" s="20">
        <f t="shared" ref="Y470:Y533" si="12">X470*1.12</f>
        <v>38690.736000000004</v>
      </c>
      <c r="Z470" s="18" t="s">
        <v>57</v>
      </c>
      <c r="AA470" s="14" t="s">
        <v>176</v>
      </c>
      <c r="AB470" s="22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  <c r="GV470" s="10"/>
      <c r="GW470" s="10"/>
      <c r="GX470" s="10"/>
      <c r="GY470" s="10"/>
      <c r="GZ470" s="10"/>
      <c r="HA470" s="10"/>
      <c r="HB470" s="10"/>
      <c r="HC470" s="10"/>
      <c r="HD470" s="10"/>
      <c r="HE470" s="10"/>
      <c r="HF470" s="10"/>
      <c r="HG470" s="10"/>
      <c r="HH470" s="10"/>
      <c r="HI470" s="10"/>
      <c r="HJ470" s="10"/>
      <c r="HK470" s="10"/>
      <c r="HL470" s="10"/>
      <c r="HM470" s="10"/>
      <c r="HN470" s="10"/>
      <c r="HO470" s="10"/>
    </row>
    <row r="471" spans="2:223" ht="89.25" outlineLevel="1" x14ac:dyDescent="0.2">
      <c r="B471" s="14" t="s">
        <v>1100</v>
      </c>
      <c r="C471" s="14" t="s">
        <v>46</v>
      </c>
      <c r="D471" s="44" t="s">
        <v>1008</v>
      </c>
      <c r="E471" s="14" t="s">
        <v>1009</v>
      </c>
      <c r="F471" s="14" t="s">
        <v>1010</v>
      </c>
      <c r="G471" s="45" t="s">
        <v>1101</v>
      </c>
      <c r="H471" s="15" t="s">
        <v>83</v>
      </c>
      <c r="I471" s="16">
        <v>45</v>
      </c>
      <c r="J471" s="17" t="s">
        <v>109</v>
      </c>
      <c r="K471" s="15" t="s">
        <v>53</v>
      </c>
      <c r="L471" s="18" t="s">
        <v>54</v>
      </c>
      <c r="M471" s="18" t="s">
        <v>55</v>
      </c>
      <c r="N471" s="18" t="s">
        <v>56</v>
      </c>
      <c r="O471" s="18"/>
      <c r="P471" s="18"/>
      <c r="Q471" s="19"/>
      <c r="R471" s="20">
        <v>6</v>
      </c>
      <c r="S471" s="20">
        <v>6</v>
      </c>
      <c r="T471" s="20">
        <v>6</v>
      </c>
      <c r="U471" s="20">
        <v>6</v>
      </c>
      <c r="V471" s="20">
        <v>6</v>
      </c>
      <c r="W471" s="20">
        <v>1218.67</v>
      </c>
      <c r="X471" s="30">
        <f t="shared" si="11"/>
        <v>36560.100000000006</v>
      </c>
      <c r="Y471" s="20">
        <f t="shared" si="12"/>
        <v>40947.312000000013</v>
      </c>
      <c r="Z471" s="18" t="s">
        <v>57</v>
      </c>
      <c r="AA471" s="14" t="s">
        <v>176</v>
      </c>
      <c r="AB471" s="22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  <c r="GV471" s="10"/>
      <c r="GW471" s="10"/>
      <c r="GX471" s="10"/>
      <c r="GY471" s="10"/>
      <c r="GZ471" s="10"/>
      <c r="HA471" s="10"/>
      <c r="HB471" s="10"/>
      <c r="HC471" s="10"/>
      <c r="HD471" s="10"/>
      <c r="HE471" s="10"/>
      <c r="HF471" s="10"/>
      <c r="HG471" s="10"/>
      <c r="HH471" s="10"/>
      <c r="HI471" s="10"/>
      <c r="HJ471" s="10"/>
      <c r="HK471" s="10"/>
      <c r="HL471" s="10"/>
      <c r="HM471" s="10"/>
      <c r="HN471" s="10"/>
      <c r="HO471" s="10"/>
    </row>
    <row r="472" spans="2:223" ht="89.25" outlineLevel="1" x14ac:dyDescent="0.2">
      <c r="B472" s="14" t="s">
        <v>1102</v>
      </c>
      <c r="C472" s="14" t="s">
        <v>46</v>
      </c>
      <c r="D472" s="44" t="s">
        <v>1008</v>
      </c>
      <c r="E472" s="14" t="s">
        <v>1009</v>
      </c>
      <c r="F472" s="14" t="s">
        <v>1010</v>
      </c>
      <c r="G472" s="45" t="s">
        <v>1103</v>
      </c>
      <c r="H472" s="15" t="s">
        <v>83</v>
      </c>
      <c r="I472" s="16">
        <v>45</v>
      </c>
      <c r="J472" s="17" t="s">
        <v>109</v>
      </c>
      <c r="K472" s="15" t="s">
        <v>53</v>
      </c>
      <c r="L472" s="18" t="s">
        <v>54</v>
      </c>
      <c r="M472" s="18" t="s">
        <v>55</v>
      </c>
      <c r="N472" s="18" t="s">
        <v>56</v>
      </c>
      <c r="O472" s="18"/>
      <c r="P472" s="18"/>
      <c r="Q472" s="19"/>
      <c r="R472" s="20">
        <v>6</v>
      </c>
      <c r="S472" s="20">
        <v>6</v>
      </c>
      <c r="T472" s="20">
        <v>6</v>
      </c>
      <c r="U472" s="20">
        <v>6</v>
      </c>
      <c r="V472" s="20">
        <v>6</v>
      </c>
      <c r="W472" s="20">
        <v>1286.92</v>
      </c>
      <c r="X472" s="30">
        <f t="shared" si="11"/>
        <v>38607.600000000006</v>
      </c>
      <c r="Y472" s="20">
        <f t="shared" si="12"/>
        <v>43240.51200000001</v>
      </c>
      <c r="Z472" s="18" t="s">
        <v>57</v>
      </c>
      <c r="AA472" s="14" t="s">
        <v>176</v>
      </c>
      <c r="AB472" s="22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  <c r="GV472" s="10"/>
      <c r="GW472" s="10"/>
      <c r="GX472" s="10"/>
      <c r="GY472" s="10"/>
      <c r="GZ472" s="10"/>
      <c r="HA472" s="10"/>
      <c r="HB472" s="10"/>
      <c r="HC472" s="10"/>
      <c r="HD472" s="10"/>
      <c r="HE472" s="10"/>
      <c r="HF472" s="10"/>
      <c r="HG472" s="10"/>
      <c r="HH472" s="10"/>
      <c r="HI472" s="10"/>
      <c r="HJ472" s="10"/>
      <c r="HK472" s="10"/>
      <c r="HL472" s="10"/>
      <c r="HM472" s="10"/>
      <c r="HN472" s="10"/>
      <c r="HO472" s="10"/>
    </row>
    <row r="473" spans="2:223" ht="51" outlineLevel="1" x14ac:dyDescent="0.2">
      <c r="B473" s="14" t="s">
        <v>1104</v>
      </c>
      <c r="C473" s="14" t="s">
        <v>46</v>
      </c>
      <c r="D473" s="18" t="s">
        <v>518</v>
      </c>
      <c r="E473" s="14" t="s">
        <v>519</v>
      </c>
      <c r="F473" s="45" t="s">
        <v>520</v>
      </c>
      <c r="G473" s="45" t="s">
        <v>521</v>
      </c>
      <c r="H473" s="15" t="s">
        <v>83</v>
      </c>
      <c r="I473" s="16">
        <v>45</v>
      </c>
      <c r="J473" s="17" t="s">
        <v>109</v>
      </c>
      <c r="K473" s="15" t="s">
        <v>53</v>
      </c>
      <c r="L473" s="18" t="s">
        <v>54</v>
      </c>
      <c r="M473" s="18" t="s">
        <v>55</v>
      </c>
      <c r="N473" s="18" t="s">
        <v>56</v>
      </c>
      <c r="O473" s="18"/>
      <c r="P473" s="18"/>
      <c r="Q473" s="19"/>
      <c r="R473" s="20">
        <v>480</v>
      </c>
      <c r="S473" s="20">
        <v>480</v>
      </c>
      <c r="T473" s="20">
        <v>480</v>
      </c>
      <c r="U473" s="20">
        <v>480</v>
      </c>
      <c r="V473" s="20">
        <v>480</v>
      </c>
      <c r="W473" s="20">
        <v>60997.46</v>
      </c>
      <c r="X473" s="30">
        <f t="shared" si="11"/>
        <v>146393904</v>
      </c>
      <c r="Y473" s="20">
        <f t="shared" si="12"/>
        <v>163961172.48000002</v>
      </c>
      <c r="Z473" s="18" t="s">
        <v>57</v>
      </c>
      <c r="AA473" s="14" t="s">
        <v>176</v>
      </c>
      <c r="AB473" s="22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  <c r="GV473" s="10"/>
      <c r="GW473" s="10"/>
      <c r="GX473" s="10"/>
      <c r="GY473" s="10"/>
      <c r="GZ473" s="10"/>
      <c r="HA473" s="10"/>
      <c r="HB473" s="10"/>
      <c r="HC473" s="10"/>
      <c r="HD473" s="10"/>
      <c r="HE473" s="10"/>
      <c r="HF473" s="10"/>
      <c r="HG473" s="10"/>
      <c r="HH473" s="10"/>
      <c r="HI473" s="10"/>
      <c r="HJ473" s="10"/>
      <c r="HK473" s="10"/>
      <c r="HL473" s="10"/>
      <c r="HM473" s="10"/>
      <c r="HN473" s="10"/>
      <c r="HO473" s="10"/>
    </row>
    <row r="474" spans="2:223" ht="51" outlineLevel="1" x14ac:dyDescent="0.2">
      <c r="B474" s="14" t="s">
        <v>1105</v>
      </c>
      <c r="C474" s="14" t="s">
        <v>46</v>
      </c>
      <c r="D474" s="44" t="s">
        <v>524</v>
      </c>
      <c r="E474" s="14" t="s">
        <v>525</v>
      </c>
      <c r="F474" s="45" t="s">
        <v>526</v>
      </c>
      <c r="G474" s="45" t="s">
        <v>527</v>
      </c>
      <c r="H474" s="15" t="s">
        <v>83</v>
      </c>
      <c r="I474" s="16">
        <v>45</v>
      </c>
      <c r="J474" s="17" t="s">
        <v>109</v>
      </c>
      <c r="K474" s="15" t="s">
        <v>53</v>
      </c>
      <c r="L474" s="18" t="s">
        <v>54</v>
      </c>
      <c r="M474" s="18" t="s">
        <v>55</v>
      </c>
      <c r="N474" s="18" t="s">
        <v>122</v>
      </c>
      <c r="O474" s="18"/>
      <c r="P474" s="18"/>
      <c r="Q474" s="19"/>
      <c r="R474" s="20">
        <v>2</v>
      </c>
      <c r="S474" s="20">
        <v>2</v>
      </c>
      <c r="T474" s="20">
        <v>2</v>
      </c>
      <c r="U474" s="20">
        <v>2</v>
      </c>
      <c r="V474" s="20">
        <v>2</v>
      </c>
      <c r="W474" s="20">
        <v>238886.91</v>
      </c>
      <c r="X474" s="30">
        <f t="shared" si="11"/>
        <v>2388869.1</v>
      </c>
      <c r="Y474" s="20">
        <f t="shared" si="12"/>
        <v>2675533.3920000005</v>
      </c>
      <c r="Z474" s="18" t="s">
        <v>57</v>
      </c>
      <c r="AA474" s="14" t="s">
        <v>176</v>
      </c>
      <c r="AB474" s="22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  <c r="GV474" s="10"/>
      <c r="GW474" s="10"/>
      <c r="GX474" s="10"/>
      <c r="GY474" s="10"/>
      <c r="GZ474" s="10"/>
      <c r="HA474" s="10"/>
      <c r="HB474" s="10"/>
      <c r="HC474" s="10"/>
      <c r="HD474" s="10"/>
      <c r="HE474" s="10"/>
      <c r="HF474" s="10"/>
      <c r="HG474" s="10"/>
      <c r="HH474" s="10"/>
      <c r="HI474" s="10"/>
      <c r="HJ474" s="10"/>
      <c r="HK474" s="10"/>
      <c r="HL474" s="10"/>
      <c r="HM474" s="10"/>
      <c r="HN474" s="10"/>
      <c r="HO474" s="10"/>
    </row>
    <row r="475" spans="2:223" ht="114.75" outlineLevel="1" x14ac:dyDescent="0.2">
      <c r="B475" s="14" t="s">
        <v>1106</v>
      </c>
      <c r="C475" s="14" t="s">
        <v>46</v>
      </c>
      <c r="D475" s="42" t="s">
        <v>599</v>
      </c>
      <c r="E475" s="14" t="s">
        <v>525</v>
      </c>
      <c r="F475" s="45" t="s">
        <v>600</v>
      </c>
      <c r="G475" s="45" t="s">
        <v>601</v>
      </c>
      <c r="H475" s="15" t="s">
        <v>83</v>
      </c>
      <c r="I475" s="16">
        <v>45</v>
      </c>
      <c r="J475" s="17" t="s">
        <v>109</v>
      </c>
      <c r="K475" s="15" t="s">
        <v>53</v>
      </c>
      <c r="L475" s="18" t="s">
        <v>54</v>
      </c>
      <c r="M475" s="18" t="s">
        <v>55</v>
      </c>
      <c r="N475" s="18" t="s">
        <v>122</v>
      </c>
      <c r="O475" s="18"/>
      <c r="P475" s="18"/>
      <c r="Q475" s="19"/>
      <c r="R475" s="20">
        <v>24</v>
      </c>
      <c r="S475" s="20">
        <v>20</v>
      </c>
      <c r="T475" s="20">
        <v>20</v>
      </c>
      <c r="U475" s="20">
        <v>20</v>
      </c>
      <c r="V475" s="20">
        <v>20</v>
      </c>
      <c r="W475" s="20">
        <v>138657.85999999999</v>
      </c>
      <c r="X475" s="30">
        <f t="shared" si="11"/>
        <v>14420417.439999998</v>
      </c>
      <c r="Y475" s="20">
        <f t="shared" si="12"/>
        <v>16150867.532799998</v>
      </c>
      <c r="Z475" s="18" t="s">
        <v>57</v>
      </c>
      <c r="AA475" s="14" t="s">
        <v>176</v>
      </c>
      <c r="AB475" s="22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  <c r="GV475" s="10"/>
      <c r="GW475" s="10"/>
      <c r="GX475" s="10"/>
      <c r="GY475" s="10"/>
      <c r="GZ475" s="10"/>
      <c r="HA475" s="10"/>
      <c r="HB475" s="10"/>
      <c r="HC475" s="10"/>
      <c r="HD475" s="10"/>
      <c r="HE475" s="10"/>
      <c r="HF475" s="10"/>
      <c r="HG475" s="10"/>
      <c r="HH475" s="10"/>
      <c r="HI475" s="10"/>
      <c r="HJ475" s="10"/>
      <c r="HK475" s="10"/>
      <c r="HL475" s="10"/>
      <c r="HM475" s="10"/>
      <c r="HN475" s="10"/>
      <c r="HO475" s="10"/>
    </row>
    <row r="476" spans="2:223" ht="114.75" outlineLevel="1" x14ac:dyDescent="0.2">
      <c r="B476" s="14" t="s">
        <v>1107</v>
      </c>
      <c r="C476" s="14" t="s">
        <v>46</v>
      </c>
      <c r="D476" s="44" t="s">
        <v>605</v>
      </c>
      <c r="E476" s="14" t="s">
        <v>525</v>
      </c>
      <c r="F476" s="45" t="s">
        <v>606</v>
      </c>
      <c r="G476" s="45" t="s">
        <v>607</v>
      </c>
      <c r="H476" s="15" t="s">
        <v>83</v>
      </c>
      <c r="I476" s="16">
        <v>45</v>
      </c>
      <c r="J476" s="17" t="s">
        <v>109</v>
      </c>
      <c r="K476" s="15" t="s">
        <v>53</v>
      </c>
      <c r="L476" s="18" t="s">
        <v>54</v>
      </c>
      <c r="M476" s="18" t="s">
        <v>55</v>
      </c>
      <c r="N476" s="18" t="s">
        <v>122</v>
      </c>
      <c r="O476" s="18"/>
      <c r="P476" s="18"/>
      <c r="Q476" s="19"/>
      <c r="R476" s="20">
        <v>22</v>
      </c>
      <c r="S476" s="20">
        <v>20</v>
      </c>
      <c r="T476" s="20">
        <v>20</v>
      </c>
      <c r="U476" s="20">
        <v>20</v>
      </c>
      <c r="V476" s="20">
        <v>20</v>
      </c>
      <c r="W476" s="20">
        <v>267620.5</v>
      </c>
      <c r="X476" s="30">
        <f t="shared" si="11"/>
        <v>27297291</v>
      </c>
      <c r="Y476" s="20">
        <f t="shared" si="12"/>
        <v>30572965.920000002</v>
      </c>
      <c r="Z476" s="18" t="s">
        <v>57</v>
      </c>
      <c r="AA476" s="14" t="s">
        <v>176</v>
      </c>
      <c r="AB476" s="22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  <c r="GV476" s="10"/>
      <c r="GW476" s="10"/>
      <c r="GX476" s="10"/>
      <c r="GY476" s="10"/>
      <c r="GZ476" s="10"/>
      <c r="HA476" s="10"/>
      <c r="HB476" s="10"/>
      <c r="HC476" s="10"/>
      <c r="HD476" s="10"/>
      <c r="HE476" s="10"/>
      <c r="HF476" s="10"/>
      <c r="HG476" s="10"/>
      <c r="HH476" s="10"/>
      <c r="HI476" s="10"/>
      <c r="HJ476" s="10"/>
      <c r="HK476" s="10"/>
      <c r="HL476" s="10"/>
      <c r="HM476" s="10"/>
      <c r="HN476" s="10"/>
      <c r="HO476" s="10"/>
    </row>
    <row r="477" spans="2:223" ht="86.25" customHeight="1" outlineLevel="1" x14ac:dyDescent="0.2">
      <c r="B477" s="14" t="s">
        <v>1108</v>
      </c>
      <c r="C477" s="14" t="s">
        <v>46</v>
      </c>
      <c r="D477" s="43" t="s">
        <v>1109</v>
      </c>
      <c r="E477" s="14" t="s">
        <v>1110</v>
      </c>
      <c r="F477" s="45" t="s">
        <v>1111</v>
      </c>
      <c r="G477" s="45" t="s">
        <v>1112</v>
      </c>
      <c r="H477" s="15" t="s">
        <v>83</v>
      </c>
      <c r="I477" s="16">
        <v>45</v>
      </c>
      <c r="J477" s="17" t="s">
        <v>109</v>
      </c>
      <c r="K477" s="15" t="s">
        <v>53</v>
      </c>
      <c r="L477" s="18" t="s">
        <v>54</v>
      </c>
      <c r="M477" s="18" t="s">
        <v>55</v>
      </c>
      <c r="N477" s="18" t="s">
        <v>1012</v>
      </c>
      <c r="O477" s="18"/>
      <c r="P477" s="18"/>
      <c r="Q477" s="19"/>
      <c r="R477" s="20">
        <v>11</v>
      </c>
      <c r="S477" s="20">
        <v>11</v>
      </c>
      <c r="T477" s="20">
        <v>11</v>
      </c>
      <c r="U477" s="20">
        <v>11</v>
      </c>
      <c r="V477" s="20">
        <v>11</v>
      </c>
      <c r="W477" s="20">
        <v>390362.1</v>
      </c>
      <c r="X477" s="30">
        <f t="shared" si="11"/>
        <v>21469915.5</v>
      </c>
      <c r="Y477" s="20">
        <f t="shared" si="12"/>
        <v>24046305.360000003</v>
      </c>
      <c r="Z477" s="18" t="s">
        <v>57</v>
      </c>
      <c r="AA477" s="14" t="s">
        <v>176</v>
      </c>
      <c r="AB477" s="22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  <c r="GV477" s="10"/>
      <c r="GW477" s="10"/>
      <c r="GX477" s="10"/>
      <c r="GY477" s="10"/>
      <c r="GZ477" s="10"/>
      <c r="HA477" s="10"/>
      <c r="HB477" s="10"/>
      <c r="HC477" s="10"/>
      <c r="HD477" s="10"/>
      <c r="HE477" s="10"/>
      <c r="HF477" s="10"/>
      <c r="HG477" s="10"/>
      <c r="HH477" s="10"/>
      <c r="HI477" s="10"/>
      <c r="HJ477" s="10"/>
      <c r="HK477" s="10"/>
      <c r="HL477" s="10"/>
      <c r="HM477" s="10"/>
      <c r="HN477" s="10"/>
      <c r="HO477" s="10"/>
    </row>
    <row r="478" spans="2:223" ht="51" outlineLevel="1" x14ac:dyDescent="0.2">
      <c r="B478" s="14" t="s">
        <v>1113</v>
      </c>
      <c r="C478" s="14" t="s">
        <v>46</v>
      </c>
      <c r="D478" s="44" t="s">
        <v>644</v>
      </c>
      <c r="E478" s="14" t="s">
        <v>645</v>
      </c>
      <c r="F478" s="45" t="s">
        <v>646</v>
      </c>
      <c r="G478" s="45" t="s">
        <v>647</v>
      </c>
      <c r="H478" s="15" t="s">
        <v>83</v>
      </c>
      <c r="I478" s="16">
        <v>60</v>
      </c>
      <c r="J478" s="17" t="s">
        <v>109</v>
      </c>
      <c r="K478" s="15" t="s">
        <v>53</v>
      </c>
      <c r="L478" s="18" t="s">
        <v>54</v>
      </c>
      <c r="M478" s="18" t="s">
        <v>55</v>
      </c>
      <c r="N478" s="18" t="s">
        <v>56</v>
      </c>
      <c r="O478" s="18"/>
      <c r="P478" s="18"/>
      <c r="Q478" s="19"/>
      <c r="R478" s="20">
        <v>600</v>
      </c>
      <c r="S478" s="20">
        <v>600</v>
      </c>
      <c r="T478" s="20">
        <v>600</v>
      </c>
      <c r="U478" s="20">
        <v>600</v>
      </c>
      <c r="V478" s="20">
        <v>600</v>
      </c>
      <c r="W478" s="20">
        <v>4717.04</v>
      </c>
      <c r="X478" s="30">
        <f t="shared" si="11"/>
        <v>14151120</v>
      </c>
      <c r="Y478" s="20">
        <f t="shared" si="12"/>
        <v>15849254.400000002</v>
      </c>
      <c r="Z478" s="18" t="s">
        <v>57</v>
      </c>
      <c r="AA478" s="14" t="s">
        <v>176</v>
      </c>
      <c r="AB478" s="22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  <c r="GV478" s="10"/>
      <c r="GW478" s="10"/>
      <c r="GX478" s="10"/>
      <c r="GY478" s="10"/>
      <c r="GZ478" s="10"/>
      <c r="HA478" s="10"/>
      <c r="HB478" s="10"/>
      <c r="HC478" s="10"/>
      <c r="HD478" s="10"/>
      <c r="HE478" s="10"/>
      <c r="HF478" s="10"/>
      <c r="HG478" s="10"/>
      <c r="HH478" s="10"/>
      <c r="HI478" s="10"/>
      <c r="HJ478" s="10"/>
      <c r="HK478" s="10"/>
      <c r="HL478" s="10"/>
      <c r="HM478" s="10"/>
      <c r="HN478" s="10"/>
      <c r="HO478" s="10"/>
    </row>
    <row r="479" spans="2:223" ht="51" outlineLevel="1" x14ac:dyDescent="0.2">
      <c r="B479" s="14" t="s">
        <v>1114</v>
      </c>
      <c r="C479" s="14" t="s">
        <v>46</v>
      </c>
      <c r="D479" s="44" t="s">
        <v>644</v>
      </c>
      <c r="E479" s="14" t="s">
        <v>645</v>
      </c>
      <c r="F479" s="45" t="s">
        <v>646</v>
      </c>
      <c r="G479" s="45" t="s">
        <v>690</v>
      </c>
      <c r="H479" s="15" t="s">
        <v>83</v>
      </c>
      <c r="I479" s="16">
        <v>60</v>
      </c>
      <c r="J479" s="17" t="s">
        <v>109</v>
      </c>
      <c r="K479" s="15" t="s">
        <v>53</v>
      </c>
      <c r="L479" s="18" t="s">
        <v>54</v>
      </c>
      <c r="M479" s="18" t="s">
        <v>55</v>
      </c>
      <c r="N479" s="18" t="s">
        <v>56</v>
      </c>
      <c r="O479" s="18"/>
      <c r="P479" s="18"/>
      <c r="Q479" s="19"/>
      <c r="R479" s="20">
        <v>500</v>
      </c>
      <c r="S479" s="20">
        <v>900</v>
      </c>
      <c r="T479" s="20">
        <v>900</v>
      </c>
      <c r="U479" s="20">
        <v>900</v>
      </c>
      <c r="V479" s="20">
        <v>900</v>
      </c>
      <c r="W479" s="20">
        <v>1421.24</v>
      </c>
      <c r="X479" s="30">
        <f t="shared" si="11"/>
        <v>5827084</v>
      </c>
      <c r="Y479" s="20">
        <f t="shared" si="12"/>
        <v>6526334.080000001</v>
      </c>
      <c r="Z479" s="18" t="s">
        <v>57</v>
      </c>
      <c r="AA479" s="14" t="s">
        <v>176</v>
      </c>
      <c r="AB479" s="22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  <c r="GV479" s="10"/>
      <c r="GW479" s="10"/>
      <c r="GX479" s="10"/>
      <c r="GY479" s="10"/>
      <c r="GZ479" s="10"/>
      <c r="HA479" s="10"/>
      <c r="HB479" s="10"/>
      <c r="HC479" s="10"/>
      <c r="HD479" s="10"/>
      <c r="HE479" s="10"/>
      <c r="HF479" s="10"/>
      <c r="HG479" s="10"/>
      <c r="HH479" s="10"/>
      <c r="HI479" s="10"/>
      <c r="HJ479" s="10"/>
      <c r="HK479" s="10"/>
      <c r="HL479" s="10"/>
      <c r="HM479" s="10"/>
      <c r="HN479" s="10"/>
      <c r="HO479" s="10"/>
    </row>
    <row r="480" spans="2:223" ht="51" outlineLevel="1" x14ac:dyDescent="0.2">
      <c r="B480" s="14" t="s">
        <v>1115</v>
      </c>
      <c r="C480" s="14" t="s">
        <v>46</v>
      </c>
      <c r="D480" s="44" t="s">
        <v>1116</v>
      </c>
      <c r="E480" s="14" t="s">
        <v>1117</v>
      </c>
      <c r="F480" s="45" t="s">
        <v>1118</v>
      </c>
      <c r="G480" s="45" t="s">
        <v>1119</v>
      </c>
      <c r="H480" s="15" t="s">
        <v>83</v>
      </c>
      <c r="I480" s="16">
        <v>92</v>
      </c>
      <c r="J480" s="17" t="s">
        <v>109</v>
      </c>
      <c r="K480" s="15" t="s">
        <v>53</v>
      </c>
      <c r="L480" s="18" t="s">
        <v>54</v>
      </c>
      <c r="M480" s="18" t="s">
        <v>55</v>
      </c>
      <c r="N480" s="18" t="s">
        <v>56</v>
      </c>
      <c r="O480" s="18"/>
      <c r="P480" s="18"/>
      <c r="Q480" s="19"/>
      <c r="R480" s="20">
        <v>26</v>
      </c>
      <c r="S480" s="20">
        <v>50</v>
      </c>
      <c r="T480" s="20">
        <v>26</v>
      </c>
      <c r="U480" s="20">
        <v>50</v>
      </c>
      <c r="V480" s="20">
        <v>26</v>
      </c>
      <c r="W480" s="20">
        <v>20311.21</v>
      </c>
      <c r="X480" s="30">
        <f t="shared" si="11"/>
        <v>3615395.38</v>
      </c>
      <c r="Y480" s="20">
        <f t="shared" si="12"/>
        <v>4049242.8256000001</v>
      </c>
      <c r="Z480" s="18" t="s">
        <v>57</v>
      </c>
      <c r="AA480" s="14" t="s">
        <v>176</v>
      </c>
      <c r="AB480" s="22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  <c r="GV480" s="10"/>
      <c r="GW480" s="10"/>
      <c r="GX480" s="10"/>
      <c r="GY480" s="10"/>
      <c r="GZ480" s="10"/>
      <c r="HA480" s="10"/>
      <c r="HB480" s="10"/>
      <c r="HC480" s="10"/>
      <c r="HD480" s="10"/>
      <c r="HE480" s="10"/>
      <c r="HF480" s="10"/>
      <c r="HG480" s="10"/>
      <c r="HH480" s="10"/>
      <c r="HI480" s="10"/>
      <c r="HJ480" s="10"/>
      <c r="HK480" s="10"/>
      <c r="HL480" s="10"/>
      <c r="HM480" s="10"/>
      <c r="HN480" s="10"/>
      <c r="HO480" s="10"/>
    </row>
    <row r="481" spans="2:223" ht="51" outlineLevel="1" x14ac:dyDescent="0.2">
      <c r="B481" s="14" t="s">
        <v>1120</v>
      </c>
      <c r="C481" s="14" t="s">
        <v>46</v>
      </c>
      <c r="D481" s="44" t="s">
        <v>1121</v>
      </c>
      <c r="E481" s="14" t="s">
        <v>1117</v>
      </c>
      <c r="F481" s="14" t="s">
        <v>1122</v>
      </c>
      <c r="G481" s="45" t="s">
        <v>1123</v>
      </c>
      <c r="H481" s="15" t="s">
        <v>83</v>
      </c>
      <c r="I481" s="16">
        <v>92</v>
      </c>
      <c r="J481" s="17" t="s">
        <v>109</v>
      </c>
      <c r="K481" s="15" t="s">
        <v>53</v>
      </c>
      <c r="L481" s="18" t="s">
        <v>54</v>
      </c>
      <c r="M481" s="18" t="s">
        <v>55</v>
      </c>
      <c r="N481" s="18" t="s">
        <v>56</v>
      </c>
      <c r="O481" s="18"/>
      <c r="P481" s="18"/>
      <c r="Q481" s="19"/>
      <c r="R481" s="20">
        <v>2</v>
      </c>
      <c r="S481" s="20">
        <v>12</v>
      </c>
      <c r="T481" s="20">
        <v>2</v>
      </c>
      <c r="U481" s="20">
        <v>12</v>
      </c>
      <c r="V481" s="20">
        <v>2</v>
      </c>
      <c r="W481" s="20">
        <v>7604.52</v>
      </c>
      <c r="X481" s="30">
        <f t="shared" si="11"/>
        <v>228135.6</v>
      </c>
      <c r="Y481" s="20">
        <f t="shared" si="12"/>
        <v>255511.87200000003</v>
      </c>
      <c r="Z481" s="18" t="s">
        <v>57</v>
      </c>
      <c r="AA481" s="14" t="s">
        <v>176</v>
      </c>
      <c r="AB481" s="22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  <c r="GV481" s="10"/>
      <c r="GW481" s="10"/>
      <c r="GX481" s="10"/>
      <c r="GY481" s="10"/>
      <c r="GZ481" s="10"/>
      <c r="HA481" s="10"/>
      <c r="HB481" s="10"/>
      <c r="HC481" s="10"/>
      <c r="HD481" s="10"/>
      <c r="HE481" s="10"/>
      <c r="HF481" s="10"/>
      <c r="HG481" s="10"/>
      <c r="HH481" s="10"/>
      <c r="HI481" s="10"/>
      <c r="HJ481" s="10"/>
      <c r="HK481" s="10"/>
      <c r="HL481" s="10"/>
      <c r="HM481" s="10"/>
      <c r="HN481" s="10"/>
      <c r="HO481" s="10"/>
    </row>
    <row r="482" spans="2:223" ht="51" outlineLevel="1" x14ac:dyDescent="0.2">
      <c r="B482" s="14" t="s">
        <v>1124</v>
      </c>
      <c r="C482" s="14" t="s">
        <v>46</v>
      </c>
      <c r="D482" s="44" t="s">
        <v>1125</v>
      </c>
      <c r="E482" s="14" t="s">
        <v>1117</v>
      </c>
      <c r="F482" s="45" t="s">
        <v>1126</v>
      </c>
      <c r="G482" s="45" t="s">
        <v>1127</v>
      </c>
      <c r="H482" s="15" t="s">
        <v>83</v>
      </c>
      <c r="I482" s="16">
        <v>92</v>
      </c>
      <c r="J482" s="17" t="s">
        <v>109</v>
      </c>
      <c r="K482" s="15" t="s">
        <v>53</v>
      </c>
      <c r="L482" s="18" t="s">
        <v>54</v>
      </c>
      <c r="M482" s="18" t="s">
        <v>55</v>
      </c>
      <c r="N482" s="18" t="s">
        <v>56</v>
      </c>
      <c r="O482" s="18"/>
      <c r="P482" s="18"/>
      <c r="Q482" s="19"/>
      <c r="R482" s="20">
        <v>7</v>
      </c>
      <c r="S482" s="20">
        <v>93</v>
      </c>
      <c r="T482" s="20">
        <v>7</v>
      </c>
      <c r="U482" s="20">
        <v>93</v>
      </c>
      <c r="V482" s="20">
        <v>7</v>
      </c>
      <c r="W482" s="20">
        <v>10139.36</v>
      </c>
      <c r="X482" s="30">
        <f t="shared" si="11"/>
        <v>2098847.52</v>
      </c>
      <c r="Y482" s="20">
        <f t="shared" si="12"/>
        <v>2350709.2224000003</v>
      </c>
      <c r="Z482" s="18" t="s">
        <v>57</v>
      </c>
      <c r="AA482" s="14" t="s">
        <v>176</v>
      </c>
      <c r="AB482" s="22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  <c r="GV482" s="10"/>
      <c r="GW482" s="10"/>
      <c r="GX482" s="10"/>
      <c r="GY482" s="10"/>
      <c r="GZ482" s="10"/>
      <c r="HA482" s="10"/>
      <c r="HB482" s="10"/>
      <c r="HC482" s="10"/>
      <c r="HD482" s="10"/>
      <c r="HE482" s="10"/>
      <c r="HF482" s="10"/>
      <c r="HG482" s="10"/>
      <c r="HH482" s="10"/>
      <c r="HI482" s="10"/>
      <c r="HJ482" s="10"/>
      <c r="HK482" s="10"/>
      <c r="HL482" s="10"/>
      <c r="HM482" s="10"/>
      <c r="HN482" s="10"/>
      <c r="HO482" s="10"/>
    </row>
    <row r="483" spans="2:223" ht="51" outlineLevel="1" x14ac:dyDescent="0.2">
      <c r="B483" s="14" t="s">
        <v>1128</v>
      </c>
      <c r="C483" s="14" t="s">
        <v>46</v>
      </c>
      <c r="D483" s="44" t="s">
        <v>1129</v>
      </c>
      <c r="E483" s="14" t="s">
        <v>1117</v>
      </c>
      <c r="F483" s="45" t="s">
        <v>1130</v>
      </c>
      <c r="G483" s="45" t="s">
        <v>1131</v>
      </c>
      <c r="H483" s="15" t="s">
        <v>83</v>
      </c>
      <c r="I483" s="16">
        <v>92</v>
      </c>
      <c r="J483" s="17" t="s">
        <v>109</v>
      </c>
      <c r="K483" s="15" t="s">
        <v>53</v>
      </c>
      <c r="L483" s="18" t="s">
        <v>54</v>
      </c>
      <c r="M483" s="18" t="s">
        <v>55</v>
      </c>
      <c r="N483" s="18" t="s">
        <v>56</v>
      </c>
      <c r="O483" s="18"/>
      <c r="P483" s="18"/>
      <c r="Q483" s="19"/>
      <c r="R483" s="20">
        <v>29</v>
      </c>
      <c r="S483" s="20">
        <v>58</v>
      </c>
      <c r="T483" s="20">
        <v>29</v>
      </c>
      <c r="U483" s="20">
        <v>58</v>
      </c>
      <c r="V483" s="20">
        <v>29</v>
      </c>
      <c r="W483" s="20">
        <v>12090.01</v>
      </c>
      <c r="X483" s="30">
        <f t="shared" si="11"/>
        <v>2454272.0300000003</v>
      </c>
      <c r="Y483" s="20">
        <f t="shared" si="12"/>
        <v>2748784.6736000003</v>
      </c>
      <c r="Z483" s="18" t="s">
        <v>57</v>
      </c>
      <c r="AA483" s="14" t="s">
        <v>176</v>
      </c>
      <c r="AB483" s="22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  <c r="GV483" s="10"/>
      <c r="GW483" s="10"/>
      <c r="GX483" s="10"/>
      <c r="GY483" s="10"/>
      <c r="GZ483" s="10"/>
      <c r="HA483" s="10"/>
      <c r="HB483" s="10"/>
      <c r="HC483" s="10"/>
      <c r="HD483" s="10"/>
      <c r="HE483" s="10"/>
      <c r="HF483" s="10"/>
      <c r="HG483" s="10"/>
      <c r="HH483" s="10"/>
      <c r="HI483" s="10"/>
      <c r="HJ483" s="10"/>
      <c r="HK483" s="10"/>
      <c r="HL483" s="10"/>
      <c r="HM483" s="10"/>
      <c r="HN483" s="10"/>
      <c r="HO483" s="10"/>
    </row>
    <row r="484" spans="2:223" ht="51" outlineLevel="1" x14ac:dyDescent="0.2">
      <c r="B484" s="14" t="s">
        <v>1132</v>
      </c>
      <c r="C484" s="14" t="s">
        <v>46</v>
      </c>
      <c r="D484" s="44" t="s">
        <v>1133</v>
      </c>
      <c r="E484" s="14" t="s">
        <v>1117</v>
      </c>
      <c r="F484" s="45" t="s">
        <v>1134</v>
      </c>
      <c r="G484" s="45" t="s">
        <v>1135</v>
      </c>
      <c r="H484" s="15" t="s">
        <v>83</v>
      </c>
      <c r="I484" s="16">
        <v>92</v>
      </c>
      <c r="J484" s="17" t="s">
        <v>109</v>
      </c>
      <c r="K484" s="15" t="s">
        <v>53</v>
      </c>
      <c r="L484" s="18" t="s">
        <v>54</v>
      </c>
      <c r="M484" s="18" t="s">
        <v>55</v>
      </c>
      <c r="N484" s="18" t="s">
        <v>56</v>
      </c>
      <c r="O484" s="18"/>
      <c r="P484" s="18"/>
      <c r="Q484" s="19"/>
      <c r="R484" s="20">
        <v>379</v>
      </c>
      <c r="S484" s="20">
        <v>322</v>
      </c>
      <c r="T484" s="20">
        <v>379</v>
      </c>
      <c r="U484" s="20">
        <v>322</v>
      </c>
      <c r="V484" s="20">
        <v>379</v>
      </c>
      <c r="W484" s="20">
        <v>29016.01</v>
      </c>
      <c r="X484" s="30">
        <f t="shared" si="11"/>
        <v>51677513.809999995</v>
      </c>
      <c r="Y484" s="20">
        <f t="shared" si="12"/>
        <v>57878815.467199996</v>
      </c>
      <c r="Z484" s="18" t="s">
        <v>57</v>
      </c>
      <c r="AA484" s="14" t="s">
        <v>176</v>
      </c>
      <c r="AB484" s="22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  <c r="GV484" s="10"/>
      <c r="GW484" s="10"/>
      <c r="GX484" s="10"/>
      <c r="GY484" s="10"/>
      <c r="GZ484" s="10"/>
      <c r="HA484" s="10"/>
      <c r="HB484" s="10"/>
      <c r="HC484" s="10"/>
      <c r="HD484" s="10"/>
      <c r="HE484" s="10"/>
      <c r="HF484" s="10"/>
      <c r="HG484" s="10"/>
      <c r="HH484" s="10"/>
      <c r="HI484" s="10"/>
      <c r="HJ484" s="10"/>
      <c r="HK484" s="10"/>
      <c r="HL484" s="10"/>
      <c r="HM484" s="10"/>
      <c r="HN484" s="10"/>
      <c r="HO484" s="10"/>
    </row>
    <row r="485" spans="2:223" ht="51" outlineLevel="1" x14ac:dyDescent="0.2">
      <c r="B485" s="14" t="s">
        <v>1136</v>
      </c>
      <c r="C485" s="14" t="s">
        <v>46</v>
      </c>
      <c r="D485" s="44" t="s">
        <v>1121</v>
      </c>
      <c r="E485" s="14" t="s">
        <v>1117</v>
      </c>
      <c r="F485" s="45" t="s">
        <v>1122</v>
      </c>
      <c r="G485" s="45" t="s">
        <v>1137</v>
      </c>
      <c r="H485" s="15" t="s">
        <v>83</v>
      </c>
      <c r="I485" s="16">
        <v>92</v>
      </c>
      <c r="J485" s="17" t="s">
        <v>109</v>
      </c>
      <c r="K485" s="15" t="s">
        <v>53</v>
      </c>
      <c r="L485" s="18" t="s">
        <v>54</v>
      </c>
      <c r="M485" s="18" t="s">
        <v>55</v>
      </c>
      <c r="N485" s="18" t="s">
        <v>56</v>
      </c>
      <c r="O485" s="18"/>
      <c r="P485" s="18"/>
      <c r="Q485" s="19"/>
      <c r="R485" s="20">
        <v>49</v>
      </c>
      <c r="S485" s="20">
        <v>102</v>
      </c>
      <c r="T485" s="20">
        <v>49</v>
      </c>
      <c r="U485" s="20">
        <v>102</v>
      </c>
      <c r="V485" s="20">
        <v>49</v>
      </c>
      <c r="W485" s="20">
        <v>7799.5</v>
      </c>
      <c r="X485" s="30">
        <f t="shared" si="11"/>
        <v>2737624.5</v>
      </c>
      <c r="Y485" s="20">
        <f t="shared" si="12"/>
        <v>3066139.4400000004</v>
      </c>
      <c r="Z485" s="18" t="s">
        <v>57</v>
      </c>
      <c r="AA485" s="14" t="s">
        <v>176</v>
      </c>
      <c r="AB485" s="22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  <c r="GV485" s="10"/>
      <c r="GW485" s="10"/>
      <c r="GX485" s="10"/>
      <c r="GY485" s="10"/>
      <c r="GZ485" s="10"/>
      <c r="HA485" s="10"/>
      <c r="HB485" s="10"/>
      <c r="HC485" s="10"/>
      <c r="HD485" s="10"/>
      <c r="HE485" s="10"/>
      <c r="HF485" s="10"/>
      <c r="HG485" s="10"/>
      <c r="HH485" s="10"/>
      <c r="HI485" s="10"/>
      <c r="HJ485" s="10"/>
      <c r="HK485" s="10"/>
      <c r="HL485" s="10"/>
      <c r="HM485" s="10"/>
      <c r="HN485" s="10"/>
      <c r="HO485" s="10"/>
    </row>
    <row r="486" spans="2:223" ht="178.5" outlineLevel="1" x14ac:dyDescent="0.2">
      <c r="B486" s="14" t="s">
        <v>1138</v>
      </c>
      <c r="C486" s="14" t="s">
        <v>46</v>
      </c>
      <c r="D486" s="44" t="s">
        <v>1109</v>
      </c>
      <c r="E486" s="14" t="s">
        <v>1110</v>
      </c>
      <c r="F486" s="45" t="s">
        <v>1111</v>
      </c>
      <c r="G486" s="45" t="s">
        <v>1139</v>
      </c>
      <c r="H486" s="15" t="s">
        <v>83</v>
      </c>
      <c r="I486" s="16">
        <v>45</v>
      </c>
      <c r="J486" s="17" t="s">
        <v>109</v>
      </c>
      <c r="K486" s="15" t="s">
        <v>53</v>
      </c>
      <c r="L486" s="18" t="s">
        <v>54</v>
      </c>
      <c r="M486" s="18" t="s">
        <v>55</v>
      </c>
      <c r="N486" s="18" t="s">
        <v>1012</v>
      </c>
      <c r="O486" s="18"/>
      <c r="P486" s="18"/>
      <c r="Q486" s="19"/>
      <c r="R486" s="20">
        <v>20.8</v>
      </c>
      <c r="S486" s="20">
        <v>20.355348137386311</v>
      </c>
      <c r="T486" s="20">
        <v>20.925492405922114</v>
      </c>
      <c r="U486" s="20">
        <v>20.761847124454103</v>
      </c>
      <c r="V486" s="20">
        <v>21.090010025003636</v>
      </c>
      <c r="W486" s="20">
        <v>434145.33</v>
      </c>
      <c r="X486" s="30">
        <f t="shared" si="11"/>
        <v>45121895.337616205</v>
      </c>
      <c r="Y486" s="20">
        <f t="shared" si="12"/>
        <v>50536522.778130151</v>
      </c>
      <c r="Z486" s="18" t="s">
        <v>57</v>
      </c>
      <c r="AA486" s="14" t="s">
        <v>176</v>
      </c>
      <c r="AB486" s="22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  <c r="GV486" s="10"/>
      <c r="GW486" s="10"/>
      <c r="GX486" s="10"/>
      <c r="GY486" s="10"/>
      <c r="GZ486" s="10"/>
      <c r="HA486" s="10"/>
      <c r="HB486" s="10"/>
      <c r="HC486" s="10"/>
      <c r="HD486" s="10"/>
      <c r="HE486" s="10"/>
      <c r="HF486" s="10"/>
      <c r="HG486" s="10"/>
      <c r="HH486" s="10"/>
      <c r="HI486" s="10"/>
      <c r="HJ486" s="10"/>
      <c r="HK486" s="10"/>
      <c r="HL486" s="10"/>
      <c r="HM486" s="10"/>
      <c r="HN486" s="10"/>
      <c r="HO486" s="10"/>
    </row>
    <row r="487" spans="2:223" ht="51" outlineLevel="1" x14ac:dyDescent="0.2">
      <c r="B487" s="14" t="s">
        <v>1140</v>
      </c>
      <c r="C487" s="14" t="s">
        <v>46</v>
      </c>
      <c r="D487" s="44" t="s">
        <v>593</v>
      </c>
      <c r="E487" s="14" t="s">
        <v>594</v>
      </c>
      <c r="F487" s="14" t="s">
        <v>595</v>
      </c>
      <c r="G487" s="45" t="s">
        <v>1141</v>
      </c>
      <c r="H487" s="15" t="s">
        <v>83</v>
      </c>
      <c r="I487" s="16">
        <v>45</v>
      </c>
      <c r="J487" s="17" t="s">
        <v>109</v>
      </c>
      <c r="K487" s="15" t="s">
        <v>53</v>
      </c>
      <c r="L487" s="18" t="s">
        <v>54</v>
      </c>
      <c r="M487" s="18" t="s">
        <v>55</v>
      </c>
      <c r="N487" s="18" t="s">
        <v>1142</v>
      </c>
      <c r="O487" s="18"/>
      <c r="P487" s="18"/>
      <c r="Q487" s="19"/>
      <c r="R487" s="20">
        <v>15</v>
      </c>
      <c r="S487" s="20">
        <v>15</v>
      </c>
      <c r="T487" s="20">
        <v>15</v>
      </c>
      <c r="U487" s="20">
        <v>15</v>
      </c>
      <c r="V487" s="20">
        <v>15</v>
      </c>
      <c r="W487" s="20">
        <v>671818.99</v>
      </c>
      <c r="X487" s="30">
        <f t="shared" si="11"/>
        <v>50386424.25</v>
      </c>
      <c r="Y487" s="20">
        <f t="shared" si="12"/>
        <v>56432795.160000004</v>
      </c>
      <c r="Z487" s="18" t="s">
        <v>57</v>
      </c>
      <c r="AA487" s="14" t="s">
        <v>176</v>
      </c>
      <c r="AB487" s="22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  <c r="GV487" s="10"/>
      <c r="GW487" s="10"/>
      <c r="GX487" s="10"/>
      <c r="GY487" s="10"/>
      <c r="GZ487" s="10"/>
      <c r="HA487" s="10"/>
      <c r="HB487" s="10"/>
      <c r="HC487" s="10"/>
      <c r="HD487" s="10"/>
      <c r="HE487" s="10"/>
      <c r="HF487" s="10"/>
      <c r="HG487" s="10"/>
      <c r="HH487" s="10"/>
      <c r="HI487" s="10"/>
      <c r="HJ487" s="10"/>
      <c r="HK487" s="10"/>
      <c r="HL487" s="10"/>
      <c r="HM487" s="10"/>
      <c r="HN487" s="10"/>
      <c r="HO487" s="10"/>
    </row>
    <row r="488" spans="2:223" ht="51" outlineLevel="1" x14ac:dyDescent="0.2">
      <c r="B488" s="14" t="s">
        <v>1143</v>
      </c>
      <c r="C488" s="14" t="s">
        <v>46</v>
      </c>
      <c r="D488" s="44" t="s">
        <v>613</v>
      </c>
      <c r="E488" s="14" t="s">
        <v>594</v>
      </c>
      <c r="F488" s="14" t="s">
        <v>614</v>
      </c>
      <c r="G488" s="45" t="s">
        <v>1144</v>
      </c>
      <c r="H488" s="15" t="s">
        <v>83</v>
      </c>
      <c r="I488" s="16">
        <v>45</v>
      </c>
      <c r="J488" s="17" t="s">
        <v>109</v>
      </c>
      <c r="K488" s="15" t="s">
        <v>53</v>
      </c>
      <c r="L488" s="18" t="s">
        <v>54</v>
      </c>
      <c r="M488" s="18" t="s">
        <v>55</v>
      </c>
      <c r="N488" s="18" t="s">
        <v>122</v>
      </c>
      <c r="O488" s="18"/>
      <c r="P488" s="18"/>
      <c r="Q488" s="19"/>
      <c r="R488" s="20">
        <v>20</v>
      </c>
      <c r="S488" s="20">
        <v>20</v>
      </c>
      <c r="T488" s="20">
        <v>20</v>
      </c>
      <c r="U488" s="20">
        <v>20</v>
      </c>
      <c r="V488" s="20">
        <v>20</v>
      </c>
      <c r="W488" s="20">
        <v>480257.58</v>
      </c>
      <c r="X488" s="30">
        <f t="shared" si="11"/>
        <v>48025758</v>
      </c>
      <c r="Y488" s="20">
        <f t="shared" si="12"/>
        <v>53788848.960000008</v>
      </c>
      <c r="Z488" s="18" t="s">
        <v>57</v>
      </c>
      <c r="AA488" s="14" t="s">
        <v>176</v>
      </c>
      <c r="AB488" s="22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  <c r="GV488" s="10"/>
      <c r="GW488" s="10"/>
      <c r="GX488" s="10"/>
      <c r="GY488" s="10"/>
      <c r="GZ488" s="10"/>
      <c r="HA488" s="10"/>
      <c r="HB488" s="10"/>
      <c r="HC488" s="10"/>
      <c r="HD488" s="10"/>
      <c r="HE488" s="10"/>
      <c r="HF488" s="10"/>
      <c r="HG488" s="10"/>
      <c r="HH488" s="10"/>
      <c r="HI488" s="10"/>
      <c r="HJ488" s="10"/>
      <c r="HK488" s="10"/>
      <c r="HL488" s="10"/>
      <c r="HM488" s="10"/>
      <c r="HN488" s="10"/>
      <c r="HO488" s="10"/>
    </row>
    <row r="489" spans="2:223" ht="51" outlineLevel="1" x14ac:dyDescent="0.2">
      <c r="B489" s="14" t="s">
        <v>1145</v>
      </c>
      <c r="C489" s="14" t="s">
        <v>46</v>
      </c>
      <c r="D489" s="44" t="s">
        <v>618</v>
      </c>
      <c r="E489" s="14" t="s">
        <v>594</v>
      </c>
      <c r="F489" s="14" t="s">
        <v>619</v>
      </c>
      <c r="G489" s="45" t="s">
        <v>1146</v>
      </c>
      <c r="H489" s="15" t="s">
        <v>83</v>
      </c>
      <c r="I489" s="16">
        <v>45</v>
      </c>
      <c r="J489" s="17" t="s">
        <v>109</v>
      </c>
      <c r="K489" s="15" t="s">
        <v>53</v>
      </c>
      <c r="L489" s="18" t="s">
        <v>54</v>
      </c>
      <c r="M489" s="18" t="s">
        <v>55</v>
      </c>
      <c r="N489" s="18" t="s">
        <v>122</v>
      </c>
      <c r="O489" s="18"/>
      <c r="P489" s="18"/>
      <c r="Q489" s="19"/>
      <c r="R489" s="20">
        <v>15</v>
      </c>
      <c r="S489" s="20">
        <v>15</v>
      </c>
      <c r="T489" s="20">
        <v>15</v>
      </c>
      <c r="U489" s="20">
        <v>15</v>
      </c>
      <c r="V489" s="20">
        <v>15</v>
      </c>
      <c r="W489" s="20">
        <v>594576.81000000006</v>
      </c>
      <c r="X489" s="30">
        <f t="shared" si="11"/>
        <v>44593260.750000007</v>
      </c>
      <c r="Y489" s="20">
        <f t="shared" si="12"/>
        <v>49944452.040000014</v>
      </c>
      <c r="Z489" s="18" t="s">
        <v>57</v>
      </c>
      <c r="AA489" s="14" t="s">
        <v>176</v>
      </c>
      <c r="AB489" s="22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  <c r="GV489" s="10"/>
      <c r="GW489" s="10"/>
      <c r="GX489" s="10"/>
      <c r="GY489" s="10"/>
      <c r="GZ489" s="10"/>
      <c r="HA489" s="10"/>
      <c r="HB489" s="10"/>
      <c r="HC489" s="10"/>
      <c r="HD489" s="10"/>
      <c r="HE489" s="10"/>
      <c r="HF489" s="10"/>
      <c r="HG489" s="10"/>
      <c r="HH489" s="10"/>
      <c r="HI489" s="10"/>
      <c r="HJ489" s="10"/>
      <c r="HK489" s="10"/>
      <c r="HL489" s="10"/>
      <c r="HM489" s="10"/>
      <c r="HN489" s="10"/>
      <c r="HO489" s="10"/>
    </row>
    <row r="490" spans="2:223" ht="51" outlineLevel="1" x14ac:dyDescent="0.2">
      <c r="B490" s="14" t="s">
        <v>1147</v>
      </c>
      <c r="C490" s="14" t="s">
        <v>46</v>
      </c>
      <c r="D490" s="44" t="s">
        <v>618</v>
      </c>
      <c r="E490" s="14" t="s">
        <v>594</v>
      </c>
      <c r="F490" s="14" t="s">
        <v>619</v>
      </c>
      <c r="G490" s="45" t="s">
        <v>1148</v>
      </c>
      <c r="H490" s="15" t="s">
        <v>83</v>
      </c>
      <c r="I490" s="16">
        <v>45</v>
      </c>
      <c r="J490" s="17" t="s">
        <v>109</v>
      </c>
      <c r="K490" s="15" t="s">
        <v>53</v>
      </c>
      <c r="L490" s="18" t="s">
        <v>54</v>
      </c>
      <c r="M490" s="18" t="s">
        <v>55</v>
      </c>
      <c r="N490" s="18" t="s">
        <v>122</v>
      </c>
      <c r="O490" s="18"/>
      <c r="P490" s="18"/>
      <c r="Q490" s="19"/>
      <c r="R490" s="20">
        <v>5</v>
      </c>
      <c r="S490" s="20">
        <v>5</v>
      </c>
      <c r="T490" s="20">
        <v>5</v>
      </c>
      <c r="U490" s="20">
        <v>5</v>
      </c>
      <c r="V490" s="20">
        <v>5</v>
      </c>
      <c r="W490" s="20">
        <v>594576.81000000006</v>
      </c>
      <c r="X490" s="30">
        <f t="shared" si="11"/>
        <v>14864420.250000002</v>
      </c>
      <c r="Y490" s="20">
        <f t="shared" si="12"/>
        <v>16648150.680000003</v>
      </c>
      <c r="Z490" s="18" t="s">
        <v>57</v>
      </c>
      <c r="AA490" s="14" t="s">
        <v>176</v>
      </c>
      <c r="AB490" s="22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  <c r="GV490" s="10"/>
      <c r="GW490" s="10"/>
      <c r="GX490" s="10"/>
      <c r="GY490" s="10"/>
      <c r="GZ490" s="10"/>
      <c r="HA490" s="10"/>
      <c r="HB490" s="10"/>
      <c r="HC490" s="10"/>
      <c r="HD490" s="10"/>
      <c r="HE490" s="10"/>
      <c r="HF490" s="10"/>
      <c r="HG490" s="10"/>
      <c r="HH490" s="10"/>
      <c r="HI490" s="10"/>
      <c r="HJ490" s="10"/>
      <c r="HK490" s="10"/>
      <c r="HL490" s="10"/>
      <c r="HM490" s="10"/>
      <c r="HN490" s="10"/>
      <c r="HO490" s="10"/>
    </row>
    <row r="491" spans="2:223" ht="51" outlineLevel="1" x14ac:dyDescent="0.2">
      <c r="B491" s="14" t="s">
        <v>1149</v>
      </c>
      <c r="C491" s="14" t="s">
        <v>46</v>
      </c>
      <c r="D491" s="44" t="s">
        <v>1150</v>
      </c>
      <c r="E491" s="14" t="s">
        <v>1151</v>
      </c>
      <c r="F491" s="14" t="s">
        <v>1152</v>
      </c>
      <c r="G491" s="45" t="s">
        <v>1153</v>
      </c>
      <c r="H491" s="15" t="s">
        <v>83</v>
      </c>
      <c r="I491" s="16">
        <v>45</v>
      </c>
      <c r="J491" s="17" t="s">
        <v>109</v>
      </c>
      <c r="K491" s="15" t="s">
        <v>53</v>
      </c>
      <c r="L491" s="18" t="s">
        <v>54</v>
      </c>
      <c r="M491" s="18" t="s">
        <v>55</v>
      </c>
      <c r="N491" s="18" t="s">
        <v>1154</v>
      </c>
      <c r="O491" s="18"/>
      <c r="P491" s="18"/>
      <c r="Q491" s="19"/>
      <c r="R491" s="20">
        <v>2</v>
      </c>
      <c r="S491" s="20">
        <v>2</v>
      </c>
      <c r="T491" s="20">
        <v>2</v>
      </c>
      <c r="U491" s="20">
        <v>2</v>
      </c>
      <c r="V491" s="20">
        <v>2</v>
      </c>
      <c r="W491" s="20">
        <v>471502.78</v>
      </c>
      <c r="X491" s="30">
        <f t="shared" si="11"/>
        <v>4715027.8000000007</v>
      </c>
      <c r="Y491" s="20">
        <f t="shared" si="12"/>
        <v>5280831.1360000009</v>
      </c>
      <c r="Z491" s="18" t="s">
        <v>57</v>
      </c>
      <c r="AA491" s="14" t="s">
        <v>176</v>
      </c>
      <c r="AB491" s="22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  <c r="GV491" s="10"/>
      <c r="GW491" s="10"/>
      <c r="GX491" s="10"/>
      <c r="GY491" s="10"/>
      <c r="GZ491" s="10"/>
      <c r="HA491" s="10"/>
      <c r="HB491" s="10"/>
      <c r="HC491" s="10"/>
      <c r="HD491" s="10"/>
      <c r="HE491" s="10"/>
      <c r="HF491" s="10"/>
      <c r="HG491" s="10"/>
      <c r="HH491" s="10"/>
      <c r="HI491" s="10"/>
      <c r="HJ491" s="10"/>
      <c r="HK491" s="10"/>
      <c r="HL491" s="10"/>
      <c r="HM491" s="10"/>
      <c r="HN491" s="10"/>
      <c r="HO491" s="10"/>
    </row>
    <row r="492" spans="2:223" ht="51" outlineLevel="1" x14ac:dyDescent="0.2">
      <c r="B492" s="14" t="s">
        <v>1155</v>
      </c>
      <c r="C492" s="14" t="s">
        <v>46</v>
      </c>
      <c r="D492" s="44" t="s">
        <v>1150</v>
      </c>
      <c r="E492" s="14" t="s">
        <v>1151</v>
      </c>
      <c r="F492" s="14" t="s">
        <v>1152</v>
      </c>
      <c r="G492" s="45" t="s">
        <v>1156</v>
      </c>
      <c r="H492" s="15" t="s">
        <v>83</v>
      </c>
      <c r="I492" s="16">
        <v>45</v>
      </c>
      <c r="J492" s="17" t="s">
        <v>109</v>
      </c>
      <c r="K492" s="15" t="s">
        <v>53</v>
      </c>
      <c r="L492" s="18" t="s">
        <v>54</v>
      </c>
      <c r="M492" s="18" t="s">
        <v>55</v>
      </c>
      <c r="N492" s="18" t="s">
        <v>1154</v>
      </c>
      <c r="O492" s="18"/>
      <c r="P492" s="18"/>
      <c r="Q492" s="19"/>
      <c r="R492" s="20">
        <v>3.2</v>
      </c>
      <c r="S492" s="20">
        <v>3.2</v>
      </c>
      <c r="T492" s="20">
        <v>3.2</v>
      </c>
      <c r="U492" s="20">
        <v>3.2</v>
      </c>
      <c r="V492" s="20">
        <v>3.2</v>
      </c>
      <c r="W492" s="20">
        <v>648008.82999999996</v>
      </c>
      <c r="X492" s="30">
        <f t="shared" si="11"/>
        <v>10368141.279999999</v>
      </c>
      <c r="Y492" s="20">
        <f t="shared" si="12"/>
        <v>11612318.2336</v>
      </c>
      <c r="Z492" s="18" t="s">
        <v>57</v>
      </c>
      <c r="AA492" s="14" t="s">
        <v>176</v>
      </c>
      <c r="AB492" s="22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  <c r="GV492" s="10"/>
      <c r="GW492" s="10"/>
      <c r="GX492" s="10"/>
      <c r="GY492" s="10"/>
      <c r="GZ492" s="10"/>
      <c r="HA492" s="10"/>
      <c r="HB492" s="10"/>
      <c r="HC492" s="10"/>
      <c r="HD492" s="10"/>
      <c r="HE492" s="10"/>
      <c r="HF492" s="10"/>
      <c r="HG492" s="10"/>
      <c r="HH492" s="10"/>
      <c r="HI492" s="10"/>
      <c r="HJ492" s="10"/>
      <c r="HK492" s="10"/>
      <c r="HL492" s="10"/>
      <c r="HM492" s="10"/>
      <c r="HN492" s="10"/>
      <c r="HO492" s="10"/>
    </row>
    <row r="493" spans="2:223" ht="51" outlineLevel="1" x14ac:dyDescent="0.2">
      <c r="B493" s="14" t="s">
        <v>1157</v>
      </c>
      <c r="C493" s="14" t="s">
        <v>46</v>
      </c>
      <c r="D493" s="44" t="s">
        <v>1150</v>
      </c>
      <c r="E493" s="14" t="s">
        <v>1151</v>
      </c>
      <c r="F493" s="14" t="s">
        <v>1152</v>
      </c>
      <c r="G493" s="45" t="s">
        <v>1158</v>
      </c>
      <c r="H493" s="15" t="s">
        <v>83</v>
      </c>
      <c r="I493" s="16">
        <v>45</v>
      </c>
      <c r="J493" s="17" t="s">
        <v>109</v>
      </c>
      <c r="K493" s="15" t="s">
        <v>53</v>
      </c>
      <c r="L493" s="18" t="s">
        <v>54</v>
      </c>
      <c r="M493" s="18" t="s">
        <v>55</v>
      </c>
      <c r="N493" s="18" t="s">
        <v>1154</v>
      </c>
      <c r="O493" s="18"/>
      <c r="P493" s="18"/>
      <c r="Q493" s="19"/>
      <c r="R493" s="20">
        <v>8</v>
      </c>
      <c r="S493" s="20">
        <v>8</v>
      </c>
      <c r="T493" s="20">
        <v>8</v>
      </c>
      <c r="U493" s="20">
        <v>8</v>
      </c>
      <c r="V493" s="20">
        <v>8</v>
      </c>
      <c r="W493" s="20">
        <v>609336.29</v>
      </c>
      <c r="X493" s="30">
        <f t="shared" si="11"/>
        <v>24373451.600000001</v>
      </c>
      <c r="Y493" s="20">
        <f t="shared" si="12"/>
        <v>27298265.792000003</v>
      </c>
      <c r="Z493" s="18" t="s">
        <v>57</v>
      </c>
      <c r="AA493" s="14" t="s">
        <v>176</v>
      </c>
      <c r="AB493" s="22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  <c r="GV493" s="10"/>
      <c r="GW493" s="10"/>
      <c r="GX493" s="10"/>
      <c r="GY493" s="10"/>
      <c r="GZ493" s="10"/>
      <c r="HA493" s="10"/>
      <c r="HB493" s="10"/>
      <c r="HC493" s="10"/>
      <c r="HD493" s="10"/>
      <c r="HE493" s="10"/>
      <c r="HF493" s="10"/>
      <c r="HG493" s="10"/>
      <c r="HH493" s="10"/>
      <c r="HI493" s="10"/>
      <c r="HJ493" s="10"/>
      <c r="HK493" s="10"/>
      <c r="HL493" s="10"/>
      <c r="HM493" s="10"/>
      <c r="HN493" s="10"/>
      <c r="HO493" s="10"/>
    </row>
    <row r="494" spans="2:223" ht="89.25" outlineLevel="1" x14ac:dyDescent="0.2">
      <c r="B494" s="14" t="s">
        <v>1159</v>
      </c>
      <c r="C494" s="14" t="s">
        <v>46</v>
      </c>
      <c r="D494" s="44" t="s">
        <v>1160</v>
      </c>
      <c r="E494" s="14" t="s">
        <v>1161</v>
      </c>
      <c r="F494" s="45" t="s">
        <v>1162</v>
      </c>
      <c r="G494" s="45" t="s">
        <v>1163</v>
      </c>
      <c r="H494" s="15" t="s">
        <v>83</v>
      </c>
      <c r="I494" s="16">
        <v>92.9</v>
      </c>
      <c r="J494" s="17" t="s">
        <v>109</v>
      </c>
      <c r="K494" s="15" t="s">
        <v>53</v>
      </c>
      <c r="L494" s="18" t="s">
        <v>54</v>
      </c>
      <c r="M494" s="18" t="s">
        <v>55</v>
      </c>
      <c r="N494" s="18" t="s">
        <v>56</v>
      </c>
      <c r="O494" s="18"/>
      <c r="P494" s="18"/>
      <c r="Q494" s="19"/>
      <c r="R494" s="20">
        <v>8</v>
      </c>
      <c r="S494" s="20">
        <v>8</v>
      </c>
      <c r="T494" s="20">
        <v>4</v>
      </c>
      <c r="U494" s="20">
        <v>8</v>
      </c>
      <c r="V494" s="20">
        <v>8</v>
      </c>
      <c r="W494" s="20">
        <v>1586074.13</v>
      </c>
      <c r="X494" s="30">
        <f t="shared" si="11"/>
        <v>57098668.679999992</v>
      </c>
      <c r="Y494" s="20">
        <f t="shared" si="12"/>
        <v>63950508.921599999</v>
      </c>
      <c r="Z494" s="18" t="s">
        <v>57</v>
      </c>
      <c r="AA494" s="14" t="s">
        <v>176</v>
      </c>
      <c r="AB494" s="22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  <c r="GV494" s="10"/>
      <c r="GW494" s="10"/>
      <c r="GX494" s="10"/>
      <c r="GY494" s="10"/>
      <c r="GZ494" s="10"/>
      <c r="HA494" s="10"/>
      <c r="HB494" s="10"/>
      <c r="HC494" s="10"/>
      <c r="HD494" s="10"/>
      <c r="HE494" s="10"/>
      <c r="HF494" s="10"/>
      <c r="HG494" s="10"/>
      <c r="HH494" s="10"/>
      <c r="HI494" s="10"/>
      <c r="HJ494" s="10"/>
      <c r="HK494" s="10"/>
      <c r="HL494" s="10"/>
      <c r="HM494" s="10"/>
      <c r="HN494" s="10"/>
      <c r="HO494" s="10"/>
    </row>
    <row r="495" spans="2:223" ht="89.25" outlineLevel="1" x14ac:dyDescent="0.2">
      <c r="B495" s="14" t="s">
        <v>1164</v>
      </c>
      <c r="C495" s="14" t="s">
        <v>46</v>
      </c>
      <c r="D495" s="44" t="s">
        <v>1160</v>
      </c>
      <c r="E495" s="14" t="s">
        <v>1161</v>
      </c>
      <c r="F495" s="14" t="s">
        <v>1165</v>
      </c>
      <c r="G495" s="45" t="s">
        <v>1166</v>
      </c>
      <c r="H495" s="15" t="s">
        <v>83</v>
      </c>
      <c r="I495" s="16">
        <v>92.9</v>
      </c>
      <c r="J495" s="17" t="s">
        <v>109</v>
      </c>
      <c r="K495" s="15" t="s">
        <v>53</v>
      </c>
      <c r="L495" s="18" t="s">
        <v>54</v>
      </c>
      <c r="M495" s="18" t="s">
        <v>55</v>
      </c>
      <c r="N495" s="18" t="s">
        <v>56</v>
      </c>
      <c r="O495" s="18"/>
      <c r="P495" s="18"/>
      <c r="Q495" s="19"/>
      <c r="R495" s="20">
        <v>4</v>
      </c>
      <c r="S495" s="20">
        <v>2</v>
      </c>
      <c r="T495" s="20">
        <v>2</v>
      </c>
      <c r="U495" s="20">
        <v>4</v>
      </c>
      <c r="V495" s="20">
        <v>4</v>
      </c>
      <c r="W495" s="20">
        <v>2246148.9700000002</v>
      </c>
      <c r="X495" s="30">
        <f t="shared" si="11"/>
        <v>35938383.520000003</v>
      </c>
      <c r="Y495" s="20">
        <f t="shared" si="12"/>
        <v>40250989.54240001</v>
      </c>
      <c r="Z495" s="18" t="s">
        <v>57</v>
      </c>
      <c r="AA495" s="14" t="s">
        <v>176</v>
      </c>
      <c r="AB495" s="22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  <c r="GV495" s="10"/>
      <c r="GW495" s="10"/>
      <c r="GX495" s="10"/>
      <c r="GY495" s="10"/>
      <c r="GZ495" s="10"/>
      <c r="HA495" s="10"/>
      <c r="HB495" s="10"/>
      <c r="HC495" s="10"/>
      <c r="HD495" s="10"/>
      <c r="HE495" s="10"/>
      <c r="HF495" s="10"/>
      <c r="HG495" s="10"/>
      <c r="HH495" s="10"/>
      <c r="HI495" s="10"/>
      <c r="HJ495" s="10"/>
      <c r="HK495" s="10"/>
      <c r="HL495" s="10"/>
      <c r="HM495" s="10"/>
      <c r="HN495" s="10"/>
      <c r="HO495" s="10"/>
    </row>
    <row r="496" spans="2:223" ht="165.75" outlineLevel="1" x14ac:dyDescent="0.2">
      <c r="B496" s="14" t="s">
        <v>1167</v>
      </c>
      <c r="C496" s="14" t="s">
        <v>46</v>
      </c>
      <c r="D496" s="43" t="s">
        <v>1168</v>
      </c>
      <c r="E496" s="14" t="s">
        <v>1169</v>
      </c>
      <c r="F496" s="45" t="s">
        <v>1170</v>
      </c>
      <c r="G496" s="45" t="s">
        <v>1171</v>
      </c>
      <c r="H496" s="15" t="s">
        <v>83</v>
      </c>
      <c r="I496" s="16">
        <v>45</v>
      </c>
      <c r="J496" s="17" t="s">
        <v>109</v>
      </c>
      <c r="K496" s="15" t="s">
        <v>53</v>
      </c>
      <c r="L496" s="18" t="s">
        <v>54</v>
      </c>
      <c r="M496" s="18" t="s">
        <v>55</v>
      </c>
      <c r="N496" s="18" t="s">
        <v>56</v>
      </c>
      <c r="O496" s="18"/>
      <c r="P496" s="18"/>
      <c r="Q496" s="19"/>
      <c r="R496" s="20">
        <v>3</v>
      </c>
      <c r="S496" s="20">
        <v>0</v>
      </c>
      <c r="T496" s="20">
        <v>3</v>
      </c>
      <c r="U496" s="20">
        <v>3</v>
      </c>
      <c r="V496" s="20">
        <v>3</v>
      </c>
      <c r="W496" s="20">
        <v>415750.64</v>
      </c>
      <c r="X496" s="30">
        <f t="shared" si="11"/>
        <v>4989007.68</v>
      </c>
      <c r="Y496" s="20">
        <f t="shared" si="12"/>
        <v>5587688.6016000006</v>
      </c>
      <c r="Z496" s="18" t="s">
        <v>57</v>
      </c>
      <c r="AA496" s="14" t="s">
        <v>176</v>
      </c>
      <c r="AB496" s="22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  <c r="GS496" s="10"/>
      <c r="GT496" s="10"/>
      <c r="GU496" s="10"/>
      <c r="GV496" s="10"/>
      <c r="GW496" s="10"/>
      <c r="GX496" s="10"/>
      <c r="GY496" s="10"/>
      <c r="GZ496" s="10"/>
      <c r="HA496" s="10"/>
      <c r="HB496" s="10"/>
      <c r="HC496" s="10"/>
      <c r="HD496" s="10"/>
      <c r="HE496" s="10"/>
      <c r="HF496" s="10"/>
      <c r="HG496" s="10"/>
      <c r="HH496" s="10"/>
      <c r="HI496" s="10"/>
      <c r="HJ496" s="10"/>
      <c r="HK496" s="10"/>
      <c r="HL496" s="10"/>
      <c r="HM496" s="10"/>
      <c r="HN496" s="10"/>
      <c r="HO496" s="10"/>
    </row>
    <row r="497" spans="2:223" ht="165.75" outlineLevel="1" x14ac:dyDescent="0.2">
      <c r="B497" s="14" t="s">
        <v>1172</v>
      </c>
      <c r="C497" s="14" t="s">
        <v>46</v>
      </c>
      <c r="D497" s="43" t="s">
        <v>1168</v>
      </c>
      <c r="E497" s="14" t="s">
        <v>1169</v>
      </c>
      <c r="F497" s="45" t="s">
        <v>1170</v>
      </c>
      <c r="G497" s="45" t="s">
        <v>1173</v>
      </c>
      <c r="H497" s="15" t="s">
        <v>83</v>
      </c>
      <c r="I497" s="16">
        <v>45</v>
      </c>
      <c r="J497" s="17" t="s">
        <v>109</v>
      </c>
      <c r="K497" s="15" t="s">
        <v>53</v>
      </c>
      <c r="L497" s="18" t="s">
        <v>54</v>
      </c>
      <c r="M497" s="18" t="s">
        <v>55</v>
      </c>
      <c r="N497" s="18" t="s">
        <v>56</v>
      </c>
      <c r="O497" s="18"/>
      <c r="P497" s="18"/>
      <c r="Q497" s="19"/>
      <c r="R497" s="20">
        <v>1</v>
      </c>
      <c r="S497" s="20">
        <v>1</v>
      </c>
      <c r="T497" s="20">
        <v>0</v>
      </c>
      <c r="U497" s="20">
        <v>1</v>
      </c>
      <c r="V497" s="20">
        <v>1</v>
      </c>
      <c r="W497" s="20">
        <v>162552.1</v>
      </c>
      <c r="X497" s="30">
        <f t="shared" si="11"/>
        <v>650208.4</v>
      </c>
      <c r="Y497" s="20">
        <f t="shared" si="12"/>
        <v>728233.40800000005</v>
      </c>
      <c r="Z497" s="18" t="s">
        <v>57</v>
      </c>
      <c r="AA497" s="14" t="s">
        <v>176</v>
      </c>
      <c r="AB497" s="22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  <c r="GV497" s="10"/>
      <c r="GW497" s="10"/>
      <c r="GX497" s="10"/>
      <c r="GY497" s="10"/>
      <c r="GZ497" s="10"/>
      <c r="HA497" s="10"/>
      <c r="HB497" s="10"/>
      <c r="HC497" s="10"/>
      <c r="HD497" s="10"/>
      <c r="HE497" s="10"/>
      <c r="HF497" s="10"/>
      <c r="HG497" s="10"/>
      <c r="HH497" s="10"/>
      <c r="HI497" s="10"/>
      <c r="HJ497" s="10"/>
      <c r="HK497" s="10"/>
      <c r="HL497" s="10"/>
      <c r="HM497" s="10"/>
      <c r="HN497" s="10"/>
      <c r="HO497" s="10"/>
    </row>
    <row r="498" spans="2:223" ht="89.25" outlineLevel="1" x14ac:dyDescent="0.2">
      <c r="B498" s="14" t="s">
        <v>1174</v>
      </c>
      <c r="C498" s="14" t="s">
        <v>46</v>
      </c>
      <c r="D498" s="44" t="s">
        <v>1160</v>
      </c>
      <c r="E498" s="14" t="s">
        <v>1161</v>
      </c>
      <c r="F498" s="45" t="s">
        <v>1165</v>
      </c>
      <c r="G498" s="45" t="s">
        <v>1175</v>
      </c>
      <c r="H498" s="15" t="s">
        <v>83</v>
      </c>
      <c r="I498" s="20">
        <v>92.9</v>
      </c>
      <c r="J498" s="17" t="s">
        <v>109</v>
      </c>
      <c r="K498" s="15" t="s">
        <v>53</v>
      </c>
      <c r="L498" s="18" t="s">
        <v>54</v>
      </c>
      <c r="M498" s="18" t="s">
        <v>55</v>
      </c>
      <c r="N498" s="18" t="s">
        <v>56</v>
      </c>
      <c r="O498" s="18"/>
      <c r="P498" s="18"/>
      <c r="Q498" s="19"/>
      <c r="R498" s="20">
        <v>2</v>
      </c>
      <c r="S498" s="20">
        <v>0</v>
      </c>
      <c r="T498" s="20">
        <v>0</v>
      </c>
      <c r="U498" s="20">
        <v>2</v>
      </c>
      <c r="V498" s="20">
        <v>2</v>
      </c>
      <c r="W498" s="20">
        <v>1220145.5900000001</v>
      </c>
      <c r="X498" s="30">
        <f t="shared" si="11"/>
        <v>7320873.540000001</v>
      </c>
      <c r="Y498" s="20">
        <f t="shared" si="12"/>
        <v>8199378.3648000015</v>
      </c>
      <c r="Z498" s="18" t="s">
        <v>57</v>
      </c>
      <c r="AA498" s="14" t="s">
        <v>176</v>
      </c>
      <c r="AB498" s="22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  <c r="GV498" s="10"/>
      <c r="GW498" s="10"/>
      <c r="GX498" s="10"/>
      <c r="GY498" s="10"/>
      <c r="GZ498" s="10"/>
      <c r="HA498" s="10"/>
      <c r="HB498" s="10"/>
      <c r="HC498" s="10"/>
      <c r="HD498" s="10"/>
      <c r="HE498" s="10"/>
      <c r="HF498" s="10"/>
      <c r="HG498" s="10"/>
      <c r="HH498" s="10"/>
      <c r="HI498" s="10"/>
      <c r="HJ498" s="10"/>
      <c r="HK498" s="10"/>
      <c r="HL498" s="10"/>
      <c r="HM498" s="10"/>
      <c r="HN498" s="10"/>
      <c r="HO498" s="10"/>
    </row>
    <row r="499" spans="2:223" ht="89.25" outlineLevel="1" x14ac:dyDescent="0.2">
      <c r="B499" s="14" t="s">
        <v>1176</v>
      </c>
      <c r="C499" s="14" t="s">
        <v>46</v>
      </c>
      <c r="D499" s="44" t="s">
        <v>1160</v>
      </c>
      <c r="E499" s="14" t="s">
        <v>1161</v>
      </c>
      <c r="F499" s="45" t="s">
        <v>1165</v>
      </c>
      <c r="G499" s="45" t="s">
        <v>1177</v>
      </c>
      <c r="H499" s="15" t="s">
        <v>83</v>
      </c>
      <c r="I499" s="27">
        <v>92.9</v>
      </c>
      <c r="J499" s="17" t="s">
        <v>109</v>
      </c>
      <c r="K499" s="15" t="s">
        <v>53</v>
      </c>
      <c r="L499" s="18" t="s">
        <v>54</v>
      </c>
      <c r="M499" s="18" t="s">
        <v>55</v>
      </c>
      <c r="N499" s="18" t="s">
        <v>56</v>
      </c>
      <c r="O499" s="18"/>
      <c r="P499" s="18"/>
      <c r="Q499" s="19"/>
      <c r="R499" s="20">
        <v>1</v>
      </c>
      <c r="S499" s="20">
        <v>1</v>
      </c>
      <c r="T499" s="20">
        <v>1</v>
      </c>
      <c r="U499" s="20">
        <v>1</v>
      </c>
      <c r="V499" s="20">
        <v>1</v>
      </c>
      <c r="W499" s="20">
        <v>755233.11</v>
      </c>
      <c r="X499" s="30">
        <f t="shared" si="11"/>
        <v>3776165.55</v>
      </c>
      <c r="Y499" s="20">
        <f t="shared" si="12"/>
        <v>4229305.4160000002</v>
      </c>
      <c r="Z499" s="18" t="s">
        <v>57</v>
      </c>
      <c r="AA499" s="14" t="s">
        <v>176</v>
      </c>
      <c r="AB499" s="22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  <c r="GS499" s="10"/>
      <c r="GT499" s="10"/>
      <c r="GU499" s="10"/>
      <c r="GV499" s="10"/>
      <c r="GW499" s="10"/>
      <c r="GX499" s="10"/>
      <c r="GY499" s="10"/>
      <c r="GZ499" s="10"/>
      <c r="HA499" s="10"/>
      <c r="HB499" s="10"/>
      <c r="HC499" s="10"/>
      <c r="HD499" s="10"/>
      <c r="HE499" s="10"/>
      <c r="HF499" s="10"/>
      <c r="HG499" s="10"/>
      <c r="HH499" s="10"/>
      <c r="HI499" s="10"/>
      <c r="HJ499" s="10"/>
      <c r="HK499" s="10"/>
      <c r="HL499" s="10"/>
      <c r="HM499" s="10"/>
      <c r="HN499" s="10"/>
      <c r="HO499" s="10"/>
    </row>
    <row r="500" spans="2:223" ht="89.25" outlineLevel="1" x14ac:dyDescent="0.2">
      <c r="B500" s="14" t="s">
        <v>1178</v>
      </c>
      <c r="C500" s="14" t="s">
        <v>46</v>
      </c>
      <c r="D500" s="44" t="s">
        <v>1160</v>
      </c>
      <c r="E500" s="14" t="s">
        <v>1161</v>
      </c>
      <c r="F500" s="14" t="s">
        <v>1165</v>
      </c>
      <c r="G500" s="45" t="s">
        <v>1179</v>
      </c>
      <c r="H500" s="15" t="s">
        <v>83</v>
      </c>
      <c r="I500" s="20">
        <v>92.9</v>
      </c>
      <c r="J500" s="17" t="s">
        <v>109</v>
      </c>
      <c r="K500" s="15" t="s">
        <v>53</v>
      </c>
      <c r="L500" s="18" t="s">
        <v>54</v>
      </c>
      <c r="M500" s="18" t="s">
        <v>55</v>
      </c>
      <c r="N500" s="18" t="s">
        <v>56</v>
      </c>
      <c r="O500" s="18"/>
      <c r="P500" s="18"/>
      <c r="Q500" s="19"/>
      <c r="R500" s="20">
        <v>1</v>
      </c>
      <c r="S500" s="20">
        <v>1</v>
      </c>
      <c r="T500" s="20">
        <v>1</v>
      </c>
      <c r="U500" s="20">
        <v>1</v>
      </c>
      <c r="V500" s="20">
        <v>1</v>
      </c>
      <c r="W500" s="20">
        <v>2267526.2200000002</v>
      </c>
      <c r="X500" s="30">
        <f t="shared" si="11"/>
        <v>11337631.100000001</v>
      </c>
      <c r="Y500" s="20">
        <f t="shared" si="12"/>
        <v>12698146.832000002</v>
      </c>
      <c r="Z500" s="18" t="s">
        <v>57</v>
      </c>
      <c r="AA500" s="14" t="s">
        <v>176</v>
      </c>
      <c r="AB500" s="22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  <c r="GV500" s="10"/>
      <c r="GW500" s="10"/>
      <c r="GX500" s="10"/>
      <c r="GY500" s="10"/>
      <c r="GZ500" s="10"/>
      <c r="HA500" s="10"/>
      <c r="HB500" s="10"/>
      <c r="HC500" s="10"/>
      <c r="HD500" s="10"/>
      <c r="HE500" s="10"/>
      <c r="HF500" s="10"/>
      <c r="HG500" s="10"/>
      <c r="HH500" s="10"/>
      <c r="HI500" s="10"/>
      <c r="HJ500" s="10"/>
      <c r="HK500" s="10"/>
      <c r="HL500" s="10"/>
      <c r="HM500" s="10"/>
      <c r="HN500" s="10"/>
      <c r="HO500" s="10"/>
    </row>
    <row r="501" spans="2:223" ht="89.25" outlineLevel="1" x14ac:dyDescent="0.2">
      <c r="B501" s="14" t="s">
        <v>1180</v>
      </c>
      <c r="C501" s="14" t="s">
        <v>46</v>
      </c>
      <c r="D501" s="44" t="s">
        <v>1160</v>
      </c>
      <c r="E501" s="14" t="s">
        <v>1161</v>
      </c>
      <c r="F501" s="14" t="s">
        <v>1165</v>
      </c>
      <c r="G501" s="45" t="s">
        <v>1181</v>
      </c>
      <c r="H501" s="15" t="s">
        <v>83</v>
      </c>
      <c r="I501" s="17">
        <v>92.9</v>
      </c>
      <c r="J501" s="17" t="s">
        <v>109</v>
      </c>
      <c r="K501" s="15" t="s">
        <v>53</v>
      </c>
      <c r="L501" s="18" t="s">
        <v>54</v>
      </c>
      <c r="M501" s="18" t="s">
        <v>55</v>
      </c>
      <c r="N501" s="18" t="s">
        <v>56</v>
      </c>
      <c r="O501" s="18"/>
      <c r="P501" s="18"/>
      <c r="Q501" s="19"/>
      <c r="R501" s="20">
        <v>2</v>
      </c>
      <c r="S501" s="20">
        <v>2</v>
      </c>
      <c r="T501" s="20">
        <v>2</v>
      </c>
      <c r="U501" s="20">
        <v>2</v>
      </c>
      <c r="V501" s="20">
        <v>2</v>
      </c>
      <c r="W501" s="20">
        <v>1961525.52</v>
      </c>
      <c r="X501" s="30">
        <f t="shared" si="11"/>
        <v>19615255.199999999</v>
      </c>
      <c r="Y501" s="20">
        <f t="shared" si="12"/>
        <v>21969085.824000001</v>
      </c>
      <c r="Z501" s="18" t="s">
        <v>57</v>
      </c>
      <c r="AA501" s="14" t="s">
        <v>176</v>
      </c>
      <c r="AB501" s="22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L501" s="10"/>
      <c r="FM501" s="10"/>
      <c r="FN501" s="10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0"/>
      <c r="FZ501" s="10"/>
      <c r="GA501" s="10"/>
      <c r="GB501" s="10"/>
      <c r="GC501" s="10"/>
      <c r="GD501" s="10"/>
      <c r="GE501" s="10"/>
      <c r="GF501" s="10"/>
      <c r="GG501" s="10"/>
      <c r="GH501" s="10"/>
      <c r="GI501" s="10"/>
      <c r="GJ501" s="10"/>
      <c r="GK501" s="10"/>
      <c r="GL501" s="10"/>
      <c r="GM501" s="10"/>
      <c r="GN501" s="10"/>
      <c r="GO501" s="10"/>
      <c r="GP501" s="10"/>
      <c r="GQ501" s="10"/>
      <c r="GR501" s="10"/>
      <c r="GS501" s="10"/>
      <c r="GT501" s="10"/>
      <c r="GU501" s="10"/>
      <c r="GV501" s="10"/>
      <c r="GW501" s="10"/>
      <c r="GX501" s="10"/>
      <c r="GY501" s="10"/>
      <c r="GZ501" s="10"/>
      <c r="HA501" s="10"/>
      <c r="HB501" s="10"/>
      <c r="HC501" s="10"/>
      <c r="HD501" s="10"/>
      <c r="HE501" s="10"/>
      <c r="HF501" s="10"/>
      <c r="HG501" s="10"/>
      <c r="HH501" s="10"/>
      <c r="HI501" s="10"/>
      <c r="HJ501" s="10"/>
      <c r="HK501" s="10"/>
      <c r="HL501" s="10"/>
      <c r="HM501" s="10"/>
      <c r="HN501" s="10"/>
      <c r="HO501" s="10"/>
    </row>
    <row r="502" spans="2:223" ht="165.75" outlineLevel="1" x14ac:dyDescent="0.2">
      <c r="B502" s="14" t="s">
        <v>1182</v>
      </c>
      <c r="C502" s="14" t="s">
        <v>46</v>
      </c>
      <c r="D502" s="43" t="s">
        <v>1168</v>
      </c>
      <c r="E502" s="14" t="s">
        <v>1169</v>
      </c>
      <c r="F502" s="14" t="s">
        <v>1170</v>
      </c>
      <c r="G502" s="45" t="s">
        <v>1183</v>
      </c>
      <c r="H502" s="15" t="s">
        <v>83</v>
      </c>
      <c r="I502" s="17">
        <v>45</v>
      </c>
      <c r="J502" s="17" t="s">
        <v>109</v>
      </c>
      <c r="K502" s="15" t="s">
        <v>53</v>
      </c>
      <c r="L502" s="18" t="s">
        <v>54</v>
      </c>
      <c r="M502" s="18" t="s">
        <v>55</v>
      </c>
      <c r="N502" s="18" t="s">
        <v>56</v>
      </c>
      <c r="O502" s="18"/>
      <c r="P502" s="18"/>
      <c r="Q502" s="19"/>
      <c r="R502" s="20">
        <v>6</v>
      </c>
      <c r="S502" s="20">
        <v>2</v>
      </c>
      <c r="T502" s="20">
        <v>2</v>
      </c>
      <c r="U502" s="20">
        <v>6</v>
      </c>
      <c r="V502" s="20">
        <v>6</v>
      </c>
      <c r="W502" s="20">
        <v>358444.11</v>
      </c>
      <c r="X502" s="30">
        <f t="shared" si="11"/>
        <v>7885770.4199999999</v>
      </c>
      <c r="Y502" s="20">
        <f t="shared" si="12"/>
        <v>8832062.8704000004</v>
      </c>
      <c r="Z502" s="18" t="s">
        <v>57</v>
      </c>
      <c r="AA502" s="14" t="s">
        <v>176</v>
      </c>
      <c r="AB502" s="22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  <c r="GS502" s="10"/>
      <c r="GT502" s="10"/>
      <c r="GU502" s="10"/>
      <c r="GV502" s="10"/>
      <c r="GW502" s="10"/>
      <c r="GX502" s="10"/>
      <c r="GY502" s="10"/>
      <c r="GZ502" s="10"/>
      <c r="HA502" s="10"/>
      <c r="HB502" s="10"/>
      <c r="HC502" s="10"/>
      <c r="HD502" s="10"/>
      <c r="HE502" s="10"/>
      <c r="HF502" s="10"/>
      <c r="HG502" s="10"/>
      <c r="HH502" s="10"/>
      <c r="HI502" s="10"/>
      <c r="HJ502" s="10"/>
      <c r="HK502" s="10"/>
      <c r="HL502" s="10"/>
      <c r="HM502" s="10"/>
      <c r="HN502" s="10"/>
      <c r="HO502" s="10"/>
    </row>
    <row r="503" spans="2:223" ht="89.25" outlineLevel="1" x14ac:dyDescent="0.2">
      <c r="B503" s="14" t="s">
        <v>1184</v>
      </c>
      <c r="C503" s="14" t="s">
        <v>46</v>
      </c>
      <c r="D503" s="44" t="s">
        <v>1160</v>
      </c>
      <c r="E503" s="14" t="s">
        <v>1161</v>
      </c>
      <c r="F503" s="14" t="s">
        <v>1165</v>
      </c>
      <c r="G503" s="45" t="s">
        <v>1185</v>
      </c>
      <c r="H503" s="15" t="s">
        <v>83</v>
      </c>
      <c r="I503" s="17">
        <v>92.9</v>
      </c>
      <c r="J503" s="17" t="s">
        <v>109</v>
      </c>
      <c r="K503" s="15" t="s">
        <v>53</v>
      </c>
      <c r="L503" s="18" t="s">
        <v>54</v>
      </c>
      <c r="M503" s="18" t="s">
        <v>55</v>
      </c>
      <c r="N503" s="18" t="s">
        <v>56</v>
      </c>
      <c r="O503" s="18"/>
      <c r="P503" s="18"/>
      <c r="Q503" s="19"/>
      <c r="R503" s="20">
        <v>6</v>
      </c>
      <c r="S503" s="20">
        <v>0</v>
      </c>
      <c r="T503" s="20">
        <v>0</v>
      </c>
      <c r="U503" s="20">
        <v>6</v>
      </c>
      <c r="V503" s="20">
        <v>6</v>
      </c>
      <c r="W503" s="20">
        <v>1365937.06</v>
      </c>
      <c r="X503" s="30">
        <f t="shared" si="11"/>
        <v>24586867.080000002</v>
      </c>
      <c r="Y503" s="20">
        <f t="shared" si="12"/>
        <v>27537291.129600003</v>
      </c>
      <c r="Z503" s="18" t="s">
        <v>57</v>
      </c>
      <c r="AA503" s="14" t="s">
        <v>176</v>
      </c>
      <c r="AB503" s="22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FZ503" s="10"/>
      <c r="GA503" s="10"/>
      <c r="GB503" s="10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N503" s="10"/>
      <c r="GO503" s="10"/>
      <c r="GP503" s="10"/>
      <c r="GQ503" s="10"/>
      <c r="GR503" s="10"/>
      <c r="GS503" s="10"/>
      <c r="GT503" s="10"/>
      <c r="GU503" s="10"/>
      <c r="GV503" s="10"/>
      <c r="GW503" s="10"/>
      <c r="GX503" s="10"/>
      <c r="GY503" s="10"/>
      <c r="GZ503" s="10"/>
      <c r="HA503" s="10"/>
      <c r="HB503" s="10"/>
      <c r="HC503" s="10"/>
      <c r="HD503" s="10"/>
      <c r="HE503" s="10"/>
      <c r="HF503" s="10"/>
      <c r="HG503" s="10"/>
      <c r="HH503" s="10"/>
      <c r="HI503" s="10"/>
      <c r="HJ503" s="10"/>
      <c r="HK503" s="10"/>
      <c r="HL503" s="10"/>
      <c r="HM503" s="10"/>
      <c r="HN503" s="10"/>
      <c r="HO503" s="10"/>
    </row>
    <row r="504" spans="2:223" ht="165.75" outlineLevel="1" x14ac:dyDescent="0.2">
      <c r="B504" s="14" t="s">
        <v>1186</v>
      </c>
      <c r="C504" s="14" t="s">
        <v>46</v>
      </c>
      <c r="D504" s="43" t="s">
        <v>1168</v>
      </c>
      <c r="E504" s="14" t="s">
        <v>1169</v>
      </c>
      <c r="F504" s="14" t="s">
        <v>1170</v>
      </c>
      <c r="G504" s="45" t="s">
        <v>1187</v>
      </c>
      <c r="H504" s="15" t="s">
        <v>83</v>
      </c>
      <c r="I504" s="17">
        <v>45</v>
      </c>
      <c r="J504" s="17" t="s">
        <v>109</v>
      </c>
      <c r="K504" s="15" t="s">
        <v>53</v>
      </c>
      <c r="L504" s="18" t="s">
        <v>54</v>
      </c>
      <c r="M504" s="18" t="s">
        <v>55</v>
      </c>
      <c r="N504" s="18" t="s">
        <v>56</v>
      </c>
      <c r="O504" s="18"/>
      <c r="P504" s="18"/>
      <c r="Q504" s="19"/>
      <c r="R504" s="20">
        <v>3</v>
      </c>
      <c r="S504" s="20">
        <v>1</v>
      </c>
      <c r="T504" s="20">
        <v>1</v>
      </c>
      <c r="U504" s="20">
        <v>3</v>
      </c>
      <c r="V504" s="20">
        <v>3</v>
      </c>
      <c r="W504" s="20">
        <v>653827.51</v>
      </c>
      <c r="X504" s="30">
        <f t="shared" si="11"/>
        <v>7192102.6100000003</v>
      </c>
      <c r="Y504" s="20">
        <f t="shared" si="12"/>
        <v>8055154.923200001</v>
      </c>
      <c r="Z504" s="18" t="s">
        <v>57</v>
      </c>
      <c r="AA504" s="14" t="s">
        <v>176</v>
      </c>
      <c r="AB504" s="22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  <c r="GS504" s="10"/>
      <c r="GT504" s="10"/>
      <c r="GU504" s="10"/>
      <c r="GV504" s="10"/>
      <c r="GW504" s="10"/>
      <c r="GX504" s="10"/>
      <c r="GY504" s="10"/>
      <c r="GZ504" s="10"/>
      <c r="HA504" s="10"/>
      <c r="HB504" s="10"/>
      <c r="HC504" s="10"/>
      <c r="HD504" s="10"/>
      <c r="HE504" s="10"/>
      <c r="HF504" s="10"/>
      <c r="HG504" s="10"/>
      <c r="HH504" s="10"/>
      <c r="HI504" s="10"/>
      <c r="HJ504" s="10"/>
      <c r="HK504" s="10"/>
      <c r="HL504" s="10"/>
      <c r="HM504" s="10"/>
      <c r="HN504" s="10"/>
      <c r="HO504" s="10"/>
    </row>
    <row r="505" spans="2:223" ht="51" outlineLevel="1" x14ac:dyDescent="0.2">
      <c r="B505" s="14" t="s">
        <v>1188</v>
      </c>
      <c r="C505" s="14" t="s">
        <v>46</v>
      </c>
      <c r="D505" s="44" t="s">
        <v>1189</v>
      </c>
      <c r="E505" s="14" t="s">
        <v>1190</v>
      </c>
      <c r="F505" s="45" t="s">
        <v>1191</v>
      </c>
      <c r="G505" s="45" t="s">
        <v>1192</v>
      </c>
      <c r="H505" s="15" t="s">
        <v>83</v>
      </c>
      <c r="I505" s="16">
        <v>57</v>
      </c>
      <c r="J505" s="17" t="s">
        <v>109</v>
      </c>
      <c r="K505" s="15" t="s">
        <v>53</v>
      </c>
      <c r="L505" s="18" t="s">
        <v>54</v>
      </c>
      <c r="M505" s="18" t="s">
        <v>55</v>
      </c>
      <c r="N505" s="18" t="s">
        <v>56</v>
      </c>
      <c r="O505" s="18"/>
      <c r="P505" s="18"/>
      <c r="Q505" s="19"/>
      <c r="R505" s="20">
        <v>5</v>
      </c>
      <c r="S505" s="20">
        <v>3</v>
      </c>
      <c r="T505" s="20">
        <v>2</v>
      </c>
      <c r="U505" s="20">
        <v>5</v>
      </c>
      <c r="V505" s="20">
        <v>5</v>
      </c>
      <c r="W505" s="20">
        <v>6748737.9100000001</v>
      </c>
      <c r="X505" s="30">
        <f t="shared" si="11"/>
        <v>134974758.19999999</v>
      </c>
      <c r="Y505" s="20">
        <f t="shared" si="12"/>
        <v>151171729.18400002</v>
      </c>
      <c r="Z505" s="18" t="s">
        <v>57</v>
      </c>
      <c r="AA505" s="14" t="s">
        <v>176</v>
      </c>
      <c r="AB505" s="22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  <c r="GV505" s="10"/>
      <c r="GW505" s="10"/>
      <c r="GX505" s="10"/>
      <c r="GY505" s="10"/>
      <c r="GZ505" s="10"/>
      <c r="HA505" s="10"/>
      <c r="HB505" s="10"/>
      <c r="HC505" s="10"/>
      <c r="HD505" s="10"/>
      <c r="HE505" s="10"/>
      <c r="HF505" s="10"/>
      <c r="HG505" s="10"/>
      <c r="HH505" s="10"/>
      <c r="HI505" s="10"/>
      <c r="HJ505" s="10"/>
      <c r="HK505" s="10"/>
      <c r="HL505" s="10"/>
      <c r="HM505" s="10"/>
      <c r="HN505" s="10"/>
      <c r="HO505" s="10"/>
    </row>
    <row r="506" spans="2:223" ht="51" outlineLevel="1" x14ac:dyDescent="0.2">
      <c r="B506" s="14" t="s">
        <v>1193</v>
      </c>
      <c r="C506" s="14" t="s">
        <v>46</v>
      </c>
      <c r="D506" s="44" t="s">
        <v>1189</v>
      </c>
      <c r="E506" s="14" t="s">
        <v>1190</v>
      </c>
      <c r="F506" s="45" t="s">
        <v>1191</v>
      </c>
      <c r="G506" s="45" t="s">
        <v>1194</v>
      </c>
      <c r="H506" s="15" t="s">
        <v>83</v>
      </c>
      <c r="I506" s="16">
        <v>57</v>
      </c>
      <c r="J506" s="17" t="s">
        <v>109</v>
      </c>
      <c r="K506" s="15" t="s">
        <v>53</v>
      </c>
      <c r="L506" s="18" t="s">
        <v>54</v>
      </c>
      <c r="M506" s="18" t="s">
        <v>55</v>
      </c>
      <c r="N506" s="18" t="s">
        <v>56</v>
      </c>
      <c r="O506" s="18"/>
      <c r="P506" s="18"/>
      <c r="Q506" s="19"/>
      <c r="R506" s="20">
        <v>10</v>
      </c>
      <c r="S506" s="20">
        <v>5</v>
      </c>
      <c r="T506" s="20">
        <v>5</v>
      </c>
      <c r="U506" s="20">
        <v>10</v>
      </c>
      <c r="V506" s="20">
        <v>10</v>
      </c>
      <c r="W506" s="20">
        <v>2591975.6800000002</v>
      </c>
      <c r="X506" s="30">
        <f t="shared" si="11"/>
        <v>103679027.2</v>
      </c>
      <c r="Y506" s="20">
        <f t="shared" si="12"/>
        <v>116120510.46400002</v>
      </c>
      <c r="Z506" s="18" t="s">
        <v>57</v>
      </c>
      <c r="AA506" s="14" t="s">
        <v>176</v>
      </c>
      <c r="AB506" s="22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  <c r="GV506" s="10"/>
      <c r="GW506" s="10"/>
      <c r="GX506" s="10"/>
      <c r="GY506" s="10"/>
      <c r="GZ506" s="10"/>
      <c r="HA506" s="10"/>
      <c r="HB506" s="10"/>
      <c r="HC506" s="10"/>
      <c r="HD506" s="10"/>
      <c r="HE506" s="10"/>
      <c r="HF506" s="10"/>
      <c r="HG506" s="10"/>
      <c r="HH506" s="10"/>
      <c r="HI506" s="10"/>
      <c r="HJ506" s="10"/>
      <c r="HK506" s="10"/>
      <c r="HL506" s="10"/>
      <c r="HM506" s="10"/>
      <c r="HN506" s="10"/>
      <c r="HO506" s="10"/>
    </row>
    <row r="507" spans="2:223" ht="51" outlineLevel="1" x14ac:dyDescent="0.2">
      <c r="B507" s="14" t="s">
        <v>1195</v>
      </c>
      <c r="C507" s="14" t="s">
        <v>46</v>
      </c>
      <c r="D507" s="43" t="s">
        <v>221</v>
      </c>
      <c r="E507" s="14" t="s">
        <v>222</v>
      </c>
      <c r="F507" s="14" t="s">
        <v>223</v>
      </c>
      <c r="G507" s="45" t="s">
        <v>1196</v>
      </c>
      <c r="H507" s="15" t="s">
        <v>83</v>
      </c>
      <c r="I507" s="16">
        <v>70</v>
      </c>
      <c r="J507" s="17" t="s">
        <v>109</v>
      </c>
      <c r="K507" s="15" t="s">
        <v>53</v>
      </c>
      <c r="L507" s="18" t="s">
        <v>54</v>
      </c>
      <c r="M507" s="18" t="s">
        <v>55</v>
      </c>
      <c r="N507" s="18" t="s">
        <v>56</v>
      </c>
      <c r="O507" s="18"/>
      <c r="P507" s="18"/>
      <c r="Q507" s="19"/>
      <c r="R507" s="20">
        <v>1</v>
      </c>
      <c r="S507" s="20">
        <v>1</v>
      </c>
      <c r="T507" s="20">
        <v>1</v>
      </c>
      <c r="U507" s="20">
        <v>1</v>
      </c>
      <c r="V507" s="20">
        <v>1</v>
      </c>
      <c r="W507" s="20">
        <v>56250000</v>
      </c>
      <c r="X507" s="30">
        <f t="shared" si="11"/>
        <v>281250000</v>
      </c>
      <c r="Y507" s="20">
        <f t="shared" si="12"/>
        <v>315000000.00000006</v>
      </c>
      <c r="Z507" s="18" t="s">
        <v>57</v>
      </c>
      <c r="AA507" s="14" t="s">
        <v>176</v>
      </c>
      <c r="AB507" s="22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  <c r="GS507" s="10"/>
      <c r="GT507" s="10"/>
      <c r="GU507" s="10"/>
      <c r="GV507" s="10"/>
      <c r="GW507" s="10"/>
      <c r="GX507" s="10"/>
      <c r="GY507" s="10"/>
      <c r="GZ507" s="10"/>
      <c r="HA507" s="10"/>
      <c r="HB507" s="10"/>
      <c r="HC507" s="10"/>
      <c r="HD507" s="10"/>
      <c r="HE507" s="10"/>
      <c r="HF507" s="10"/>
      <c r="HG507" s="10"/>
      <c r="HH507" s="10"/>
      <c r="HI507" s="10"/>
      <c r="HJ507" s="10"/>
      <c r="HK507" s="10"/>
      <c r="HL507" s="10"/>
      <c r="HM507" s="10"/>
      <c r="HN507" s="10"/>
      <c r="HO507" s="10"/>
    </row>
    <row r="508" spans="2:223" ht="51" outlineLevel="1" x14ac:dyDescent="0.2">
      <c r="B508" s="14" t="s">
        <v>1197</v>
      </c>
      <c r="C508" s="14" t="s">
        <v>46</v>
      </c>
      <c r="D508" s="44" t="s">
        <v>1198</v>
      </c>
      <c r="E508" s="14" t="s">
        <v>1199</v>
      </c>
      <c r="F508" s="14" t="s">
        <v>1200</v>
      </c>
      <c r="G508" s="45" t="s">
        <v>1199</v>
      </c>
      <c r="H508" s="15" t="s">
        <v>83</v>
      </c>
      <c r="I508" s="16">
        <v>54</v>
      </c>
      <c r="J508" s="17" t="s">
        <v>109</v>
      </c>
      <c r="K508" s="15" t="s">
        <v>53</v>
      </c>
      <c r="L508" s="18" t="s">
        <v>54</v>
      </c>
      <c r="M508" s="18" t="s">
        <v>55</v>
      </c>
      <c r="N508" s="18" t="s">
        <v>56</v>
      </c>
      <c r="O508" s="18"/>
      <c r="P508" s="18"/>
      <c r="Q508" s="19"/>
      <c r="R508" s="20">
        <v>4</v>
      </c>
      <c r="S508" s="20">
        <v>4</v>
      </c>
      <c r="T508" s="20">
        <v>4</v>
      </c>
      <c r="U508" s="20">
        <v>4</v>
      </c>
      <c r="V508" s="20">
        <v>4</v>
      </c>
      <c r="W508" s="20">
        <v>23831819.260000002</v>
      </c>
      <c r="X508" s="30">
        <f t="shared" si="11"/>
        <v>476636385.20000005</v>
      </c>
      <c r="Y508" s="20">
        <f t="shared" si="12"/>
        <v>533832751.42400008</v>
      </c>
      <c r="Z508" s="18" t="s">
        <v>57</v>
      </c>
      <c r="AA508" s="14" t="s">
        <v>176</v>
      </c>
      <c r="AB508" s="22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FZ508" s="10"/>
      <c r="GA508" s="10"/>
      <c r="GB508" s="10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N508" s="10"/>
      <c r="GO508" s="10"/>
      <c r="GP508" s="10"/>
      <c r="GQ508" s="10"/>
      <c r="GR508" s="10"/>
      <c r="GS508" s="10"/>
      <c r="GT508" s="10"/>
      <c r="GU508" s="10"/>
      <c r="GV508" s="10"/>
      <c r="GW508" s="10"/>
      <c r="GX508" s="10"/>
      <c r="GY508" s="10"/>
      <c r="GZ508" s="10"/>
      <c r="HA508" s="10"/>
      <c r="HB508" s="10"/>
      <c r="HC508" s="10"/>
      <c r="HD508" s="10"/>
      <c r="HE508" s="10"/>
      <c r="HF508" s="10"/>
      <c r="HG508" s="10"/>
      <c r="HH508" s="10"/>
      <c r="HI508" s="10"/>
      <c r="HJ508" s="10"/>
      <c r="HK508" s="10"/>
      <c r="HL508" s="10"/>
      <c r="HM508" s="10"/>
      <c r="HN508" s="10"/>
      <c r="HO508" s="10"/>
    </row>
    <row r="509" spans="2:223" ht="51" outlineLevel="1" x14ac:dyDescent="0.2">
      <c r="B509" s="14" t="s">
        <v>1201</v>
      </c>
      <c r="C509" s="14" t="s">
        <v>46</v>
      </c>
      <c r="D509" s="44" t="s">
        <v>1198</v>
      </c>
      <c r="E509" s="14" t="s">
        <v>1199</v>
      </c>
      <c r="F509" s="14" t="s">
        <v>1200</v>
      </c>
      <c r="G509" s="45" t="s">
        <v>1202</v>
      </c>
      <c r="H509" s="15" t="s">
        <v>83</v>
      </c>
      <c r="I509" s="16">
        <v>54</v>
      </c>
      <c r="J509" s="17" t="s">
        <v>109</v>
      </c>
      <c r="K509" s="15" t="s">
        <v>53</v>
      </c>
      <c r="L509" s="18" t="s">
        <v>54</v>
      </c>
      <c r="M509" s="18" t="s">
        <v>55</v>
      </c>
      <c r="N509" s="18" t="s">
        <v>56</v>
      </c>
      <c r="O509" s="18"/>
      <c r="P509" s="18"/>
      <c r="Q509" s="19"/>
      <c r="R509" s="20">
        <v>3</v>
      </c>
      <c r="S509" s="20">
        <v>3</v>
      </c>
      <c r="T509" s="20">
        <v>3</v>
      </c>
      <c r="U509" s="20">
        <v>3</v>
      </c>
      <c r="V509" s="20">
        <v>3</v>
      </c>
      <c r="W509" s="20">
        <v>21448637.34</v>
      </c>
      <c r="X509" s="30">
        <f t="shared" ref="X509:X572" si="13">W509*(P509+Q509+R509+S509+T509+U509+V509)</f>
        <v>321729560.10000002</v>
      </c>
      <c r="Y509" s="20">
        <f t="shared" si="12"/>
        <v>360337107.31200004</v>
      </c>
      <c r="Z509" s="18" t="s">
        <v>57</v>
      </c>
      <c r="AA509" s="14" t="s">
        <v>176</v>
      </c>
      <c r="AB509" s="22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  <c r="GV509" s="10"/>
      <c r="GW509" s="10"/>
      <c r="GX509" s="10"/>
      <c r="GY509" s="10"/>
      <c r="GZ509" s="10"/>
      <c r="HA509" s="10"/>
      <c r="HB509" s="10"/>
      <c r="HC509" s="10"/>
      <c r="HD509" s="10"/>
      <c r="HE509" s="10"/>
      <c r="HF509" s="10"/>
      <c r="HG509" s="10"/>
      <c r="HH509" s="10"/>
      <c r="HI509" s="10"/>
      <c r="HJ509" s="10"/>
      <c r="HK509" s="10"/>
      <c r="HL509" s="10"/>
      <c r="HM509" s="10"/>
      <c r="HN509" s="10"/>
      <c r="HO509" s="10"/>
    </row>
    <row r="510" spans="2:223" ht="51" outlineLevel="1" x14ac:dyDescent="0.2">
      <c r="B510" s="14" t="s">
        <v>1203</v>
      </c>
      <c r="C510" s="14" t="s">
        <v>46</v>
      </c>
      <c r="D510" s="44" t="s">
        <v>1198</v>
      </c>
      <c r="E510" s="14" t="s">
        <v>1199</v>
      </c>
      <c r="F510" s="14" t="s">
        <v>1200</v>
      </c>
      <c r="G510" s="45" t="s">
        <v>1204</v>
      </c>
      <c r="H510" s="15" t="s">
        <v>83</v>
      </c>
      <c r="I510" s="16">
        <v>54</v>
      </c>
      <c r="J510" s="17" t="s">
        <v>109</v>
      </c>
      <c r="K510" s="15" t="s">
        <v>53</v>
      </c>
      <c r="L510" s="18" t="s">
        <v>54</v>
      </c>
      <c r="M510" s="18" t="s">
        <v>55</v>
      </c>
      <c r="N510" s="18" t="s">
        <v>56</v>
      </c>
      <c r="O510" s="18"/>
      <c r="P510" s="18"/>
      <c r="Q510" s="19"/>
      <c r="R510" s="20">
        <v>6</v>
      </c>
      <c r="S510" s="20">
        <v>6</v>
      </c>
      <c r="T510" s="20">
        <v>6</v>
      </c>
      <c r="U510" s="20">
        <v>6</v>
      </c>
      <c r="V510" s="20">
        <v>6</v>
      </c>
      <c r="W510" s="20">
        <v>23831819.260000002</v>
      </c>
      <c r="X510" s="30">
        <f t="shared" si="13"/>
        <v>714954577.80000007</v>
      </c>
      <c r="Y510" s="20">
        <f t="shared" si="12"/>
        <v>800749127.13600016</v>
      </c>
      <c r="Z510" s="18" t="s">
        <v>57</v>
      </c>
      <c r="AA510" s="14" t="s">
        <v>176</v>
      </c>
      <c r="AB510" s="22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10"/>
      <c r="GQ510" s="10"/>
      <c r="GR510" s="10"/>
      <c r="GS510" s="10"/>
      <c r="GT510" s="10"/>
      <c r="GU510" s="10"/>
      <c r="GV510" s="10"/>
      <c r="GW510" s="10"/>
      <c r="GX510" s="10"/>
      <c r="GY510" s="10"/>
      <c r="GZ510" s="10"/>
      <c r="HA510" s="10"/>
      <c r="HB510" s="10"/>
      <c r="HC510" s="10"/>
      <c r="HD510" s="10"/>
      <c r="HE510" s="10"/>
      <c r="HF510" s="10"/>
      <c r="HG510" s="10"/>
      <c r="HH510" s="10"/>
      <c r="HI510" s="10"/>
      <c r="HJ510" s="10"/>
      <c r="HK510" s="10"/>
      <c r="HL510" s="10"/>
      <c r="HM510" s="10"/>
      <c r="HN510" s="10"/>
      <c r="HO510" s="10"/>
    </row>
    <row r="511" spans="2:223" ht="63.75" outlineLevel="1" x14ac:dyDescent="0.2">
      <c r="B511" s="14" t="s">
        <v>1205</v>
      </c>
      <c r="C511" s="14" t="s">
        <v>46</v>
      </c>
      <c r="D511" s="14" t="s">
        <v>796</v>
      </c>
      <c r="E511" s="14" t="s">
        <v>797</v>
      </c>
      <c r="F511" s="14" t="s">
        <v>798</v>
      </c>
      <c r="G511" s="45" t="s">
        <v>1206</v>
      </c>
      <c r="H511" s="15" t="s">
        <v>83</v>
      </c>
      <c r="I511" s="16">
        <v>45</v>
      </c>
      <c r="J511" s="17" t="s">
        <v>109</v>
      </c>
      <c r="K511" s="15" t="s">
        <v>53</v>
      </c>
      <c r="L511" s="18" t="s">
        <v>54</v>
      </c>
      <c r="M511" s="18" t="s">
        <v>55</v>
      </c>
      <c r="N511" s="18" t="s">
        <v>56</v>
      </c>
      <c r="O511" s="18"/>
      <c r="P511" s="18"/>
      <c r="Q511" s="19"/>
      <c r="R511" s="20">
        <v>4</v>
      </c>
      <c r="S511" s="20">
        <v>4</v>
      </c>
      <c r="T511" s="20">
        <v>4</v>
      </c>
      <c r="U511" s="20">
        <v>4</v>
      </c>
      <c r="V511" s="20">
        <v>4</v>
      </c>
      <c r="W511" s="20">
        <v>25000000</v>
      </c>
      <c r="X511" s="30">
        <f t="shared" si="13"/>
        <v>500000000</v>
      </c>
      <c r="Y511" s="20">
        <f t="shared" si="12"/>
        <v>560000000</v>
      </c>
      <c r="Z511" s="18" t="s">
        <v>57</v>
      </c>
      <c r="AA511" s="14" t="s">
        <v>176</v>
      </c>
      <c r="AB511" s="22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  <c r="GV511" s="10"/>
      <c r="GW511" s="10"/>
      <c r="GX511" s="10"/>
      <c r="GY511" s="10"/>
      <c r="GZ511" s="10"/>
      <c r="HA511" s="10"/>
      <c r="HB511" s="10"/>
      <c r="HC511" s="10"/>
      <c r="HD511" s="10"/>
      <c r="HE511" s="10"/>
      <c r="HF511" s="10"/>
      <c r="HG511" s="10"/>
      <c r="HH511" s="10"/>
      <c r="HI511" s="10"/>
      <c r="HJ511" s="10"/>
      <c r="HK511" s="10"/>
      <c r="HL511" s="10"/>
      <c r="HM511" s="10"/>
      <c r="HN511" s="10"/>
      <c r="HO511" s="10"/>
    </row>
    <row r="512" spans="2:223" ht="51" outlineLevel="1" x14ac:dyDescent="0.2">
      <c r="B512" s="14" t="s">
        <v>1207</v>
      </c>
      <c r="C512" s="14" t="s">
        <v>46</v>
      </c>
      <c r="D512" s="44" t="s">
        <v>1189</v>
      </c>
      <c r="E512" s="14" t="s">
        <v>1190</v>
      </c>
      <c r="F512" s="45" t="s">
        <v>1191</v>
      </c>
      <c r="G512" s="45" t="s">
        <v>1208</v>
      </c>
      <c r="H512" s="15" t="s">
        <v>83</v>
      </c>
      <c r="I512" s="16">
        <v>57</v>
      </c>
      <c r="J512" s="17" t="s">
        <v>109</v>
      </c>
      <c r="K512" s="15" t="s">
        <v>53</v>
      </c>
      <c r="L512" s="18" t="s">
        <v>54</v>
      </c>
      <c r="M512" s="18" t="s">
        <v>55</v>
      </c>
      <c r="N512" s="18" t="s">
        <v>56</v>
      </c>
      <c r="O512" s="18"/>
      <c r="P512" s="18"/>
      <c r="Q512" s="19"/>
      <c r="R512" s="20">
        <v>3</v>
      </c>
      <c r="S512" s="20">
        <v>3</v>
      </c>
      <c r="T512" s="20">
        <v>3</v>
      </c>
      <c r="U512" s="20">
        <v>3</v>
      </c>
      <c r="V512" s="20">
        <v>3</v>
      </c>
      <c r="W512" s="20">
        <v>5567979.5899999999</v>
      </c>
      <c r="X512" s="30">
        <f t="shared" si="13"/>
        <v>83519693.849999994</v>
      </c>
      <c r="Y512" s="20">
        <f t="shared" si="12"/>
        <v>93542057.112000003</v>
      </c>
      <c r="Z512" s="18" t="s">
        <v>57</v>
      </c>
      <c r="AA512" s="14" t="s">
        <v>176</v>
      </c>
      <c r="AB512" s="22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  <c r="GS512" s="10"/>
      <c r="GT512" s="10"/>
      <c r="GU512" s="10"/>
      <c r="GV512" s="10"/>
      <c r="GW512" s="10"/>
      <c r="GX512" s="10"/>
      <c r="GY512" s="10"/>
      <c r="GZ512" s="10"/>
      <c r="HA512" s="10"/>
      <c r="HB512" s="10"/>
      <c r="HC512" s="10"/>
      <c r="HD512" s="10"/>
      <c r="HE512" s="10"/>
      <c r="HF512" s="10"/>
      <c r="HG512" s="10"/>
      <c r="HH512" s="10"/>
      <c r="HI512" s="10"/>
      <c r="HJ512" s="10"/>
      <c r="HK512" s="10"/>
      <c r="HL512" s="10"/>
      <c r="HM512" s="10"/>
      <c r="HN512" s="10"/>
      <c r="HO512" s="10"/>
    </row>
    <row r="513" spans="2:223" ht="51" outlineLevel="1" x14ac:dyDescent="0.2">
      <c r="B513" s="14" t="s">
        <v>1209</v>
      </c>
      <c r="C513" s="14" t="s">
        <v>46</v>
      </c>
      <c r="D513" s="44" t="s">
        <v>1210</v>
      </c>
      <c r="E513" s="14" t="s">
        <v>1211</v>
      </c>
      <c r="F513" s="45" t="s">
        <v>862</v>
      </c>
      <c r="G513" s="45" t="s">
        <v>1212</v>
      </c>
      <c r="H513" s="15" t="s">
        <v>83</v>
      </c>
      <c r="I513" s="16">
        <v>96</v>
      </c>
      <c r="J513" s="17" t="s">
        <v>109</v>
      </c>
      <c r="K513" s="15" t="s">
        <v>53</v>
      </c>
      <c r="L513" s="18" t="s">
        <v>54</v>
      </c>
      <c r="M513" s="18" t="s">
        <v>55</v>
      </c>
      <c r="N513" s="18" t="s">
        <v>56</v>
      </c>
      <c r="O513" s="18"/>
      <c r="P513" s="18"/>
      <c r="Q513" s="19"/>
      <c r="R513" s="20">
        <v>9</v>
      </c>
      <c r="S513" s="20">
        <v>5</v>
      </c>
      <c r="T513" s="20">
        <v>9</v>
      </c>
      <c r="U513" s="20">
        <v>9</v>
      </c>
      <c r="V513" s="20">
        <v>9</v>
      </c>
      <c r="W513" s="20">
        <v>2901601.37</v>
      </c>
      <c r="X513" s="30">
        <f t="shared" si="13"/>
        <v>118965656.17</v>
      </c>
      <c r="Y513" s="20">
        <f t="shared" si="12"/>
        <v>133241534.91040002</v>
      </c>
      <c r="Z513" s="18" t="s">
        <v>57</v>
      </c>
      <c r="AA513" s="14" t="s">
        <v>176</v>
      </c>
      <c r="AB513" s="22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  <c r="GV513" s="10"/>
      <c r="GW513" s="10"/>
      <c r="GX513" s="10"/>
      <c r="GY513" s="10"/>
      <c r="GZ513" s="10"/>
      <c r="HA513" s="10"/>
      <c r="HB513" s="10"/>
      <c r="HC513" s="10"/>
      <c r="HD513" s="10"/>
      <c r="HE513" s="10"/>
      <c r="HF513" s="10"/>
      <c r="HG513" s="10"/>
      <c r="HH513" s="10"/>
      <c r="HI513" s="10"/>
      <c r="HJ513" s="10"/>
      <c r="HK513" s="10"/>
      <c r="HL513" s="10"/>
      <c r="HM513" s="10"/>
      <c r="HN513" s="10"/>
      <c r="HO513" s="10"/>
    </row>
    <row r="514" spans="2:223" ht="51" outlineLevel="1" x14ac:dyDescent="0.2">
      <c r="B514" s="14" t="s">
        <v>1213</v>
      </c>
      <c r="C514" s="14" t="s">
        <v>46</v>
      </c>
      <c r="D514" s="44" t="s">
        <v>1210</v>
      </c>
      <c r="E514" s="14" t="s">
        <v>1211</v>
      </c>
      <c r="F514" s="45" t="s">
        <v>862</v>
      </c>
      <c r="G514" s="45" t="s">
        <v>1214</v>
      </c>
      <c r="H514" s="15" t="s">
        <v>83</v>
      </c>
      <c r="I514" s="16">
        <v>96</v>
      </c>
      <c r="J514" s="17" t="s">
        <v>109</v>
      </c>
      <c r="K514" s="15" t="s">
        <v>53</v>
      </c>
      <c r="L514" s="18" t="s">
        <v>54</v>
      </c>
      <c r="M514" s="18" t="s">
        <v>55</v>
      </c>
      <c r="N514" s="18" t="s">
        <v>56</v>
      </c>
      <c r="O514" s="18"/>
      <c r="P514" s="18"/>
      <c r="Q514" s="19"/>
      <c r="R514" s="20">
        <v>16</v>
      </c>
      <c r="S514" s="20">
        <v>10</v>
      </c>
      <c r="T514" s="20">
        <v>10</v>
      </c>
      <c r="U514" s="20">
        <v>16</v>
      </c>
      <c r="V514" s="20">
        <v>16</v>
      </c>
      <c r="W514" s="20">
        <v>2756521.3</v>
      </c>
      <c r="X514" s="30">
        <f t="shared" si="13"/>
        <v>187443448.39999998</v>
      </c>
      <c r="Y514" s="20">
        <f t="shared" si="12"/>
        <v>209936662.208</v>
      </c>
      <c r="Z514" s="18" t="s">
        <v>57</v>
      </c>
      <c r="AA514" s="14" t="s">
        <v>176</v>
      </c>
      <c r="AB514" s="22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  <c r="GV514" s="10"/>
      <c r="GW514" s="10"/>
      <c r="GX514" s="10"/>
      <c r="GY514" s="10"/>
      <c r="GZ514" s="10"/>
      <c r="HA514" s="10"/>
      <c r="HB514" s="10"/>
      <c r="HC514" s="10"/>
      <c r="HD514" s="10"/>
      <c r="HE514" s="10"/>
      <c r="HF514" s="10"/>
      <c r="HG514" s="10"/>
      <c r="HH514" s="10"/>
      <c r="HI514" s="10"/>
      <c r="HJ514" s="10"/>
      <c r="HK514" s="10"/>
      <c r="HL514" s="10"/>
      <c r="HM514" s="10"/>
      <c r="HN514" s="10"/>
      <c r="HO514" s="10"/>
    </row>
    <row r="515" spans="2:223" ht="51" outlineLevel="1" x14ac:dyDescent="0.2">
      <c r="B515" s="14" t="s">
        <v>1215</v>
      </c>
      <c r="C515" s="14" t="s">
        <v>46</v>
      </c>
      <c r="D515" s="44" t="s">
        <v>431</v>
      </c>
      <c r="E515" s="14" t="s">
        <v>432</v>
      </c>
      <c r="F515" s="14" t="s">
        <v>433</v>
      </c>
      <c r="G515" s="45" t="s">
        <v>1216</v>
      </c>
      <c r="H515" s="15" t="s">
        <v>83</v>
      </c>
      <c r="I515" s="16">
        <v>80</v>
      </c>
      <c r="J515" s="17" t="s">
        <v>109</v>
      </c>
      <c r="K515" s="15" t="s">
        <v>53</v>
      </c>
      <c r="L515" s="18" t="s">
        <v>54</v>
      </c>
      <c r="M515" s="18" t="s">
        <v>55</v>
      </c>
      <c r="N515" s="18" t="s">
        <v>56</v>
      </c>
      <c r="O515" s="18"/>
      <c r="P515" s="18"/>
      <c r="Q515" s="19"/>
      <c r="R515" s="20">
        <v>7</v>
      </c>
      <c r="S515" s="20">
        <v>7</v>
      </c>
      <c r="T515" s="20">
        <v>7</v>
      </c>
      <c r="U515" s="20">
        <v>7</v>
      </c>
      <c r="V515" s="20">
        <v>7</v>
      </c>
      <c r="W515" s="20">
        <v>601088</v>
      </c>
      <c r="X515" s="30">
        <f t="shared" si="13"/>
        <v>21038080</v>
      </c>
      <c r="Y515" s="20">
        <f t="shared" si="12"/>
        <v>23562649.600000001</v>
      </c>
      <c r="Z515" s="18" t="s">
        <v>57</v>
      </c>
      <c r="AA515" s="14" t="s">
        <v>176</v>
      </c>
      <c r="AB515" s="22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FZ515" s="10"/>
      <c r="GA515" s="10"/>
      <c r="GB515" s="10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  <c r="GS515" s="10"/>
      <c r="GT515" s="10"/>
      <c r="GU515" s="10"/>
      <c r="GV515" s="10"/>
      <c r="GW515" s="10"/>
      <c r="GX515" s="10"/>
      <c r="GY515" s="10"/>
      <c r="GZ515" s="10"/>
      <c r="HA515" s="10"/>
      <c r="HB515" s="10"/>
      <c r="HC515" s="10"/>
      <c r="HD515" s="10"/>
      <c r="HE515" s="10"/>
      <c r="HF515" s="10"/>
      <c r="HG515" s="10"/>
      <c r="HH515" s="10"/>
      <c r="HI515" s="10"/>
      <c r="HJ515" s="10"/>
      <c r="HK515" s="10"/>
      <c r="HL515" s="10"/>
      <c r="HM515" s="10"/>
      <c r="HN515" s="10"/>
      <c r="HO515" s="10"/>
    </row>
    <row r="516" spans="2:223" ht="51" outlineLevel="1" x14ac:dyDescent="0.2">
      <c r="B516" s="14" t="s">
        <v>1217</v>
      </c>
      <c r="C516" s="14" t="s">
        <v>46</v>
      </c>
      <c r="D516" s="44" t="s">
        <v>1218</v>
      </c>
      <c r="E516" s="14" t="s">
        <v>1219</v>
      </c>
      <c r="F516" s="14" t="s">
        <v>1220</v>
      </c>
      <c r="G516" s="14" t="s">
        <v>1221</v>
      </c>
      <c r="H516" s="15" t="s">
        <v>83</v>
      </c>
      <c r="I516" s="16">
        <v>45</v>
      </c>
      <c r="J516" s="17" t="s">
        <v>109</v>
      </c>
      <c r="K516" s="15" t="s">
        <v>53</v>
      </c>
      <c r="L516" s="18" t="s">
        <v>54</v>
      </c>
      <c r="M516" s="18" t="s">
        <v>55</v>
      </c>
      <c r="N516" s="18" t="s">
        <v>56</v>
      </c>
      <c r="O516" s="18"/>
      <c r="P516" s="18"/>
      <c r="Q516" s="19"/>
      <c r="R516" s="20">
        <v>20</v>
      </c>
      <c r="S516" s="20">
        <v>20</v>
      </c>
      <c r="T516" s="20">
        <v>20</v>
      </c>
      <c r="U516" s="20">
        <v>20</v>
      </c>
      <c r="V516" s="20">
        <v>20</v>
      </c>
      <c r="W516" s="20">
        <v>4787.6400000000003</v>
      </c>
      <c r="X516" s="30">
        <f t="shared" si="13"/>
        <v>478764.00000000006</v>
      </c>
      <c r="Y516" s="20">
        <f t="shared" si="12"/>
        <v>536215.68000000017</v>
      </c>
      <c r="Z516" s="18" t="s">
        <v>57</v>
      </c>
      <c r="AA516" s="14" t="s">
        <v>176</v>
      </c>
      <c r="AB516" s="22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FZ516" s="10"/>
      <c r="GA516" s="10"/>
      <c r="GB516" s="10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  <c r="GS516" s="10"/>
      <c r="GT516" s="10"/>
      <c r="GU516" s="10"/>
      <c r="GV516" s="10"/>
      <c r="GW516" s="10"/>
      <c r="GX516" s="10"/>
      <c r="GY516" s="10"/>
      <c r="GZ516" s="10"/>
      <c r="HA516" s="10"/>
      <c r="HB516" s="10"/>
      <c r="HC516" s="10"/>
      <c r="HD516" s="10"/>
      <c r="HE516" s="10"/>
      <c r="HF516" s="10"/>
      <c r="HG516" s="10"/>
      <c r="HH516" s="10"/>
      <c r="HI516" s="10"/>
      <c r="HJ516" s="10"/>
      <c r="HK516" s="10"/>
      <c r="HL516" s="10"/>
      <c r="HM516" s="10"/>
      <c r="HN516" s="10"/>
      <c r="HO516" s="10"/>
    </row>
    <row r="517" spans="2:223" ht="51" outlineLevel="1" x14ac:dyDescent="0.2">
      <c r="B517" s="14" t="s">
        <v>1222</v>
      </c>
      <c r="C517" s="14" t="s">
        <v>46</v>
      </c>
      <c r="D517" s="44" t="s">
        <v>1218</v>
      </c>
      <c r="E517" s="14" t="s">
        <v>1219</v>
      </c>
      <c r="F517" s="14" t="s">
        <v>1220</v>
      </c>
      <c r="G517" s="14" t="s">
        <v>1223</v>
      </c>
      <c r="H517" s="15" t="s">
        <v>83</v>
      </c>
      <c r="I517" s="16">
        <v>45</v>
      </c>
      <c r="J517" s="17" t="s">
        <v>109</v>
      </c>
      <c r="K517" s="15" t="s">
        <v>53</v>
      </c>
      <c r="L517" s="18" t="s">
        <v>54</v>
      </c>
      <c r="M517" s="18" t="s">
        <v>55</v>
      </c>
      <c r="N517" s="18" t="s">
        <v>56</v>
      </c>
      <c r="O517" s="18"/>
      <c r="P517" s="18"/>
      <c r="Q517" s="19"/>
      <c r="R517" s="20">
        <v>80</v>
      </c>
      <c r="S517" s="20">
        <v>80</v>
      </c>
      <c r="T517" s="20">
        <v>80</v>
      </c>
      <c r="U517" s="20">
        <v>80</v>
      </c>
      <c r="V517" s="20">
        <v>80</v>
      </c>
      <c r="W517" s="20">
        <v>2366.52</v>
      </c>
      <c r="X517" s="30">
        <f t="shared" si="13"/>
        <v>946608</v>
      </c>
      <c r="Y517" s="20">
        <f t="shared" si="12"/>
        <v>1060200.9600000002</v>
      </c>
      <c r="Z517" s="18" t="s">
        <v>57</v>
      </c>
      <c r="AA517" s="14" t="s">
        <v>176</v>
      </c>
      <c r="AB517" s="22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  <c r="GV517" s="10"/>
      <c r="GW517" s="10"/>
      <c r="GX517" s="10"/>
      <c r="GY517" s="10"/>
      <c r="GZ517" s="10"/>
      <c r="HA517" s="10"/>
      <c r="HB517" s="10"/>
      <c r="HC517" s="10"/>
      <c r="HD517" s="10"/>
      <c r="HE517" s="10"/>
      <c r="HF517" s="10"/>
      <c r="HG517" s="10"/>
      <c r="HH517" s="10"/>
      <c r="HI517" s="10"/>
      <c r="HJ517" s="10"/>
      <c r="HK517" s="10"/>
      <c r="HL517" s="10"/>
      <c r="HM517" s="10"/>
      <c r="HN517" s="10"/>
      <c r="HO517" s="10"/>
    </row>
    <row r="518" spans="2:223" ht="51" outlineLevel="1" x14ac:dyDescent="0.2">
      <c r="B518" s="14" t="s">
        <v>1224</v>
      </c>
      <c r="C518" s="14" t="s">
        <v>46</v>
      </c>
      <c r="D518" s="44" t="s">
        <v>1218</v>
      </c>
      <c r="E518" s="14" t="s">
        <v>1219</v>
      </c>
      <c r="F518" s="14" t="s">
        <v>1220</v>
      </c>
      <c r="G518" s="14" t="s">
        <v>1225</v>
      </c>
      <c r="H518" s="15" t="s">
        <v>83</v>
      </c>
      <c r="I518" s="16">
        <v>45</v>
      </c>
      <c r="J518" s="17" t="s">
        <v>109</v>
      </c>
      <c r="K518" s="15" t="s">
        <v>53</v>
      </c>
      <c r="L518" s="18" t="s">
        <v>54</v>
      </c>
      <c r="M518" s="18" t="s">
        <v>55</v>
      </c>
      <c r="N518" s="18" t="s">
        <v>56</v>
      </c>
      <c r="O518" s="18"/>
      <c r="P518" s="18"/>
      <c r="Q518" s="19"/>
      <c r="R518" s="20">
        <v>575</v>
      </c>
      <c r="S518" s="20">
        <v>575</v>
      </c>
      <c r="T518" s="20">
        <v>575</v>
      </c>
      <c r="U518" s="20">
        <v>575</v>
      </c>
      <c r="V518" s="20">
        <v>575</v>
      </c>
      <c r="W518" s="20">
        <v>2321.2800000000002</v>
      </c>
      <c r="X518" s="30">
        <f t="shared" si="13"/>
        <v>6673680.0000000009</v>
      </c>
      <c r="Y518" s="20">
        <f t="shared" si="12"/>
        <v>7474521.6000000015</v>
      </c>
      <c r="Z518" s="18" t="s">
        <v>57</v>
      </c>
      <c r="AA518" s="14" t="s">
        <v>176</v>
      </c>
      <c r="AB518" s="22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  <c r="GV518" s="10"/>
      <c r="GW518" s="10"/>
      <c r="GX518" s="10"/>
      <c r="GY518" s="10"/>
      <c r="GZ518" s="10"/>
      <c r="HA518" s="10"/>
      <c r="HB518" s="10"/>
      <c r="HC518" s="10"/>
      <c r="HD518" s="10"/>
      <c r="HE518" s="10"/>
      <c r="HF518" s="10"/>
      <c r="HG518" s="10"/>
      <c r="HH518" s="10"/>
      <c r="HI518" s="10"/>
      <c r="HJ518" s="10"/>
      <c r="HK518" s="10"/>
      <c r="HL518" s="10"/>
      <c r="HM518" s="10"/>
      <c r="HN518" s="10"/>
      <c r="HO518" s="10"/>
    </row>
    <row r="519" spans="2:223" ht="51" outlineLevel="1" x14ac:dyDescent="0.2">
      <c r="B519" s="14" t="s">
        <v>1226</v>
      </c>
      <c r="C519" s="14" t="s">
        <v>46</v>
      </c>
      <c r="D519" s="44" t="s">
        <v>1218</v>
      </c>
      <c r="E519" s="14" t="s">
        <v>1219</v>
      </c>
      <c r="F519" s="14" t="s">
        <v>1220</v>
      </c>
      <c r="G519" s="14" t="s">
        <v>1227</v>
      </c>
      <c r="H519" s="15" t="s">
        <v>83</v>
      </c>
      <c r="I519" s="16">
        <v>45</v>
      </c>
      <c r="J519" s="17" t="s">
        <v>109</v>
      </c>
      <c r="K519" s="15" t="s">
        <v>53</v>
      </c>
      <c r="L519" s="18" t="s">
        <v>54</v>
      </c>
      <c r="M519" s="18" t="s">
        <v>55</v>
      </c>
      <c r="N519" s="18" t="s">
        <v>56</v>
      </c>
      <c r="O519" s="18"/>
      <c r="P519" s="18"/>
      <c r="Q519" s="19"/>
      <c r="R519" s="20">
        <v>442</v>
      </c>
      <c r="S519" s="20">
        <v>442</v>
      </c>
      <c r="T519" s="20">
        <v>442</v>
      </c>
      <c r="U519" s="20">
        <v>442</v>
      </c>
      <c r="V519" s="20">
        <v>442</v>
      </c>
      <c r="W519" s="20">
        <v>2418</v>
      </c>
      <c r="X519" s="30">
        <f t="shared" si="13"/>
        <v>5343780</v>
      </c>
      <c r="Y519" s="20">
        <f t="shared" si="12"/>
        <v>5985033.6000000006</v>
      </c>
      <c r="Z519" s="18" t="s">
        <v>57</v>
      </c>
      <c r="AA519" s="14" t="s">
        <v>176</v>
      </c>
      <c r="AB519" s="22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  <c r="GV519" s="10"/>
      <c r="GW519" s="10"/>
      <c r="GX519" s="10"/>
      <c r="GY519" s="10"/>
      <c r="GZ519" s="10"/>
      <c r="HA519" s="10"/>
      <c r="HB519" s="10"/>
      <c r="HC519" s="10"/>
      <c r="HD519" s="10"/>
      <c r="HE519" s="10"/>
      <c r="HF519" s="10"/>
      <c r="HG519" s="10"/>
      <c r="HH519" s="10"/>
      <c r="HI519" s="10"/>
      <c r="HJ519" s="10"/>
      <c r="HK519" s="10"/>
      <c r="HL519" s="10"/>
      <c r="HM519" s="10"/>
      <c r="HN519" s="10"/>
      <c r="HO519" s="10"/>
    </row>
    <row r="520" spans="2:223" ht="51" outlineLevel="1" x14ac:dyDescent="0.2">
      <c r="B520" s="14" t="s">
        <v>1228</v>
      </c>
      <c r="C520" s="14" t="s">
        <v>46</v>
      </c>
      <c r="D520" s="44" t="s">
        <v>1218</v>
      </c>
      <c r="E520" s="14" t="s">
        <v>1219</v>
      </c>
      <c r="F520" s="14" t="s">
        <v>1220</v>
      </c>
      <c r="G520" s="14" t="s">
        <v>1229</v>
      </c>
      <c r="H520" s="15" t="s">
        <v>83</v>
      </c>
      <c r="I520" s="16">
        <v>45</v>
      </c>
      <c r="J520" s="17" t="s">
        <v>109</v>
      </c>
      <c r="K520" s="15" t="s">
        <v>53</v>
      </c>
      <c r="L520" s="18" t="s">
        <v>54</v>
      </c>
      <c r="M520" s="18" t="s">
        <v>55</v>
      </c>
      <c r="N520" s="18" t="s">
        <v>56</v>
      </c>
      <c r="O520" s="18"/>
      <c r="P520" s="18"/>
      <c r="Q520" s="19"/>
      <c r="R520" s="20">
        <v>348</v>
      </c>
      <c r="S520" s="20">
        <v>348</v>
      </c>
      <c r="T520" s="20">
        <v>348</v>
      </c>
      <c r="U520" s="20">
        <v>348</v>
      </c>
      <c r="V520" s="20">
        <v>348</v>
      </c>
      <c r="W520" s="20">
        <v>4036.13</v>
      </c>
      <c r="X520" s="30">
        <f t="shared" si="13"/>
        <v>7022866.2000000002</v>
      </c>
      <c r="Y520" s="20">
        <f t="shared" si="12"/>
        <v>7865610.1440000013</v>
      </c>
      <c r="Z520" s="18" t="s">
        <v>57</v>
      </c>
      <c r="AA520" s="14" t="s">
        <v>176</v>
      </c>
      <c r="AB520" s="22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  <c r="GV520" s="10"/>
      <c r="GW520" s="10"/>
      <c r="GX520" s="10"/>
      <c r="GY520" s="10"/>
      <c r="GZ520" s="10"/>
      <c r="HA520" s="10"/>
      <c r="HB520" s="10"/>
      <c r="HC520" s="10"/>
      <c r="HD520" s="10"/>
      <c r="HE520" s="10"/>
      <c r="HF520" s="10"/>
      <c r="HG520" s="10"/>
      <c r="HH520" s="10"/>
      <c r="HI520" s="10"/>
      <c r="HJ520" s="10"/>
      <c r="HK520" s="10"/>
      <c r="HL520" s="10"/>
      <c r="HM520" s="10"/>
      <c r="HN520" s="10"/>
      <c r="HO520" s="10"/>
    </row>
    <row r="521" spans="2:223" ht="51" outlineLevel="1" x14ac:dyDescent="0.2">
      <c r="B521" s="14" t="s">
        <v>1230</v>
      </c>
      <c r="C521" s="14" t="s">
        <v>46</v>
      </c>
      <c r="D521" s="44" t="s">
        <v>1218</v>
      </c>
      <c r="E521" s="14" t="s">
        <v>1219</v>
      </c>
      <c r="F521" s="14" t="s">
        <v>1220</v>
      </c>
      <c r="G521" s="14" t="s">
        <v>1231</v>
      </c>
      <c r="H521" s="15" t="s">
        <v>83</v>
      </c>
      <c r="I521" s="16">
        <v>45</v>
      </c>
      <c r="J521" s="17" t="s">
        <v>109</v>
      </c>
      <c r="K521" s="15" t="s">
        <v>53</v>
      </c>
      <c r="L521" s="18" t="s">
        <v>54</v>
      </c>
      <c r="M521" s="18" t="s">
        <v>55</v>
      </c>
      <c r="N521" s="18" t="s">
        <v>56</v>
      </c>
      <c r="O521" s="18"/>
      <c r="P521" s="18"/>
      <c r="Q521" s="19"/>
      <c r="R521" s="20">
        <v>25</v>
      </c>
      <c r="S521" s="20">
        <v>25</v>
      </c>
      <c r="T521" s="20">
        <v>25</v>
      </c>
      <c r="U521" s="20">
        <v>25</v>
      </c>
      <c r="V521" s="20">
        <v>25</v>
      </c>
      <c r="W521" s="20">
        <v>5899.92</v>
      </c>
      <c r="X521" s="30">
        <f t="shared" si="13"/>
        <v>737490</v>
      </c>
      <c r="Y521" s="20">
        <f t="shared" si="12"/>
        <v>825988.8</v>
      </c>
      <c r="Z521" s="18" t="s">
        <v>57</v>
      </c>
      <c r="AA521" s="14" t="s">
        <v>176</v>
      </c>
      <c r="AB521" s="22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  <c r="GV521" s="10"/>
      <c r="GW521" s="10"/>
      <c r="GX521" s="10"/>
      <c r="GY521" s="10"/>
      <c r="GZ521" s="10"/>
      <c r="HA521" s="10"/>
      <c r="HB521" s="10"/>
      <c r="HC521" s="10"/>
      <c r="HD521" s="10"/>
      <c r="HE521" s="10"/>
      <c r="HF521" s="10"/>
      <c r="HG521" s="10"/>
      <c r="HH521" s="10"/>
      <c r="HI521" s="10"/>
      <c r="HJ521" s="10"/>
      <c r="HK521" s="10"/>
      <c r="HL521" s="10"/>
      <c r="HM521" s="10"/>
      <c r="HN521" s="10"/>
      <c r="HO521" s="10"/>
    </row>
    <row r="522" spans="2:223" ht="51" outlineLevel="1" x14ac:dyDescent="0.2">
      <c r="B522" s="14" t="s">
        <v>1232</v>
      </c>
      <c r="C522" s="14" t="s">
        <v>46</v>
      </c>
      <c r="D522" s="44" t="s">
        <v>1218</v>
      </c>
      <c r="E522" s="14" t="s">
        <v>1219</v>
      </c>
      <c r="F522" s="14" t="s">
        <v>1220</v>
      </c>
      <c r="G522" s="14" t="s">
        <v>1233</v>
      </c>
      <c r="H522" s="15" t="s">
        <v>83</v>
      </c>
      <c r="I522" s="16">
        <v>45</v>
      </c>
      <c r="J522" s="17" t="s">
        <v>109</v>
      </c>
      <c r="K522" s="15" t="s">
        <v>53</v>
      </c>
      <c r="L522" s="18" t="s">
        <v>54</v>
      </c>
      <c r="M522" s="18" t="s">
        <v>55</v>
      </c>
      <c r="N522" s="18" t="s">
        <v>56</v>
      </c>
      <c r="O522" s="18"/>
      <c r="P522" s="18"/>
      <c r="Q522" s="19"/>
      <c r="R522" s="20">
        <v>4</v>
      </c>
      <c r="S522" s="20">
        <v>4</v>
      </c>
      <c r="T522" s="20">
        <v>4</v>
      </c>
      <c r="U522" s="20">
        <v>4</v>
      </c>
      <c r="V522" s="20">
        <v>4</v>
      </c>
      <c r="W522" s="20">
        <v>30006.43</v>
      </c>
      <c r="X522" s="30">
        <f t="shared" si="13"/>
        <v>600128.6</v>
      </c>
      <c r="Y522" s="20">
        <f t="shared" si="12"/>
        <v>672144.03200000001</v>
      </c>
      <c r="Z522" s="18" t="s">
        <v>57</v>
      </c>
      <c r="AA522" s="14" t="s">
        <v>176</v>
      </c>
      <c r="AB522" s="22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  <c r="GV522" s="10"/>
      <c r="GW522" s="10"/>
      <c r="GX522" s="10"/>
      <c r="GY522" s="10"/>
      <c r="GZ522" s="10"/>
      <c r="HA522" s="10"/>
      <c r="HB522" s="10"/>
      <c r="HC522" s="10"/>
      <c r="HD522" s="10"/>
      <c r="HE522" s="10"/>
      <c r="HF522" s="10"/>
      <c r="HG522" s="10"/>
      <c r="HH522" s="10"/>
      <c r="HI522" s="10"/>
      <c r="HJ522" s="10"/>
      <c r="HK522" s="10"/>
      <c r="HL522" s="10"/>
      <c r="HM522" s="10"/>
      <c r="HN522" s="10"/>
      <c r="HO522" s="10"/>
    </row>
    <row r="523" spans="2:223" ht="51" outlineLevel="1" x14ac:dyDescent="0.2">
      <c r="B523" s="14" t="s">
        <v>1234</v>
      </c>
      <c r="C523" s="14" t="s">
        <v>46</v>
      </c>
      <c r="D523" s="44" t="s">
        <v>1218</v>
      </c>
      <c r="E523" s="14" t="s">
        <v>1219</v>
      </c>
      <c r="F523" s="14" t="s">
        <v>1220</v>
      </c>
      <c r="G523" s="14" t="s">
        <v>1235</v>
      </c>
      <c r="H523" s="15" t="s">
        <v>83</v>
      </c>
      <c r="I523" s="16">
        <v>45</v>
      </c>
      <c r="J523" s="17" t="s">
        <v>109</v>
      </c>
      <c r="K523" s="15" t="s">
        <v>53</v>
      </c>
      <c r="L523" s="18" t="s">
        <v>54</v>
      </c>
      <c r="M523" s="18" t="s">
        <v>55</v>
      </c>
      <c r="N523" s="18" t="s">
        <v>56</v>
      </c>
      <c r="O523" s="18"/>
      <c r="P523" s="18"/>
      <c r="Q523" s="19"/>
      <c r="R523" s="20">
        <v>20</v>
      </c>
      <c r="S523" s="20">
        <v>20</v>
      </c>
      <c r="T523" s="20">
        <v>20</v>
      </c>
      <c r="U523" s="20">
        <v>20</v>
      </c>
      <c r="V523" s="20">
        <v>20</v>
      </c>
      <c r="W523" s="20">
        <v>37720.82</v>
      </c>
      <c r="X523" s="30">
        <f t="shared" si="13"/>
        <v>3772082</v>
      </c>
      <c r="Y523" s="20">
        <f t="shared" si="12"/>
        <v>4224731.8400000008</v>
      </c>
      <c r="Z523" s="18" t="s">
        <v>57</v>
      </c>
      <c r="AA523" s="14" t="s">
        <v>176</v>
      </c>
      <c r="AB523" s="22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  <c r="GV523" s="10"/>
      <c r="GW523" s="10"/>
      <c r="GX523" s="10"/>
      <c r="GY523" s="10"/>
      <c r="GZ523" s="10"/>
      <c r="HA523" s="10"/>
      <c r="HB523" s="10"/>
      <c r="HC523" s="10"/>
      <c r="HD523" s="10"/>
      <c r="HE523" s="10"/>
      <c r="HF523" s="10"/>
      <c r="HG523" s="10"/>
      <c r="HH523" s="10"/>
      <c r="HI523" s="10"/>
      <c r="HJ523" s="10"/>
      <c r="HK523" s="10"/>
      <c r="HL523" s="10"/>
      <c r="HM523" s="10"/>
      <c r="HN523" s="10"/>
      <c r="HO523" s="10"/>
    </row>
    <row r="524" spans="2:223" ht="51" outlineLevel="1" x14ac:dyDescent="0.2">
      <c r="B524" s="14" t="s">
        <v>1236</v>
      </c>
      <c r="C524" s="14" t="s">
        <v>46</v>
      </c>
      <c r="D524" s="44" t="s">
        <v>1237</v>
      </c>
      <c r="E524" s="14" t="s">
        <v>1238</v>
      </c>
      <c r="F524" s="14" t="s">
        <v>1239</v>
      </c>
      <c r="G524" s="14" t="s">
        <v>1240</v>
      </c>
      <c r="H524" s="15" t="s">
        <v>83</v>
      </c>
      <c r="I524" s="16">
        <v>45</v>
      </c>
      <c r="J524" s="17" t="s">
        <v>109</v>
      </c>
      <c r="K524" s="15" t="s">
        <v>53</v>
      </c>
      <c r="L524" s="18" t="s">
        <v>54</v>
      </c>
      <c r="M524" s="18" t="s">
        <v>55</v>
      </c>
      <c r="N524" s="18" t="s">
        <v>56</v>
      </c>
      <c r="O524" s="18"/>
      <c r="P524" s="18"/>
      <c r="Q524" s="19"/>
      <c r="R524" s="20">
        <v>4</v>
      </c>
      <c r="S524" s="20">
        <v>4</v>
      </c>
      <c r="T524" s="20">
        <v>4</v>
      </c>
      <c r="U524" s="20">
        <v>4</v>
      </c>
      <c r="V524" s="20">
        <v>4</v>
      </c>
      <c r="W524" s="20">
        <v>9865.44</v>
      </c>
      <c r="X524" s="30">
        <f t="shared" si="13"/>
        <v>197308.80000000002</v>
      </c>
      <c r="Y524" s="20">
        <f t="shared" si="12"/>
        <v>220985.85600000003</v>
      </c>
      <c r="Z524" s="18" t="s">
        <v>57</v>
      </c>
      <c r="AA524" s="14" t="s">
        <v>176</v>
      </c>
      <c r="AB524" s="22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  <c r="GV524" s="10"/>
      <c r="GW524" s="10"/>
      <c r="GX524" s="10"/>
      <c r="GY524" s="10"/>
      <c r="GZ524" s="10"/>
      <c r="HA524" s="10"/>
      <c r="HB524" s="10"/>
      <c r="HC524" s="10"/>
      <c r="HD524" s="10"/>
      <c r="HE524" s="10"/>
      <c r="HF524" s="10"/>
      <c r="HG524" s="10"/>
      <c r="HH524" s="10"/>
      <c r="HI524" s="10"/>
      <c r="HJ524" s="10"/>
      <c r="HK524" s="10"/>
      <c r="HL524" s="10"/>
      <c r="HM524" s="10"/>
      <c r="HN524" s="10"/>
      <c r="HO524" s="10"/>
    </row>
    <row r="525" spans="2:223" ht="51" outlineLevel="1" x14ac:dyDescent="0.2">
      <c r="B525" s="14" t="s">
        <v>1241</v>
      </c>
      <c r="C525" s="14" t="s">
        <v>46</v>
      </c>
      <c r="D525" s="44" t="s">
        <v>1218</v>
      </c>
      <c r="E525" s="14" t="s">
        <v>1219</v>
      </c>
      <c r="F525" s="14" t="s">
        <v>1220</v>
      </c>
      <c r="G525" s="14" t="s">
        <v>1242</v>
      </c>
      <c r="H525" s="15" t="s">
        <v>83</v>
      </c>
      <c r="I525" s="16">
        <v>45</v>
      </c>
      <c r="J525" s="17" t="s">
        <v>109</v>
      </c>
      <c r="K525" s="15" t="s">
        <v>53</v>
      </c>
      <c r="L525" s="18" t="s">
        <v>54</v>
      </c>
      <c r="M525" s="18" t="s">
        <v>55</v>
      </c>
      <c r="N525" s="18" t="s">
        <v>56</v>
      </c>
      <c r="O525" s="18"/>
      <c r="P525" s="18"/>
      <c r="Q525" s="19"/>
      <c r="R525" s="20">
        <v>4</v>
      </c>
      <c r="S525" s="20">
        <v>4</v>
      </c>
      <c r="T525" s="20">
        <v>4</v>
      </c>
      <c r="U525" s="20">
        <v>4</v>
      </c>
      <c r="V525" s="20">
        <v>4</v>
      </c>
      <c r="W525" s="20">
        <v>19295.650000000001</v>
      </c>
      <c r="X525" s="30">
        <f t="shared" si="13"/>
        <v>385913</v>
      </c>
      <c r="Y525" s="20">
        <f t="shared" si="12"/>
        <v>432222.56000000006</v>
      </c>
      <c r="Z525" s="18" t="s">
        <v>57</v>
      </c>
      <c r="AA525" s="14" t="s">
        <v>176</v>
      </c>
      <c r="AB525" s="22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  <c r="GV525" s="10"/>
      <c r="GW525" s="10"/>
      <c r="GX525" s="10"/>
      <c r="GY525" s="10"/>
      <c r="GZ525" s="10"/>
      <c r="HA525" s="10"/>
      <c r="HB525" s="10"/>
      <c r="HC525" s="10"/>
      <c r="HD525" s="10"/>
      <c r="HE525" s="10"/>
      <c r="HF525" s="10"/>
      <c r="HG525" s="10"/>
      <c r="HH525" s="10"/>
      <c r="HI525" s="10"/>
      <c r="HJ525" s="10"/>
      <c r="HK525" s="10"/>
      <c r="HL525" s="10"/>
      <c r="HM525" s="10"/>
      <c r="HN525" s="10"/>
      <c r="HO525" s="10"/>
    </row>
    <row r="526" spans="2:223" ht="51" outlineLevel="1" x14ac:dyDescent="0.2">
      <c r="B526" s="14" t="s">
        <v>1243</v>
      </c>
      <c r="C526" s="14" t="s">
        <v>46</v>
      </c>
      <c r="D526" s="44" t="s">
        <v>1218</v>
      </c>
      <c r="E526" s="14" t="s">
        <v>1219</v>
      </c>
      <c r="F526" s="14" t="s">
        <v>1220</v>
      </c>
      <c r="G526" s="14" t="s">
        <v>1244</v>
      </c>
      <c r="H526" s="15" t="s">
        <v>83</v>
      </c>
      <c r="I526" s="16">
        <v>45</v>
      </c>
      <c r="J526" s="17" t="s">
        <v>109</v>
      </c>
      <c r="K526" s="15" t="s">
        <v>53</v>
      </c>
      <c r="L526" s="18" t="s">
        <v>54</v>
      </c>
      <c r="M526" s="18" t="s">
        <v>55</v>
      </c>
      <c r="N526" s="18" t="s">
        <v>56</v>
      </c>
      <c r="O526" s="18"/>
      <c r="P526" s="18"/>
      <c r="Q526" s="19"/>
      <c r="R526" s="20">
        <v>102</v>
      </c>
      <c r="S526" s="20">
        <v>102</v>
      </c>
      <c r="T526" s="20">
        <v>102</v>
      </c>
      <c r="U526" s="20">
        <v>102</v>
      </c>
      <c r="V526" s="20">
        <v>102</v>
      </c>
      <c r="W526" s="20">
        <v>19682.53</v>
      </c>
      <c r="X526" s="30">
        <f t="shared" si="13"/>
        <v>10038090.299999999</v>
      </c>
      <c r="Y526" s="20">
        <f t="shared" si="12"/>
        <v>11242661.136</v>
      </c>
      <c r="Z526" s="18" t="s">
        <v>57</v>
      </c>
      <c r="AA526" s="14" t="s">
        <v>176</v>
      </c>
      <c r="AB526" s="22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  <c r="GS526" s="10"/>
      <c r="GT526" s="10"/>
      <c r="GU526" s="10"/>
      <c r="GV526" s="10"/>
      <c r="GW526" s="10"/>
      <c r="GX526" s="10"/>
      <c r="GY526" s="10"/>
      <c r="GZ526" s="10"/>
      <c r="HA526" s="10"/>
      <c r="HB526" s="10"/>
      <c r="HC526" s="10"/>
      <c r="HD526" s="10"/>
      <c r="HE526" s="10"/>
      <c r="HF526" s="10"/>
      <c r="HG526" s="10"/>
      <c r="HH526" s="10"/>
      <c r="HI526" s="10"/>
      <c r="HJ526" s="10"/>
      <c r="HK526" s="10"/>
      <c r="HL526" s="10"/>
      <c r="HM526" s="10"/>
      <c r="HN526" s="10"/>
      <c r="HO526" s="10"/>
    </row>
    <row r="527" spans="2:223" ht="51" outlineLevel="1" x14ac:dyDescent="0.2">
      <c r="B527" s="14" t="s">
        <v>1245</v>
      </c>
      <c r="C527" s="14" t="s">
        <v>46</v>
      </c>
      <c r="D527" s="44" t="s">
        <v>1218</v>
      </c>
      <c r="E527" s="14" t="s">
        <v>1219</v>
      </c>
      <c r="F527" s="14" t="s">
        <v>1220</v>
      </c>
      <c r="G527" s="14" t="s">
        <v>1246</v>
      </c>
      <c r="H527" s="15" t="s">
        <v>83</v>
      </c>
      <c r="I527" s="16">
        <v>45</v>
      </c>
      <c r="J527" s="17" t="s">
        <v>109</v>
      </c>
      <c r="K527" s="15" t="s">
        <v>53</v>
      </c>
      <c r="L527" s="18" t="s">
        <v>54</v>
      </c>
      <c r="M527" s="18" t="s">
        <v>55</v>
      </c>
      <c r="N527" s="18" t="s">
        <v>56</v>
      </c>
      <c r="O527" s="18"/>
      <c r="P527" s="18"/>
      <c r="Q527" s="19"/>
      <c r="R527" s="20">
        <v>26</v>
      </c>
      <c r="S527" s="20">
        <v>26</v>
      </c>
      <c r="T527" s="20">
        <v>26</v>
      </c>
      <c r="U527" s="20">
        <v>26</v>
      </c>
      <c r="V527" s="20">
        <v>26</v>
      </c>
      <c r="W527" s="20">
        <v>40622.42</v>
      </c>
      <c r="X527" s="30">
        <f t="shared" si="13"/>
        <v>5280914.5999999996</v>
      </c>
      <c r="Y527" s="20">
        <f t="shared" si="12"/>
        <v>5914624.352</v>
      </c>
      <c r="Z527" s="18" t="s">
        <v>57</v>
      </c>
      <c r="AA527" s="14" t="s">
        <v>176</v>
      </c>
      <c r="AB527" s="22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FZ527" s="10"/>
      <c r="GA527" s="10"/>
      <c r="GB527" s="10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N527" s="10"/>
      <c r="GO527" s="10"/>
      <c r="GP527" s="10"/>
      <c r="GQ527" s="10"/>
      <c r="GR527" s="10"/>
      <c r="GS527" s="10"/>
      <c r="GT527" s="10"/>
      <c r="GU527" s="10"/>
      <c r="GV527" s="10"/>
      <c r="GW527" s="10"/>
      <c r="GX527" s="10"/>
      <c r="GY527" s="10"/>
      <c r="GZ527" s="10"/>
      <c r="HA527" s="10"/>
      <c r="HB527" s="10"/>
      <c r="HC527" s="10"/>
      <c r="HD527" s="10"/>
      <c r="HE527" s="10"/>
      <c r="HF527" s="10"/>
      <c r="HG527" s="10"/>
      <c r="HH527" s="10"/>
      <c r="HI527" s="10"/>
      <c r="HJ527" s="10"/>
      <c r="HK527" s="10"/>
      <c r="HL527" s="10"/>
      <c r="HM527" s="10"/>
      <c r="HN527" s="10"/>
      <c r="HO527" s="10"/>
    </row>
    <row r="528" spans="2:223" ht="51" outlineLevel="1" x14ac:dyDescent="0.2">
      <c r="B528" s="14" t="s">
        <v>1247</v>
      </c>
      <c r="C528" s="14" t="s">
        <v>46</v>
      </c>
      <c r="D528" s="44" t="s">
        <v>335</v>
      </c>
      <c r="E528" s="14" t="s">
        <v>336</v>
      </c>
      <c r="F528" s="14" t="s">
        <v>337</v>
      </c>
      <c r="G528" s="14" t="s">
        <v>338</v>
      </c>
      <c r="H528" s="15" t="s">
        <v>83</v>
      </c>
      <c r="I528" s="16">
        <v>55</v>
      </c>
      <c r="J528" s="17" t="s">
        <v>109</v>
      </c>
      <c r="K528" s="15" t="s">
        <v>53</v>
      </c>
      <c r="L528" s="18" t="s">
        <v>54</v>
      </c>
      <c r="M528" s="18" t="s">
        <v>55</v>
      </c>
      <c r="N528" s="18" t="s">
        <v>56</v>
      </c>
      <c r="O528" s="18"/>
      <c r="P528" s="18"/>
      <c r="Q528" s="19"/>
      <c r="R528" s="20">
        <v>70</v>
      </c>
      <c r="S528" s="20">
        <v>35</v>
      </c>
      <c r="T528" s="20">
        <v>35</v>
      </c>
      <c r="U528" s="20">
        <v>35</v>
      </c>
      <c r="V528" s="20">
        <v>35</v>
      </c>
      <c r="W528" s="20">
        <v>568.71</v>
      </c>
      <c r="X528" s="30">
        <f t="shared" si="13"/>
        <v>119429.1</v>
      </c>
      <c r="Y528" s="20">
        <f t="shared" si="12"/>
        <v>133760.59200000003</v>
      </c>
      <c r="Z528" s="18" t="s">
        <v>57</v>
      </c>
      <c r="AA528" s="14" t="s">
        <v>176</v>
      </c>
      <c r="AB528" s="22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  <c r="GS528" s="10"/>
      <c r="GT528" s="10"/>
      <c r="GU528" s="10"/>
      <c r="GV528" s="10"/>
      <c r="GW528" s="10"/>
      <c r="GX528" s="10"/>
      <c r="GY528" s="10"/>
      <c r="GZ528" s="10"/>
      <c r="HA528" s="10"/>
      <c r="HB528" s="10"/>
      <c r="HC528" s="10"/>
      <c r="HD528" s="10"/>
      <c r="HE528" s="10"/>
      <c r="HF528" s="10"/>
      <c r="HG528" s="10"/>
      <c r="HH528" s="10"/>
      <c r="HI528" s="10"/>
      <c r="HJ528" s="10"/>
      <c r="HK528" s="10"/>
      <c r="HL528" s="10"/>
      <c r="HM528" s="10"/>
      <c r="HN528" s="10"/>
      <c r="HO528" s="10"/>
    </row>
    <row r="529" spans="2:223" ht="51" outlineLevel="1" x14ac:dyDescent="0.2">
      <c r="B529" s="14" t="s">
        <v>1248</v>
      </c>
      <c r="C529" s="14" t="s">
        <v>46</v>
      </c>
      <c r="D529" s="14" t="s">
        <v>1249</v>
      </c>
      <c r="E529" s="14" t="s">
        <v>1250</v>
      </c>
      <c r="F529" s="14" t="s">
        <v>1251</v>
      </c>
      <c r="G529" s="14" t="s">
        <v>1252</v>
      </c>
      <c r="H529" s="15" t="s">
        <v>83</v>
      </c>
      <c r="I529" s="16">
        <v>57</v>
      </c>
      <c r="J529" s="17" t="s">
        <v>109</v>
      </c>
      <c r="K529" s="15" t="s">
        <v>53</v>
      </c>
      <c r="L529" s="18" t="s">
        <v>54</v>
      </c>
      <c r="M529" s="18" t="s">
        <v>55</v>
      </c>
      <c r="N529" s="18" t="s">
        <v>1253</v>
      </c>
      <c r="O529" s="18"/>
      <c r="P529" s="18"/>
      <c r="Q529" s="19"/>
      <c r="R529" s="20">
        <v>2</v>
      </c>
      <c r="S529" s="20">
        <v>2</v>
      </c>
      <c r="T529" s="20">
        <v>2</v>
      </c>
      <c r="U529" s="20">
        <v>2</v>
      </c>
      <c r="V529" s="20">
        <v>2</v>
      </c>
      <c r="W529" s="20">
        <v>3723.72</v>
      </c>
      <c r="X529" s="30">
        <f t="shared" si="13"/>
        <v>37237.199999999997</v>
      </c>
      <c r="Y529" s="20">
        <f t="shared" si="12"/>
        <v>41705.664000000004</v>
      </c>
      <c r="Z529" s="18" t="s">
        <v>57</v>
      </c>
      <c r="AA529" s="14" t="s">
        <v>176</v>
      </c>
      <c r="AB529" s="22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  <c r="GV529" s="10"/>
      <c r="GW529" s="10"/>
      <c r="GX529" s="10"/>
      <c r="GY529" s="10"/>
      <c r="GZ529" s="10"/>
      <c r="HA529" s="10"/>
      <c r="HB529" s="10"/>
      <c r="HC529" s="10"/>
      <c r="HD529" s="10"/>
      <c r="HE529" s="10"/>
      <c r="HF529" s="10"/>
      <c r="HG529" s="10"/>
      <c r="HH529" s="10"/>
      <c r="HI529" s="10"/>
      <c r="HJ529" s="10"/>
      <c r="HK529" s="10"/>
      <c r="HL529" s="10"/>
      <c r="HM529" s="10"/>
      <c r="HN529" s="10"/>
      <c r="HO529" s="10"/>
    </row>
    <row r="530" spans="2:223" ht="51" outlineLevel="1" x14ac:dyDescent="0.2">
      <c r="B530" s="14" t="s">
        <v>1254</v>
      </c>
      <c r="C530" s="14" t="s">
        <v>46</v>
      </c>
      <c r="D530" s="14" t="s">
        <v>1249</v>
      </c>
      <c r="E530" s="14" t="s">
        <v>1250</v>
      </c>
      <c r="F530" s="14" t="s">
        <v>1251</v>
      </c>
      <c r="G530" s="14" t="s">
        <v>1255</v>
      </c>
      <c r="H530" s="15" t="s">
        <v>83</v>
      </c>
      <c r="I530" s="16">
        <v>57</v>
      </c>
      <c r="J530" s="17" t="s">
        <v>109</v>
      </c>
      <c r="K530" s="15" t="s">
        <v>53</v>
      </c>
      <c r="L530" s="18" t="s">
        <v>54</v>
      </c>
      <c r="M530" s="18" t="s">
        <v>55</v>
      </c>
      <c r="N530" s="18" t="s">
        <v>1253</v>
      </c>
      <c r="O530" s="18"/>
      <c r="P530" s="18"/>
      <c r="Q530" s="19"/>
      <c r="R530" s="20">
        <v>12</v>
      </c>
      <c r="S530" s="20">
        <v>12</v>
      </c>
      <c r="T530" s="20">
        <v>12</v>
      </c>
      <c r="U530" s="20">
        <v>12</v>
      </c>
      <c r="V530" s="20">
        <v>12</v>
      </c>
      <c r="W530" s="20">
        <v>3723.72</v>
      </c>
      <c r="X530" s="30">
        <f t="shared" si="13"/>
        <v>223423.19999999998</v>
      </c>
      <c r="Y530" s="20">
        <f t="shared" si="12"/>
        <v>250233.984</v>
      </c>
      <c r="Z530" s="18" t="s">
        <v>57</v>
      </c>
      <c r="AA530" s="14" t="s">
        <v>176</v>
      </c>
      <c r="AB530" s="22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  <c r="GV530" s="10"/>
      <c r="GW530" s="10"/>
      <c r="GX530" s="10"/>
      <c r="GY530" s="10"/>
      <c r="GZ530" s="10"/>
      <c r="HA530" s="10"/>
      <c r="HB530" s="10"/>
      <c r="HC530" s="10"/>
      <c r="HD530" s="10"/>
      <c r="HE530" s="10"/>
      <c r="HF530" s="10"/>
      <c r="HG530" s="10"/>
      <c r="HH530" s="10"/>
      <c r="HI530" s="10"/>
      <c r="HJ530" s="10"/>
      <c r="HK530" s="10"/>
      <c r="HL530" s="10"/>
      <c r="HM530" s="10"/>
      <c r="HN530" s="10"/>
      <c r="HO530" s="10"/>
    </row>
    <row r="531" spans="2:223" ht="51" outlineLevel="1" x14ac:dyDescent="0.2">
      <c r="B531" s="14" t="s">
        <v>1256</v>
      </c>
      <c r="C531" s="14" t="s">
        <v>46</v>
      </c>
      <c r="D531" s="14" t="s">
        <v>1249</v>
      </c>
      <c r="E531" s="14" t="s">
        <v>1250</v>
      </c>
      <c r="F531" s="14" t="s">
        <v>1251</v>
      </c>
      <c r="G531" s="14" t="s">
        <v>1257</v>
      </c>
      <c r="H531" s="15" t="s">
        <v>83</v>
      </c>
      <c r="I531" s="16">
        <v>57</v>
      </c>
      <c r="J531" s="17" t="s">
        <v>109</v>
      </c>
      <c r="K531" s="15" t="s">
        <v>53</v>
      </c>
      <c r="L531" s="18" t="s">
        <v>54</v>
      </c>
      <c r="M531" s="18" t="s">
        <v>55</v>
      </c>
      <c r="N531" s="18" t="s">
        <v>1253</v>
      </c>
      <c r="O531" s="18"/>
      <c r="P531" s="18"/>
      <c r="Q531" s="19"/>
      <c r="R531" s="20">
        <v>6</v>
      </c>
      <c r="S531" s="20">
        <v>6</v>
      </c>
      <c r="T531" s="20">
        <v>6</v>
      </c>
      <c r="U531" s="20">
        <v>6</v>
      </c>
      <c r="V531" s="20">
        <v>6</v>
      </c>
      <c r="W531" s="20">
        <v>3723.72</v>
      </c>
      <c r="X531" s="30">
        <f t="shared" si="13"/>
        <v>111711.59999999999</v>
      </c>
      <c r="Y531" s="20">
        <f t="shared" si="12"/>
        <v>125116.992</v>
      </c>
      <c r="Z531" s="18" t="s">
        <v>57</v>
      </c>
      <c r="AA531" s="14" t="s">
        <v>176</v>
      </c>
      <c r="AB531" s="22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  <c r="GV531" s="10"/>
      <c r="GW531" s="10"/>
      <c r="GX531" s="10"/>
      <c r="GY531" s="10"/>
      <c r="GZ531" s="10"/>
      <c r="HA531" s="10"/>
      <c r="HB531" s="10"/>
      <c r="HC531" s="10"/>
      <c r="HD531" s="10"/>
      <c r="HE531" s="10"/>
      <c r="HF531" s="10"/>
      <c r="HG531" s="10"/>
      <c r="HH531" s="10"/>
      <c r="HI531" s="10"/>
      <c r="HJ531" s="10"/>
      <c r="HK531" s="10"/>
      <c r="HL531" s="10"/>
      <c r="HM531" s="10"/>
      <c r="HN531" s="10"/>
      <c r="HO531" s="10"/>
    </row>
    <row r="532" spans="2:223" ht="51" outlineLevel="1" x14ac:dyDescent="0.2">
      <c r="B532" s="14" t="s">
        <v>1258</v>
      </c>
      <c r="C532" s="14" t="s">
        <v>46</v>
      </c>
      <c r="D532" s="14" t="s">
        <v>1249</v>
      </c>
      <c r="E532" s="14" t="s">
        <v>1250</v>
      </c>
      <c r="F532" s="14" t="s">
        <v>1251</v>
      </c>
      <c r="G532" s="14" t="s">
        <v>1259</v>
      </c>
      <c r="H532" s="15" t="s">
        <v>83</v>
      </c>
      <c r="I532" s="16">
        <v>57</v>
      </c>
      <c r="J532" s="17" t="s">
        <v>109</v>
      </c>
      <c r="K532" s="15" t="s">
        <v>53</v>
      </c>
      <c r="L532" s="18" t="s">
        <v>54</v>
      </c>
      <c r="M532" s="18" t="s">
        <v>55</v>
      </c>
      <c r="N532" s="18" t="s">
        <v>1253</v>
      </c>
      <c r="O532" s="18"/>
      <c r="P532" s="18"/>
      <c r="Q532" s="19"/>
      <c r="R532" s="20">
        <v>14</v>
      </c>
      <c r="S532" s="20">
        <v>14</v>
      </c>
      <c r="T532" s="20">
        <v>14</v>
      </c>
      <c r="U532" s="20">
        <v>14</v>
      </c>
      <c r="V532" s="20">
        <v>14</v>
      </c>
      <c r="W532" s="20">
        <v>3723.72</v>
      </c>
      <c r="X532" s="30">
        <f t="shared" si="13"/>
        <v>260660.4</v>
      </c>
      <c r="Y532" s="20">
        <f t="shared" si="12"/>
        <v>291939.64800000004</v>
      </c>
      <c r="Z532" s="18" t="s">
        <v>57</v>
      </c>
      <c r="AA532" s="14" t="s">
        <v>176</v>
      </c>
      <c r="AB532" s="22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  <c r="GV532" s="10"/>
      <c r="GW532" s="10"/>
      <c r="GX532" s="10"/>
      <c r="GY532" s="10"/>
      <c r="GZ532" s="10"/>
      <c r="HA532" s="10"/>
      <c r="HB532" s="10"/>
      <c r="HC532" s="10"/>
      <c r="HD532" s="10"/>
      <c r="HE532" s="10"/>
      <c r="HF532" s="10"/>
      <c r="HG532" s="10"/>
      <c r="HH532" s="10"/>
      <c r="HI532" s="10"/>
      <c r="HJ532" s="10"/>
      <c r="HK532" s="10"/>
      <c r="HL532" s="10"/>
      <c r="HM532" s="10"/>
      <c r="HN532" s="10"/>
      <c r="HO532" s="10"/>
    </row>
    <row r="533" spans="2:223" ht="51" outlineLevel="1" x14ac:dyDescent="0.2">
      <c r="B533" s="14" t="s">
        <v>1260</v>
      </c>
      <c r="C533" s="14" t="s">
        <v>46</v>
      </c>
      <c r="D533" s="14" t="s">
        <v>1261</v>
      </c>
      <c r="E533" s="14" t="s">
        <v>1262</v>
      </c>
      <c r="F533" s="14" t="s">
        <v>1263</v>
      </c>
      <c r="G533" s="14" t="s">
        <v>1264</v>
      </c>
      <c r="H533" s="15" t="s">
        <v>83</v>
      </c>
      <c r="I533" s="16">
        <v>57</v>
      </c>
      <c r="J533" s="17" t="s">
        <v>109</v>
      </c>
      <c r="K533" s="15" t="s">
        <v>53</v>
      </c>
      <c r="L533" s="18" t="s">
        <v>54</v>
      </c>
      <c r="M533" s="18" t="s">
        <v>55</v>
      </c>
      <c r="N533" s="18" t="s">
        <v>1253</v>
      </c>
      <c r="O533" s="18"/>
      <c r="P533" s="18"/>
      <c r="Q533" s="19"/>
      <c r="R533" s="20">
        <v>4</v>
      </c>
      <c r="S533" s="20">
        <v>4</v>
      </c>
      <c r="T533" s="20">
        <v>4</v>
      </c>
      <c r="U533" s="20">
        <v>4</v>
      </c>
      <c r="V533" s="20">
        <v>4</v>
      </c>
      <c r="W533" s="20">
        <v>3723.72</v>
      </c>
      <c r="X533" s="30">
        <f t="shared" si="13"/>
        <v>74474.399999999994</v>
      </c>
      <c r="Y533" s="20">
        <f t="shared" si="12"/>
        <v>83411.328000000009</v>
      </c>
      <c r="Z533" s="18" t="s">
        <v>57</v>
      </c>
      <c r="AA533" s="14" t="s">
        <v>176</v>
      </c>
      <c r="AB533" s="22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  <c r="GV533" s="10"/>
      <c r="GW533" s="10"/>
      <c r="GX533" s="10"/>
      <c r="GY533" s="10"/>
      <c r="GZ533" s="10"/>
      <c r="HA533" s="10"/>
      <c r="HB533" s="10"/>
      <c r="HC533" s="10"/>
      <c r="HD533" s="10"/>
      <c r="HE533" s="10"/>
      <c r="HF533" s="10"/>
      <c r="HG533" s="10"/>
      <c r="HH533" s="10"/>
      <c r="HI533" s="10"/>
      <c r="HJ533" s="10"/>
      <c r="HK533" s="10"/>
      <c r="HL533" s="10"/>
      <c r="HM533" s="10"/>
      <c r="HN533" s="10"/>
      <c r="HO533" s="10"/>
    </row>
    <row r="534" spans="2:223" ht="51" outlineLevel="1" x14ac:dyDescent="0.2">
      <c r="B534" s="14" t="s">
        <v>1265</v>
      </c>
      <c r="C534" s="14" t="s">
        <v>46</v>
      </c>
      <c r="D534" s="14" t="s">
        <v>1261</v>
      </c>
      <c r="E534" s="14" t="s">
        <v>1262</v>
      </c>
      <c r="F534" s="14" t="s">
        <v>1263</v>
      </c>
      <c r="G534" s="14" t="s">
        <v>1266</v>
      </c>
      <c r="H534" s="15" t="s">
        <v>83</v>
      </c>
      <c r="I534" s="16">
        <v>57</v>
      </c>
      <c r="J534" s="17" t="s">
        <v>109</v>
      </c>
      <c r="K534" s="15" t="s">
        <v>53</v>
      </c>
      <c r="L534" s="18" t="s">
        <v>54</v>
      </c>
      <c r="M534" s="18" t="s">
        <v>55</v>
      </c>
      <c r="N534" s="18" t="s">
        <v>1253</v>
      </c>
      <c r="O534" s="18"/>
      <c r="P534" s="18"/>
      <c r="Q534" s="19"/>
      <c r="R534" s="20">
        <v>46</v>
      </c>
      <c r="S534" s="20">
        <v>46</v>
      </c>
      <c r="T534" s="20">
        <v>46</v>
      </c>
      <c r="U534" s="20">
        <v>46</v>
      </c>
      <c r="V534" s="20">
        <v>46</v>
      </c>
      <c r="W534" s="20">
        <v>3723.72</v>
      </c>
      <c r="X534" s="30">
        <f t="shared" si="13"/>
        <v>856455.6</v>
      </c>
      <c r="Y534" s="20">
        <f t="shared" ref="Y534:Y597" si="14">X534*1.12</f>
        <v>959230.27200000011</v>
      </c>
      <c r="Z534" s="18" t="s">
        <v>57</v>
      </c>
      <c r="AA534" s="14" t="s">
        <v>176</v>
      </c>
      <c r="AB534" s="22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  <c r="GV534" s="10"/>
      <c r="GW534" s="10"/>
      <c r="GX534" s="10"/>
      <c r="GY534" s="10"/>
      <c r="GZ534" s="10"/>
      <c r="HA534" s="10"/>
      <c r="HB534" s="10"/>
      <c r="HC534" s="10"/>
      <c r="HD534" s="10"/>
      <c r="HE534" s="10"/>
      <c r="HF534" s="10"/>
      <c r="HG534" s="10"/>
      <c r="HH534" s="10"/>
      <c r="HI534" s="10"/>
      <c r="HJ534" s="10"/>
      <c r="HK534" s="10"/>
      <c r="HL534" s="10"/>
      <c r="HM534" s="10"/>
      <c r="HN534" s="10"/>
      <c r="HO534" s="10"/>
    </row>
    <row r="535" spans="2:223" ht="51" outlineLevel="1" x14ac:dyDescent="0.2">
      <c r="B535" s="14" t="s">
        <v>1267</v>
      </c>
      <c r="C535" s="14" t="s">
        <v>46</v>
      </c>
      <c r="D535" s="14" t="s">
        <v>1261</v>
      </c>
      <c r="E535" s="14" t="s">
        <v>1262</v>
      </c>
      <c r="F535" s="14" t="s">
        <v>1263</v>
      </c>
      <c r="G535" s="14" t="s">
        <v>1268</v>
      </c>
      <c r="H535" s="15" t="s">
        <v>83</v>
      </c>
      <c r="I535" s="16">
        <v>57</v>
      </c>
      <c r="J535" s="17" t="s">
        <v>109</v>
      </c>
      <c r="K535" s="15" t="s">
        <v>53</v>
      </c>
      <c r="L535" s="18" t="s">
        <v>54</v>
      </c>
      <c r="M535" s="18" t="s">
        <v>55</v>
      </c>
      <c r="N535" s="18" t="s">
        <v>1253</v>
      </c>
      <c r="O535" s="18"/>
      <c r="P535" s="18"/>
      <c r="Q535" s="19"/>
      <c r="R535" s="20">
        <v>101</v>
      </c>
      <c r="S535" s="20">
        <v>101</v>
      </c>
      <c r="T535" s="20">
        <v>101</v>
      </c>
      <c r="U535" s="20">
        <v>101</v>
      </c>
      <c r="V535" s="20">
        <v>101</v>
      </c>
      <c r="W535" s="20">
        <v>3723.72</v>
      </c>
      <c r="X535" s="30">
        <f t="shared" si="13"/>
        <v>1880478.5999999999</v>
      </c>
      <c r="Y535" s="20">
        <f t="shared" si="14"/>
        <v>2106136.0320000001</v>
      </c>
      <c r="Z535" s="18" t="s">
        <v>57</v>
      </c>
      <c r="AA535" s="14" t="s">
        <v>176</v>
      </c>
      <c r="AB535" s="22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  <c r="GV535" s="10"/>
      <c r="GW535" s="10"/>
      <c r="GX535" s="10"/>
      <c r="GY535" s="10"/>
      <c r="GZ535" s="10"/>
      <c r="HA535" s="10"/>
      <c r="HB535" s="10"/>
      <c r="HC535" s="10"/>
      <c r="HD535" s="10"/>
      <c r="HE535" s="10"/>
      <c r="HF535" s="10"/>
      <c r="HG535" s="10"/>
      <c r="HH535" s="10"/>
      <c r="HI535" s="10"/>
      <c r="HJ535" s="10"/>
      <c r="HK535" s="10"/>
      <c r="HL535" s="10"/>
      <c r="HM535" s="10"/>
      <c r="HN535" s="10"/>
      <c r="HO535" s="10"/>
    </row>
    <row r="536" spans="2:223" ht="51" outlineLevel="1" x14ac:dyDescent="0.2">
      <c r="B536" s="14" t="s">
        <v>1269</v>
      </c>
      <c r="C536" s="14" t="s">
        <v>46</v>
      </c>
      <c r="D536" s="14" t="s">
        <v>1261</v>
      </c>
      <c r="E536" s="14" t="s">
        <v>1262</v>
      </c>
      <c r="F536" s="14" t="s">
        <v>1263</v>
      </c>
      <c r="G536" s="14" t="s">
        <v>1270</v>
      </c>
      <c r="H536" s="15" t="s">
        <v>83</v>
      </c>
      <c r="I536" s="16">
        <v>57</v>
      </c>
      <c r="J536" s="17" t="s">
        <v>109</v>
      </c>
      <c r="K536" s="15" t="s">
        <v>53</v>
      </c>
      <c r="L536" s="18" t="s">
        <v>54</v>
      </c>
      <c r="M536" s="18" t="s">
        <v>55</v>
      </c>
      <c r="N536" s="18" t="s">
        <v>1253</v>
      </c>
      <c r="O536" s="18"/>
      <c r="P536" s="18"/>
      <c r="Q536" s="19"/>
      <c r="R536" s="20">
        <v>165</v>
      </c>
      <c r="S536" s="20">
        <v>165</v>
      </c>
      <c r="T536" s="20">
        <v>165</v>
      </c>
      <c r="U536" s="20">
        <v>165</v>
      </c>
      <c r="V536" s="20">
        <v>165</v>
      </c>
      <c r="W536" s="20">
        <v>3723.72</v>
      </c>
      <c r="X536" s="30">
        <f t="shared" si="13"/>
        <v>3072069</v>
      </c>
      <c r="Y536" s="20">
        <f t="shared" si="14"/>
        <v>3440717.2800000003</v>
      </c>
      <c r="Z536" s="18" t="s">
        <v>57</v>
      </c>
      <c r="AA536" s="14" t="s">
        <v>176</v>
      </c>
      <c r="AB536" s="22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  <c r="GV536" s="10"/>
      <c r="GW536" s="10"/>
      <c r="GX536" s="10"/>
      <c r="GY536" s="10"/>
      <c r="GZ536" s="10"/>
      <c r="HA536" s="10"/>
      <c r="HB536" s="10"/>
      <c r="HC536" s="10"/>
      <c r="HD536" s="10"/>
      <c r="HE536" s="10"/>
      <c r="HF536" s="10"/>
      <c r="HG536" s="10"/>
      <c r="HH536" s="10"/>
      <c r="HI536" s="10"/>
      <c r="HJ536" s="10"/>
      <c r="HK536" s="10"/>
      <c r="HL536" s="10"/>
      <c r="HM536" s="10"/>
      <c r="HN536" s="10"/>
      <c r="HO536" s="10"/>
    </row>
    <row r="537" spans="2:223" ht="51" outlineLevel="1" x14ac:dyDescent="0.2">
      <c r="B537" s="14" t="s">
        <v>1271</v>
      </c>
      <c r="C537" s="14" t="s">
        <v>46</v>
      </c>
      <c r="D537" s="14" t="s">
        <v>1261</v>
      </c>
      <c r="E537" s="14" t="s">
        <v>1262</v>
      </c>
      <c r="F537" s="14" t="s">
        <v>1263</v>
      </c>
      <c r="G537" s="14" t="s">
        <v>1272</v>
      </c>
      <c r="H537" s="15" t="s">
        <v>83</v>
      </c>
      <c r="I537" s="16">
        <v>57</v>
      </c>
      <c r="J537" s="17" t="s">
        <v>109</v>
      </c>
      <c r="K537" s="15" t="s">
        <v>53</v>
      </c>
      <c r="L537" s="18" t="s">
        <v>54</v>
      </c>
      <c r="M537" s="18" t="s">
        <v>55</v>
      </c>
      <c r="N537" s="18" t="s">
        <v>1253</v>
      </c>
      <c r="O537" s="18"/>
      <c r="P537" s="18"/>
      <c r="Q537" s="19"/>
      <c r="R537" s="20">
        <v>164</v>
      </c>
      <c r="S537" s="20">
        <v>164</v>
      </c>
      <c r="T537" s="20">
        <v>164</v>
      </c>
      <c r="U537" s="20">
        <v>164</v>
      </c>
      <c r="V537" s="20">
        <v>164</v>
      </c>
      <c r="W537" s="20">
        <v>3723.72</v>
      </c>
      <c r="X537" s="30">
        <f t="shared" si="13"/>
        <v>3053450.4</v>
      </c>
      <c r="Y537" s="20">
        <f t="shared" si="14"/>
        <v>3419864.4480000003</v>
      </c>
      <c r="Z537" s="18" t="s">
        <v>57</v>
      </c>
      <c r="AA537" s="14" t="s">
        <v>176</v>
      </c>
      <c r="AB537" s="22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  <c r="GS537" s="10"/>
      <c r="GT537" s="10"/>
      <c r="GU537" s="10"/>
      <c r="GV537" s="10"/>
      <c r="GW537" s="10"/>
      <c r="GX537" s="10"/>
      <c r="GY537" s="10"/>
      <c r="GZ537" s="10"/>
      <c r="HA537" s="10"/>
      <c r="HB537" s="10"/>
      <c r="HC537" s="10"/>
      <c r="HD537" s="10"/>
      <c r="HE537" s="10"/>
      <c r="HF537" s="10"/>
      <c r="HG537" s="10"/>
      <c r="HH537" s="10"/>
      <c r="HI537" s="10"/>
      <c r="HJ537" s="10"/>
      <c r="HK537" s="10"/>
      <c r="HL537" s="10"/>
      <c r="HM537" s="10"/>
      <c r="HN537" s="10"/>
      <c r="HO537" s="10"/>
    </row>
    <row r="538" spans="2:223" ht="51" outlineLevel="1" x14ac:dyDescent="0.2">
      <c r="B538" s="14" t="s">
        <v>1273</v>
      </c>
      <c r="C538" s="14" t="s">
        <v>46</v>
      </c>
      <c r="D538" s="14" t="s">
        <v>1261</v>
      </c>
      <c r="E538" s="14" t="s">
        <v>1262</v>
      </c>
      <c r="F538" s="14" t="s">
        <v>1263</v>
      </c>
      <c r="G538" s="14" t="s">
        <v>1274</v>
      </c>
      <c r="H538" s="15" t="s">
        <v>83</v>
      </c>
      <c r="I538" s="16">
        <v>57</v>
      </c>
      <c r="J538" s="17" t="s">
        <v>109</v>
      </c>
      <c r="K538" s="15" t="s">
        <v>53</v>
      </c>
      <c r="L538" s="18" t="s">
        <v>54</v>
      </c>
      <c r="M538" s="18" t="s">
        <v>55</v>
      </c>
      <c r="N538" s="18" t="s">
        <v>1253</v>
      </c>
      <c r="O538" s="18"/>
      <c r="P538" s="18"/>
      <c r="Q538" s="19"/>
      <c r="R538" s="20">
        <v>66</v>
      </c>
      <c r="S538" s="20">
        <v>66</v>
      </c>
      <c r="T538" s="20">
        <v>66</v>
      </c>
      <c r="U538" s="20">
        <v>66</v>
      </c>
      <c r="V538" s="20">
        <v>66</v>
      </c>
      <c r="W538" s="20">
        <v>3723.72</v>
      </c>
      <c r="X538" s="30">
        <f t="shared" si="13"/>
        <v>1228827.5999999999</v>
      </c>
      <c r="Y538" s="20">
        <f t="shared" si="14"/>
        <v>1376286.912</v>
      </c>
      <c r="Z538" s="18" t="s">
        <v>57</v>
      </c>
      <c r="AA538" s="14" t="s">
        <v>176</v>
      </c>
      <c r="AB538" s="22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L538" s="10"/>
      <c r="FM538" s="10"/>
      <c r="FN538" s="10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0"/>
      <c r="FZ538" s="10"/>
      <c r="GA538" s="10"/>
      <c r="GB538" s="10"/>
      <c r="GC538" s="10"/>
      <c r="GD538" s="10"/>
      <c r="GE538" s="10"/>
      <c r="GF538" s="10"/>
      <c r="GG538" s="10"/>
      <c r="GH538" s="10"/>
      <c r="GI538" s="10"/>
      <c r="GJ538" s="10"/>
      <c r="GK538" s="10"/>
      <c r="GL538" s="10"/>
      <c r="GM538" s="10"/>
      <c r="GN538" s="10"/>
      <c r="GO538" s="10"/>
      <c r="GP538" s="10"/>
      <c r="GQ538" s="10"/>
      <c r="GR538" s="10"/>
      <c r="GS538" s="10"/>
      <c r="GT538" s="10"/>
      <c r="GU538" s="10"/>
      <c r="GV538" s="10"/>
      <c r="GW538" s="10"/>
      <c r="GX538" s="10"/>
      <c r="GY538" s="10"/>
      <c r="GZ538" s="10"/>
      <c r="HA538" s="10"/>
      <c r="HB538" s="10"/>
      <c r="HC538" s="10"/>
      <c r="HD538" s="10"/>
      <c r="HE538" s="10"/>
      <c r="HF538" s="10"/>
      <c r="HG538" s="10"/>
      <c r="HH538" s="10"/>
      <c r="HI538" s="10"/>
      <c r="HJ538" s="10"/>
      <c r="HK538" s="10"/>
      <c r="HL538" s="10"/>
      <c r="HM538" s="10"/>
      <c r="HN538" s="10"/>
      <c r="HO538" s="10"/>
    </row>
    <row r="539" spans="2:223" ht="51" outlineLevel="1" x14ac:dyDescent="0.2">
      <c r="B539" s="14" t="s">
        <v>1275</v>
      </c>
      <c r="C539" s="14" t="s">
        <v>46</v>
      </c>
      <c r="D539" s="14" t="s">
        <v>1261</v>
      </c>
      <c r="E539" s="14" t="s">
        <v>1262</v>
      </c>
      <c r="F539" s="14" t="s">
        <v>1263</v>
      </c>
      <c r="G539" s="14" t="s">
        <v>1276</v>
      </c>
      <c r="H539" s="15" t="s">
        <v>83</v>
      </c>
      <c r="I539" s="16">
        <v>57</v>
      </c>
      <c r="J539" s="17" t="s">
        <v>109</v>
      </c>
      <c r="K539" s="15" t="s">
        <v>53</v>
      </c>
      <c r="L539" s="18" t="s">
        <v>54</v>
      </c>
      <c r="M539" s="18" t="s">
        <v>55</v>
      </c>
      <c r="N539" s="18" t="s">
        <v>1253</v>
      </c>
      <c r="O539" s="18"/>
      <c r="P539" s="18"/>
      <c r="Q539" s="19"/>
      <c r="R539" s="20">
        <v>17</v>
      </c>
      <c r="S539" s="20">
        <v>17</v>
      </c>
      <c r="T539" s="20">
        <v>17</v>
      </c>
      <c r="U539" s="20">
        <v>17</v>
      </c>
      <c r="V539" s="20">
        <v>17</v>
      </c>
      <c r="W539" s="20">
        <v>3723.72</v>
      </c>
      <c r="X539" s="30">
        <f t="shared" si="13"/>
        <v>316516.2</v>
      </c>
      <c r="Y539" s="20">
        <f t="shared" si="14"/>
        <v>354498.14400000003</v>
      </c>
      <c r="Z539" s="18" t="s">
        <v>57</v>
      </c>
      <c r="AA539" s="14" t="s">
        <v>176</v>
      </c>
      <c r="AB539" s="22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  <c r="GS539" s="10"/>
      <c r="GT539" s="10"/>
      <c r="GU539" s="10"/>
      <c r="GV539" s="10"/>
      <c r="GW539" s="10"/>
      <c r="GX539" s="10"/>
      <c r="GY539" s="10"/>
      <c r="GZ539" s="10"/>
      <c r="HA539" s="10"/>
      <c r="HB539" s="10"/>
      <c r="HC539" s="10"/>
      <c r="HD539" s="10"/>
      <c r="HE539" s="10"/>
      <c r="HF539" s="10"/>
      <c r="HG539" s="10"/>
      <c r="HH539" s="10"/>
      <c r="HI539" s="10"/>
      <c r="HJ539" s="10"/>
      <c r="HK539" s="10"/>
      <c r="HL539" s="10"/>
      <c r="HM539" s="10"/>
      <c r="HN539" s="10"/>
      <c r="HO539" s="10"/>
    </row>
    <row r="540" spans="2:223" ht="51" outlineLevel="1" x14ac:dyDescent="0.2">
      <c r="B540" s="14" t="s">
        <v>1277</v>
      </c>
      <c r="C540" s="14" t="s">
        <v>46</v>
      </c>
      <c r="D540" s="14" t="s">
        <v>1261</v>
      </c>
      <c r="E540" s="14" t="s">
        <v>1262</v>
      </c>
      <c r="F540" s="14" t="s">
        <v>1263</v>
      </c>
      <c r="G540" s="14" t="s">
        <v>1278</v>
      </c>
      <c r="H540" s="15" t="s">
        <v>83</v>
      </c>
      <c r="I540" s="16">
        <v>57</v>
      </c>
      <c r="J540" s="17" t="s">
        <v>109</v>
      </c>
      <c r="K540" s="15" t="s">
        <v>53</v>
      </c>
      <c r="L540" s="18" t="s">
        <v>54</v>
      </c>
      <c r="M540" s="18" t="s">
        <v>55</v>
      </c>
      <c r="N540" s="18" t="s">
        <v>1253</v>
      </c>
      <c r="O540" s="18"/>
      <c r="P540" s="18"/>
      <c r="Q540" s="19"/>
      <c r="R540" s="20">
        <v>6</v>
      </c>
      <c r="S540" s="20">
        <v>6</v>
      </c>
      <c r="T540" s="20">
        <v>6</v>
      </c>
      <c r="U540" s="20">
        <v>6</v>
      </c>
      <c r="V540" s="20">
        <v>6</v>
      </c>
      <c r="W540" s="20">
        <v>3723.72</v>
      </c>
      <c r="X540" s="30">
        <f t="shared" si="13"/>
        <v>111711.59999999999</v>
      </c>
      <c r="Y540" s="20">
        <f t="shared" si="14"/>
        <v>125116.992</v>
      </c>
      <c r="Z540" s="18" t="s">
        <v>57</v>
      </c>
      <c r="AA540" s="14" t="s">
        <v>176</v>
      </c>
      <c r="AB540" s="22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  <c r="GS540" s="10"/>
      <c r="GT540" s="10"/>
      <c r="GU540" s="10"/>
      <c r="GV540" s="10"/>
      <c r="GW540" s="10"/>
      <c r="GX540" s="10"/>
      <c r="GY540" s="10"/>
      <c r="GZ540" s="10"/>
      <c r="HA540" s="10"/>
      <c r="HB540" s="10"/>
      <c r="HC540" s="10"/>
      <c r="HD540" s="10"/>
      <c r="HE540" s="10"/>
      <c r="HF540" s="10"/>
      <c r="HG540" s="10"/>
      <c r="HH540" s="10"/>
      <c r="HI540" s="10"/>
      <c r="HJ540" s="10"/>
      <c r="HK540" s="10"/>
      <c r="HL540" s="10"/>
      <c r="HM540" s="10"/>
      <c r="HN540" s="10"/>
      <c r="HO540" s="10"/>
    </row>
    <row r="541" spans="2:223" ht="51" outlineLevel="1" x14ac:dyDescent="0.2">
      <c r="B541" s="14" t="s">
        <v>1279</v>
      </c>
      <c r="C541" s="14" t="s">
        <v>46</v>
      </c>
      <c r="D541" s="14" t="s">
        <v>1261</v>
      </c>
      <c r="E541" s="14" t="s">
        <v>1262</v>
      </c>
      <c r="F541" s="14" t="s">
        <v>1263</v>
      </c>
      <c r="G541" s="14" t="s">
        <v>1280</v>
      </c>
      <c r="H541" s="15" t="s">
        <v>83</v>
      </c>
      <c r="I541" s="16">
        <v>57</v>
      </c>
      <c r="J541" s="17" t="s">
        <v>109</v>
      </c>
      <c r="K541" s="15" t="s">
        <v>53</v>
      </c>
      <c r="L541" s="18" t="s">
        <v>54</v>
      </c>
      <c r="M541" s="18" t="s">
        <v>55</v>
      </c>
      <c r="N541" s="18" t="s">
        <v>1253</v>
      </c>
      <c r="O541" s="18"/>
      <c r="P541" s="18"/>
      <c r="Q541" s="19"/>
      <c r="R541" s="20">
        <v>1</v>
      </c>
      <c r="S541" s="20">
        <v>1</v>
      </c>
      <c r="T541" s="20">
        <v>1</v>
      </c>
      <c r="U541" s="20">
        <v>1</v>
      </c>
      <c r="V541" s="20">
        <v>1</v>
      </c>
      <c r="W541" s="20">
        <v>3723.72</v>
      </c>
      <c r="X541" s="30">
        <f t="shared" si="13"/>
        <v>18618.599999999999</v>
      </c>
      <c r="Y541" s="20">
        <f t="shared" si="14"/>
        <v>20852.832000000002</v>
      </c>
      <c r="Z541" s="18" t="s">
        <v>57</v>
      </c>
      <c r="AA541" s="14" t="s">
        <v>176</v>
      </c>
      <c r="AB541" s="22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  <c r="GV541" s="10"/>
      <c r="GW541" s="10"/>
      <c r="GX541" s="10"/>
      <c r="GY541" s="10"/>
      <c r="GZ541" s="10"/>
      <c r="HA541" s="10"/>
      <c r="HB541" s="10"/>
      <c r="HC541" s="10"/>
      <c r="HD541" s="10"/>
      <c r="HE541" s="10"/>
      <c r="HF541" s="10"/>
      <c r="HG541" s="10"/>
      <c r="HH541" s="10"/>
      <c r="HI541" s="10"/>
      <c r="HJ541" s="10"/>
      <c r="HK541" s="10"/>
      <c r="HL541" s="10"/>
      <c r="HM541" s="10"/>
      <c r="HN541" s="10"/>
      <c r="HO541" s="10"/>
    </row>
    <row r="542" spans="2:223" ht="51" outlineLevel="1" x14ac:dyDescent="0.2">
      <c r="B542" s="14" t="s">
        <v>1281</v>
      </c>
      <c r="C542" s="14" t="s">
        <v>46</v>
      </c>
      <c r="D542" s="14" t="s">
        <v>1282</v>
      </c>
      <c r="E542" s="14" t="s">
        <v>1283</v>
      </c>
      <c r="F542" s="14" t="s">
        <v>1284</v>
      </c>
      <c r="G542" s="14" t="s">
        <v>1285</v>
      </c>
      <c r="H542" s="15" t="s">
        <v>83</v>
      </c>
      <c r="I542" s="16">
        <v>57</v>
      </c>
      <c r="J542" s="17" t="s">
        <v>109</v>
      </c>
      <c r="K542" s="15" t="s">
        <v>53</v>
      </c>
      <c r="L542" s="18" t="s">
        <v>54</v>
      </c>
      <c r="M542" s="18" t="s">
        <v>55</v>
      </c>
      <c r="N542" s="18" t="s">
        <v>1253</v>
      </c>
      <c r="O542" s="18"/>
      <c r="P542" s="18"/>
      <c r="Q542" s="19"/>
      <c r="R542" s="20">
        <v>8</v>
      </c>
      <c r="S542" s="20">
        <v>64</v>
      </c>
      <c r="T542" s="20">
        <v>64</v>
      </c>
      <c r="U542" s="20">
        <v>64</v>
      </c>
      <c r="V542" s="20">
        <v>64</v>
      </c>
      <c r="W542" s="20">
        <v>7950.39</v>
      </c>
      <c r="X542" s="30">
        <f t="shared" si="13"/>
        <v>2098902.96</v>
      </c>
      <c r="Y542" s="20">
        <f t="shared" si="14"/>
        <v>2350771.3152000001</v>
      </c>
      <c r="Z542" s="18" t="s">
        <v>57</v>
      </c>
      <c r="AA542" s="14" t="s">
        <v>176</v>
      </c>
      <c r="AB542" s="22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  <c r="GV542" s="10"/>
      <c r="GW542" s="10"/>
      <c r="GX542" s="10"/>
      <c r="GY542" s="10"/>
      <c r="GZ542" s="10"/>
      <c r="HA542" s="10"/>
      <c r="HB542" s="10"/>
      <c r="HC542" s="10"/>
      <c r="HD542" s="10"/>
      <c r="HE542" s="10"/>
      <c r="HF542" s="10"/>
      <c r="HG542" s="10"/>
      <c r="HH542" s="10"/>
      <c r="HI542" s="10"/>
      <c r="HJ542" s="10"/>
      <c r="HK542" s="10"/>
      <c r="HL542" s="10"/>
      <c r="HM542" s="10"/>
      <c r="HN542" s="10"/>
      <c r="HO542" s="10"/>
    </row>
    <row r="543" spans="2:223" ht="51" outlineLevel="1" x14ac:dyDescent="0.2">
      <c r="B543" s="14" t="s">
        <v>1286</v>
      </c>
      <c r="C543" s="14" t="s">
        <v>46</v>
      </c>
      <c r="D543" s="14" t="s">
        <v>1282</v>
      </c>
      <c r="E543" s="14" t="s">
        <v>1283</v>
      </c>
      <c r="F543" s="14" t="s">
        <v>1284</v>
      </c>
      <c r="G543" s="14" t="s">
        <v>1287</v>
      </c>
      <c r="H543" s="15" t="s">
        <v>83</v>
      </c>
      <c r="I543" s="16">
        <v>57</v>
      </c>
      <c r="J543" s="17" t="s">
        <v>109</v>
      </c>
      <c r="K543" s="15" t="s">
        <v>53</v>
      </c>
      <c r="L543" s="18" t="s">
        <v>54</v>
      </c>
      <c r="M543" s="18" t="s">
        <v>55</v>
      </c>
      <c r="N543" s="18" t="s">
        <v>1253</v>
      </c>
      <c r="O543" s="18"/>
      <c r="P543" s="18"/>
      <c r="Q543" s="19"/>
      <c r="R543" s="20">
        <v>8</v>
      </c>
      <c r="S543" s="20">
        <v>100</v>
      </c>
      <c r="T543" s="20">
        <v>100</v>
      </c>
      <c r="U543" s="20">
        <v>100</v>
      </c>
      <c r="V543" s="20">
        <v>100</v>
      </c>
      <c r="W543" s="20">
        <v>7950.39</v>
      </c>
      <c r="X543" s="30">
        <f t="shared" si="13"/>
        <v>3243759.12</v>
      </c>
      <c r="Y543" s="20">
        <f t="shared" si="14"/>
        <v>3633010.2144000004</v>
      </c>
      <c r="Z543" s="18" t="s">
        <v>57</v>
      </c>
      <c r="AA543" s="14" t="s">
        <v>176</v>
      </c>
      <c r="AB543" s="22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  <c r="GV543" s="10"/>
      <c r="GW543" s="10"/>
      <c r="GX543" s="10"/>
      <c r="GY543" s="10"/>
      <c r="GZ543" s="10"/>
      <c r="HA543" s="10"/>
      <c r="HB543" s="10"/>
      <c r="HC543" s="10"/>
      <c r="HD543" s="10"/>
      <c r="HE543" s="10"/>
      <c r="HF543" s="10"/>
      <c r="HG543" s="10"/>
      <c r="HH543" s="10"/>
      <c r="HI543" s="10"/>
      <c r="HJ543" s="10"/>
      <c r="HK543" s="10"/>
      <c r="HL543" s="10"/>
      <c r="HM543" s="10"/>
      <c r="HN543" s="10"/>
      <c r="HO543" s="10"/>
    </row>
    <row r="544" spans="2:223" ht="51" outlineLevel="1" x14ac:dyDescent="0.2">
      <c r="B544" s="14" t="s">
        <v>1288</v>
      </c>
      <c r="C544" s="14" t="s">
        <v>46</v>
      </c>
      <c r="D544" s="14" t="s">
        <v>1282</v>
      </c>
      <c r="E544" s="14" t="s">
        <v>1283</v>
      </c>
      <c r="F544" s="14" t="s">
        <v>1284</v>
      </c>
      <c r="G544" s="14" t="s">
        <v>1289</v>
      </c>
      <c r="H544" s="15" t="s">
        <v>83</v>
      </c>
      <c r="I544" s="16">
        <v>57</v>
      </c>
      <c r="J544" s="17" t="s">
        <v>109</v>
      </c>
      <c r="K544" s="15" t="s">
        <v>53</v>
      </c>
      <c r="L544" s="18" t="s">
        <v>54</v>
      </c>
      <c r="M544" s="18" t="s">
        <v>55</v>
      </c>
      <c r="N544" s="18" t="s">
        <v>1253</v>
      </c>
      <c r="O544" s="18"/>
      <c r="P544" s="18"/>
      <c r="Q544" s="19"/>
      <c r="R544" s="20">
        <v>54</v>
      </c>
      <c r="S544" s="20">
        <v>200</v>
      </c>
      <c r="T544" s="20">
        <v>200</v>
      </c>
      <c r="U544" s="20">
        <v>200</v>
      </c>
      <c r="V544" s="20">
        <v>200</v>
      </c>
      <c r="W544" s="20">
        <v>7950.39</v>
      </c>
      <c r="X544" s="30">
        <f t="shared" si="13"/>
        <v>6789633.0600000005</v>
      </c>
      <c r="Y544" s="20">
        <f t="shared" si="14"/>
        <v>7604389.0272000013</v>
      </c>
      <c r="Z544" s="18" t="s">
        <v>57</v>
      </c>
      <c r="AA544" s="14" t="s">
        <v>176</v>
      </c>
      <c r="AB544" s="22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FZ544" s="10"/>
      <c r="GA544" s="10"/>
      <c r="GB544" s="10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N544" s="10"/>
      <c r="GO544" s="10"/>
      <c r="GP544" s="10"/>
      <c r="GQ544" s="10"/>
      <c r="GR544" s="10"/>
      <c r="GS544" s="10"/>
      <c r="GT544" s="10"/>
      <c r="GU544" s="10"/>
      <c r="GV544" s="10"/>
      <c r="GW544" s="10"/>
      <c r="GX544" s="10"/>
      <c r="GY544" s="10"/>
      <c r="GZ544" s="10"/>
      <c r="HA544" s="10"/>
      <c r="HB544" s="10"/>
      <c r="HC544" s="10"/>
      <c r="HD544" s="10"/>
      <c r="HE544" s="10"/>
      <c r="HF544" s="10"/>
      <c r="HG544" s="10"/>
      <c r="HH544" s="10"/>
      <c r="HI544" s="10"/>
      <c r="HJ544" s="10"/>
      <c r="HK544" s="10"/>
      <c r="HL544" s="10"/>
      <c r="HM544" s="10"/>
      <c r="HN544" s="10"/>
      <c r="HO544" s="10"/>
    </row>
    <row r="545" spans="2:223" ht="51" outlineLevel="1" x14ac:dyDescent="0.2">
      <c r="B545" s="14" t="s">
        <v>1290</v>
      </c>
      <c r="C545" s="14" t="s">
        <v>46</v>
      </c>
      <c r="D545" s="14" t="s">
        <v>1282</v>
      </c>
      <c r="E545" s="14" t="s">
        <v>1283</v>
      </c>
      <c r="F545" s="14" t="s">
        <v>1284</v>
      </c>
      <c r="G545" s="14" t="s">
        <v>1291</v>
      </c>
      <c r="H545" s="15" t="s">
        <v>83</v>
      </c>
      <c r="I545" s="16">
        <v>57</v>
      </c>
      <c r="J545" s="17" t="s">
        <v>109</v>
      </c>
      <c r="K545" s="15" t="s">
        <v>53</v>
      </c>
      <c r="L545" s="18" t="s">
        <v>54</v>
      </c>
      <c r="M545" s="18" t="s">
        <v>55</v>
      </c>
      <c r="N545" s="18" t="s">
        <v>1253</v>
      </c>
      <c r="O545" s="18"/>
      <c r="P545" s="18"/>
      <c r="Q545" s="19"/>
      <c r="R545" s="20">
        <v>39</v>
      </c>
      <c r="S545" s="20">
        <v>200</v>
      </c>
      <c r="T545" s="20">
        <v>200</v>
      </c>
      <c r="U545" s="20">
        <v>200</v>
      </c>
      <c r="V545" s="20">
        <v>200</v>
      </c>
      <c r="W545" s="20">
        <v>7950.39</v>
      </c>
      <c r="X545" s="30">
        <f t="shared" si="13"/>
        <v>6670377.21</v>
      </c>
      <c r="Y545" s="20">
        <f t="shared" si="14"/>
        <v>7470822.4752000002</v>
      </c>
      <c r="Z545" s="18" t="s">
        <v>57</v>
      </c>
      <c r="AA545" s="14" t="s">
        <v>176</v>
      </c>
      <c r="AB545" s="22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  <c r="GS545" s="10"/>
      <c r="GT545" s="10"/>
      <c r="GU545" s="10"/>
      <c r="GV545" s="10"/>
      <c r="GW545" s="10"/>
      <c r="GX545" s="10"/>
      <c r="GY545" s="10"/>
      <c r="GZ545" s="10"/>
      <c r="HA545" s="10"/>
      <c r="HB545" s="10"/>
      <c r="HC545" s="10"/>
      <c r="HD545" s="10"/>
      <c r="HE545" s="10"/>
      <c r="HF545" s="10"/>
      <c r="HG545" s="10"/>
      <c r="HH545" s="10"/>
      <c r="HI545" s="10"/>
      <c r="HJ545" s="10"/>
      <c r="HK545" s="10"/>
      <c r="HL545" s="10"/>
      <c r="HM545" s="10"/>
      <c r="HN545" s="10"/>
      <c r="HO545" s="10"/>
    </row>
    <row r="546" spans="2:223" ht="51" outlineLevel="1" x14ac:dyDescent="0.2">
      <c r="B546" s="14" t="s">
        <v>1292</v>
      </c>
      <c r="C546" s="14" t="s">
        <v>46</v>
      </c>
      <c r="D546" s="14" t="s">
        <v>1282</v>
      </c>
      <c r="E546" s="14" t="s">
        <v>1283</v>
      </c>
      <c r="F546" s="14" t="s">
        <v>1284</v>
      </c>
      <c r="G546" s="14" t="s">
        <v>1293</v>
      </c>
      <c r="H546" s="15" t="s">
        <v>83</v>
      </c>
      <c r="I546" s="16">
        <v>57</v>
      </c>
      <c r="J546" s="17" t="s">
        <v>109</v>
      </c>
      <c r="K546" s="15" t="s">
        <v>53</v>
      </c>
      <c r="L546" s="18" t="s">
        <v>54</v>
      </c>
      <c r="M546" s="18" t="s">
        <v>55</v>
      </c>
      <c r="N546" s="18" t="s">
        <v>1253</v>
      </c>
      <c r="O546" s="18"/>
      <c r="P546" s="18"/>
      <c r="Q546" s="19"/>
      <c r="R546" s="20">
        <v>45</v>
      </c>
      <c r="S546" s="20">
        <v>400</v>
      </c>
      <c r="T546" s="20">
        <v>400</v>
      </c>
      <c r="U546" s="20">
        <v>400</v>
      </c>
      <c r="V546" s="20">
        <v>400</v>
      </c>
      <c r="W546" s="20">
        <v>7950.39</v>
      </c>
      <c r="X546" s="30">
        <f t="shared" si="13"/>
        <v>13078391.550000001</v>
      </c>
      <c r="Y546" s="20">
        <f t="shared" si="14"/>
        <v>14647798.536000002</v>
      </c>
      <c r="Z546" s="18" t="s">
        <v>57</v>
      </c>
      <c r="AA546" s="14" t="s">
        <v>176</v>
      </c>
      <c r="AB546" s="22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  <c r="GV546" s="10"/>
      <c r="GW546" s="10"/>
      <c r="GX546" s="10"/>
      <c r="GY546" s="10"/>
      <c r="GZ546" s="10"/>
      <c r="HA546" s="10"/>
      <c r="HB546" s="10"/>
      <c r="HC546" s="10"/>
      <c r="HD546" s="10"/>
      <c r="HE546" s="10"/>
      <c r="HF546" s="10"/>
      <c r="HG546" s="10"/>
      <c r="HH546" s="10"/>
      <c r="HI546" s="10"/>
      <c r="HJ546" s="10"/>
      <c r="HK546" s="10"/>
      <c r="HL546" s="10"/>
      <c r="HM546" s="10"/>
      <c r="HN546" s="10"/>
      <c r="HO546" s="10"/>
    </row>
    <row r="547" spans="2:223" ht="51" outlineLevel="1" x14ac:dyDescent="0.2">
      <c r="B547" s="14" t="s">
        <v>1294</v>
      </c>
      <c r="C547" s="14" t="s">
        <v>46</v>
      </c>
      <c r="D547" s="14" t="s">
        <v>1282</v>
      </c>
      <c r="E547" s="14" t="s">
        <v>1283</v>
      </c>
      <c r="F547" s="14" t="s">
        <v>1284</v>
      </c>
      <c r="G547" s="14" t="s">
        <v>1295</v>
      </c>
      <c r="H547" s="15" t="s">
        <v>83</v>
      </c>
      <c r="I547" s="16">
        <v>57</v>
      </c>
      <c r="J547" s="17" t="s">
        <v>109</v>
      </c>
      <c r="K547" s="15" t="s">
        <v>53</v>
      </c>
      <c r="L547" s="18" t="s">
        <v>54</v>
      </c>
      <c r="M547" s="18" t="s">
        <v>55</v>
      </c>
      <c r="N547" s="18" t="s">
        <v>1253</v>
      </c>
      <c r="O547" s="18"/>
      <c r="P547" s="18"/>
      <c r="Q547" s="19"/>
      <c r="R547" s="20">
        <v>4</v>
      </c>
      <c r="S547" s="20">
        <v>400</v>
      </c>
      <c r="T547" s="20">
        <v>400</v>
      </c>
      <c r="U547" s="20">
        <v>400</v>
      </c>
      <c r="V547" s="20">
        <v>400</v>
      </c>
      <c r="W547" s="20">
        <v>7950.39</v>
      </c>
      <c r="X547" s="30">
        <f t="shared" si="13"/>
        <v>12752425.560000001</v>
      </c>
      <c r="Y547" s="20">
        <f t="shared" si="14"/>
        <v>14282716.627200002</v>
      </c>
      <c r="Z547" s="18" t="s">
        <v>57</v>
      </c>
      <c r="AA547" s="14" t="s">
        <v>176</v>
      </c>
      <c r="AB547" s="22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  <c r="GS547" s="10"/>
      <c r="GT547" s="10"/>
      <c r="GU547" s="10"/>
      <c r="GV547" s="10"/>
      <c r="GW547" s="10"/>
      <c r="GX547" s="10"/>
      <c r="GY547" s="10"/>
      <c r="GZ547" s="10"/>
      <c r="HA547" s="10"/>
      <c r="HB547" s="10"/>
      <c r="HC547" s="10"/>
      <c r="HD547" s="10"/>
      <c r="HE547" s="10"/>
      <c r="HF547" s="10"/>
      <c r="HG547" s="10"/>
      <c r="HH547" s="10"/>
      <c r="HI547" s="10"/>
      <c r="HJ547" s="10"/>
      <c r="HK547" s="10"/>
      <c r="HL547" s="10"/>
      <c r="HM547" s="10"/>
      <c r="HN547" s="10"/>
      <c r="HO547" s="10"/>
    </row>
    <row r="548" spans="2:223" ht="51" outlineLevel="1" x14ac:dyDescent="0.2">
      <c r="B548" s="14" t="s">
        <v>1296</v>
      </c>
      <c r="C548" s="14" t="s">
        <v>46</v>
      </c>
      <c r="D548" s="14" t="s">
        <v>1297</v>
      </c>
      <c r="E548" s="14" t="s">
        <v>1298</v>
      </c>
      <c r="F548" s="14" t="s">
        <v>1299</v>
      </c>
      <c r="G548" s="14" t="s">
        <v>1300</v>
      </c>
      <c r="H548" s="15" t="s">
        <v>83</v>
      </c>
      <c r="I548" s="16">
        <v>57</v>
      </c>
      <c r="J548" s="17" t="s">
        <v>109</v>
      </c>
      <c r="K548" s="15" t="s">
        <v>53</v>
      </c>
      <c r="L548" s="18" t="s">
        <v>54</v>
      </c>
      <c r="M548" s="18" t="s">
        <v>55</v>
      </c>
      <c r="N548" s="18" t="s">
        <v>56</v>
      </c>
      <c r="O548" s="18"/>
      <c r="P548" s="18"/>
      <c r="Q548" s="19"/>
      <c r="R548" s="20">
        <v>6</v>
      </c>
      <c r="S548" s="20">
        <v>6</v>
      </c>
      <c r="T548" s="20">
        <v>6</v>
      </c>
      <c r="U548" s="20">
        <v>6</v>
      </c>
      <c r="V548" s="20">
        <v>6</v>
      </c>
      <c r="W548" s="20">
        <v>15765.37</v>
      </c>
      <c r="X548" s="30">
        <f t="shared" si="13"/>
        <v>472961.10000000003</v>
      </c>
      <c r="Y548" s="20">
        <f t="shared" si="14"/>
        <v>529716.43200000015</v>
      </c>
      <c r="Z548" s="18" t="s">
        <v>57</v>
      </c>
      <c r="AA548" s="14" t="s">
        <v>176</v>
      </c>
      <c r="AB548" s="22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FZ548" s="10"/>
      <c r="GA548" s="10"/>
      <c r="GB548" s="10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N548" s="10"/>
      <c r="GO548" s="10"/>
      <c r="GP548" s="10"/>
      <c r="GQ548" s="10"/>
      <c r="GR548" s="10"/>
      <c r="GS548" s="10"/>
      <c r="GT548" s="10"/>
      <c r="GU548" s="10"/>
      <c r="GV548" s="10"/>
      <c r="GW548" s="10"/>
      <c r="GX548" s="10"/>
      <c r="GY548" s="10"/>
      <c r="GZ548" s="10"/>
      <c r="HA548" s="10"/>
      <c r="HB548" s="10"/>
      <c r="HC548" s="10"/>
      <c r="HD548" s="10"/>
      <c r="HE548" s="10"/>
      <c r="HF548" s="10"/>
      <c r="HG548" s="10"/>
      <c r="HH548" s="10"/>
      <c r="HI548" s="10"/>
      <c r="HJ548" s="10"/>
      <c r="HK548" s="10"/>
      <c r="HL548" s="10"/>
      <c r="HM548" s="10"/>
      <c r="HN548" s="10"/>
      <c r="HO548" s="10"/>
    </row>
    <row r="549" spans="2:223" ht="51" outlineLevel="1" x14ac:dyDescent="0.2">
      <c r="B549" s="14" t="s">
        <v>1301</v>
      </c>
      <c r="C549" s="14" t="s">
        <v>46</v>
      </c>
      <c r="D549" s="14" t="s">
        <v>1297</v>
      </c>
      <c r="E549" s="14" t="s">
        <v>1298</v>
      </c>
      <c r="F549" s="14" t="s">
        <v>1299</v>
      </c>
      <c r="G549" s="14" t="s">
        <v>1302</v>
      </c>
      <c r="H549" s="15" t="s">
        <v>83</v>
      </c>
      <c r="I549" s="16">
        <v>57</v>
      </c>
      <c r="J549" s="17" t="s">
        <v>109</v>
      </c>
      <c r="K549" s="15" t="s">
        <v>53</v>
      </c>
      <c r="L549" s="18" t="s">
        <v>54</v>
      </c>
      <c r="M549" s="18" t="s">
        <v>55</v>
      </c>
      <c r="N549" s="18" t="s">
        <v>56</v>
      </c>
      <c r="O549" s="18"/>
      <c r="P549" s="18"/>
      <c r="Q549" s="19"/>
      <c r="R549" s="20">
        <v>31</v>
      </c>
      <c r="S549" s="20">
        <v>31</v>
      </c>
      <c r="T549" s="20">
        <v>31</v>
      </c>
      <c r="U549" s="20">
        <v>31</v>
      </c>
      <c r="V549" s="20">
        <v>31</v>
      </c>
      <c r="W549" s="20">
        <v>15765.37</v>
      </c>
      <c r="X549" s="30">
        <f t="shared" si="13"/>
        <v>2443632.35</v>
      </c>
      <c r="Y549" s="20">
        <f t="shared" si="14"/>
        <v>2736868.2320000003</v>
      </c>
      <c r="Z549" s="18" t="s">
        <v>57</v>
      </c>
      <c r="AA549" s="14" t="s">
        <v>176</v>
      </c>
      <c r="AB549" s="22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  <c r="GV549" s="10"/>
      <c r="GW549" s="10"/>
      <c r="GX549" s="10"/>
      <c r="GY549" s="10"/>
      <c r="GZ549" s="10"/>
      <c r="HA549" s="10"/>
      <c r="HB549" s="10"/>
      <c r="HC549" s="10"/>
      <c r="HD549" s="10"/>
      <c r="HE549" s="10"/>
      <c r="HF549" s="10"/>
      <c r="HG549" s="10"/>
      <c r="HH549" s="10"/>
      <c r="HI549" s="10"/>
      <c r="HJ549" s="10"/>
      <c r="HK549" s="10"/>
      <c r="HL549" s="10"/>
      <c r="HM549" s="10"/>
      <c r="HN549" s="10"/>
      <c r="HO549" s="10"/>
    </row>
    <row r="550" spans="2:223" ht="51" outlineLevel="1" x14ac:dyDescent="0.2">
      <c r="B550" s="14" t="s">
        <v>1303</v>
      </c>
      <c r="C550" s="14" t="s">
        <v>46</v>
      </c>
      <c r="D550" s="14" t="s">
        <v>1304</v>
      </c>
      <c r="E550" s="14" t="s">
        <v>1298</v>
      </c>
      <c r="F550" s="14" t="s">
        <v>1305</v>
      </c>
      <c r="G550" s="14" t="s">
        <v>1306</v>
      </c>
      <c r="H550" s="15" t="s">
        <v>83</v>
      </c>
      <c r="I550" s="16">
        <v>57</v>
      </c>
      <c r="J550" s="17" t="s">
        <v>109</v>
      </c>
      <c r="K550" s="15" t="s">
        <v>53</v>
      </c>
      <c r="L550" s="18" t="s">
        <v>54</v>
      </c>
      <c r="M550" s="18" t="s">
        <v>55</v>
      </c>
      <c r="N550" s="18" t="s">
        <v>56</v>
      </c>
      <c r="O550" s="18"/>
      <c r="P550" s="18"/>
      <c r="Q550" s="19"/>
      <c r="R550" s="20">
        <v>32</v>
      </c>
      <c r="S550" s="20">
        <v>32</v>
      </c>
      <c r="T550" s="20">
        <v>32</v>
      </c>
      <c r="U550" s="20">
        <v>32</v>
      </c>
      <c r="V550" s="20">
        <v>32</v>
      </c>
      <c r="W550" s="20">
        <v>15765.37</v>
      </c>
      <c r="X550" s="30">
        <f t="shared" si="13"/>
        <v>2522459.2000000002</v>
      </c>
      <c r="Y550" s="20">
        <f t="shared" si="14"/>
        <v>2825154.3040000005</v>
      </c>
      <c r="Z550" s="18" t="s">
        <v>57</v>
      </c>
      <c r="AA550" s="14" t="s">
        <v>176</v>
      </c>
      <c r="AB550" s="22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FZ550" s="10"/>
      <c r="GA550" s="10"/>
      <c r="GB550" s="10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N550" s="10"/>
      <c r="GO550" s="10"/>
      <c r="GP550" s="10"/>
      <c r="GQ550" s="10"/>
      <c r="GR550" s="10"/>
      <c r="GS550" s="10"/>
      <c r="GT550" s="10"/>
      <c r="GU550" s="10"/>
      <c r="GV550" s="10"/>
      <c r="GW550" s="10"/>
      <c r="GX550" s="10"/>
      <c r="GY550" s="10"/>
      <c r="GZ550" s="10"/>
      <c r="HA550" s="10"/>
      <c r="HB550" s="10"/>
      <c r="HC550" s="10"/>
      <c r="HD550" s="10"/>
      <c r="HE550" s="10"/>
      <c r="HF550" s="10"/>
      <c r="HG550" s="10"/>
      <c r="HH550" s="10"/>
      <c r="HI550" s="10"/>
      <c r="HJ550" s="10"/>
      <c r="HK550" s="10"/>
      <c r="HL550" s="10"/>
      <c r="HM550" s="10"/>
      <c r="HN550" s="10"/>
      <c r="HO550" s="10"/>
    </row>
    <row r="551" spans="2:223" ht="51" outlineLevel="1" x14ac:dyDescent="0.2">
      <c r="B551" s="14" t="s">
        <v>1307</v>
      </c>
      <c r="C551" s="14" t="s">
        <v>46</v>
      </c>
      <c r="D551" s="14" t="s">
        <v>1308</v>
      </c>
      <c r="E551" s="14" t="s">
        <v>1298</v>
      </c>
      <c r="F551" s="14" t="s">
        <v>1309</v>
      </c>
      <c r="G551" s="14" t="s">
        <v>1310</v>
      </c>
      <c r="H551" s="15" t="s">
        <v>83</v>
      </c>
      <c r="I551" s="16">
        <v>57</v>
      </c>
      <c r="J551" s="17" t="s">
        <v>109</v>
      </c>
      <c r="K551" s="15" t="s">
        <v>53</v>
      </c>
      <c r="L551" s="18" t="s">
        <v>54</v>
      </c>
      <c r="M551" s="18" t="s">
        <v>55</v>
      </c>
      <c r="N551" s="18" t="s">
        <v>56</v>
      </c>
      <c r="O551" s="18"/>
      <c r="P551" s="18"/>
      <c r="Q551" s="19"/>
      <c r="R551" s="20">
        <v>28</v>
      </c>
      <c r="S551" s="20">
        <v>28</v>
      </c>
      <c r="T551" s="20">
        <v>28</v>
      </c>
      <c r="U551" s="20">
        <v>28</v>
      </c>
      <c r="V551" s="20">
        <v>28</v>
      </c>
      <c r="W551" s="20">
        <v>15765.37</v>
      </c>
      <c r="X551" s="30">
        <f t="shared" si="13"/>
        <v>2207151.8000000003</v>
      </c>
      <c r="Y551" s="20">
        <f t="shared" si="14"/>
        <v>2472010.0160000008</v>
      </c>
      <c r="Z551" s="18" t="s">
        <v>57</v>
      </c>
      <c r="AA551" s="14" t="s">
        <v>176</v>
      </c>
      <c r="AB551" s="22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FZ551" s="10"/>
      <c r="GA551" s="10"/>
      <c r="GB551" s="10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N551" s="10"/>
      <c r="GO551" s="10"/>
      <c r="GP551" s="10"/>
      <c r="GQ551" s="10"/>
      <c r="GR551" s="10"/>
      <c r="GS551" s="10"/>
      <c r="GT551" s="10"/>
      <c r="GU551" s="10"/>
      <c r="GV551" s="10"/>
      <c r="GW551" s="10"/>
      <c r="GX551" s="10"/>
      <c r="GY551" s="10"/>
      <c r="GZ551" s="10"/>
      <c r="HA551" s="10"/>
      <c r="HB551" s="10"/>
      <c r="HC551" s="10"/>
      <c r="HD551" s="10"/>
      <c r="HE551" s="10"/>
      <c r="HF551" s="10"/>
      <c r="HG551" s="10"/>
      <c r="HH551" s="10"/>
      <c r="HI551" s="10"/>
      <c r="HJ551" s="10"/>
      <c r="HK551" s="10"/>
      <c r="HL551" s="10"/>
      <c r="HM551" s="10"/>
      <c r="HN551" s="10"/>
      <c r="HO551" s="10"/>
    </row>
    <row r="552" spans="2:223" ht="51" outlineLevel="1" x14ac:dyDescent="0.2">
      <c r="B552" s="14" t="s">
        <v>1311</v>
      </c>
      <c r="C552" s="14" t="s">
        <v>46</v>
      </c>
      <c r="D552" s="14" t="s">
        <v>1312</v>
      </c>
      <c r="E552" s="14" t="s">
        <v>1298</v>
      </c>
      <c r="F552" s="14" t="s">
        <v>1309</v>
      </c>
      <c r="G552" s="14" t="s">
        <v>1313</v>
      </c>
      <c r="H552" s="15" t="s">
        <v>83</v>
      </c>
      <c r="I552" s="16">
        <v>57</v>
      </c>
      <c r="J552" s="17" t="s">
        <v>109</v>
      </c>
      <c r="K552" s="15" t="s">
        <v>53</v>
      </c>
      <c r="L552" s="18" t="s">
        <v>54</v>
      </c>
      <c r="M552" s="18" t="s">
        <v>55</v>
      </c>
      <c r="N552" s="49" t="s">
        <v>1253</v>
      </c>
      <c r="O552" s="49"/>
      <c r="P552" s="49"/>
      <c r="Q552" s="19"/>
      <c r="R552" s="20">
        <v>17</v>
      </c>
      <c r="S552" s="20">
        <v>17</v>
      </c>
      <c r="T552" s="20">
        <v>17</v>
      </c>
      <c r="U552" s="20">
        <v>17</v>
      </c>
      <c r="V552" s="20">
        <v>17</v>
      </c>
      <c r="W552" s="20">
        <v>15765.37</v>
      </c>
      <c r="X552" s="30">
        <f t="shared" si="13"/>
        <v>1340056.45</v>
      </c>
      <c r="Y552" s="20">
        <f t="shared" si="14"/>
        <v>1500863.2240000002</v>
      </c>
      <c r="Z552" s="18" t="s">
        <v>57</v>
      </c>
      <c r="AA552" s="14" t="s">
        <v>176</v>
      </c>
      <c r="AB552" s="22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  <c r="GS552" s="10"/>
      <c r="GT552" s="10"/>
      <c r="GU552" s="10"/>
      <c r="GV552" s="10"/>
      <c r="GW552" s="10"/>
      <c r="GX552" s="10"/>
      <c r="GY552" s="10"/>
      <c r="GZ552" s="10"/>
      <c r="HA552" s="10"/>
      <c r="HB552" s="10"/>
      <c r="HC552" s="10"/>
      <c r="HD552" s="10"/>
      <c r="HE552" s="10"/>
      <c r="HF552" s="10"/>
      <c r="HG552" s="10"/>
      <c r="HH552" s="10"/>
      <c r="HI552" s="10"/>
      <c r="HJ552" s="10"/>
      <c r="HK552" s="10"/>
      <c r="HL552" s="10"/>
      <c r="HM552" s="10"/>
      <c r="HN552" s="10"/>
      <c r="HO552" s="10"/>
    </row>
    <row r="553" spans="2:223" ht="51" outlineLevel="1" x14ac:dyDescent="0.2">
      <c r="B553" s="14" t="s">
        <v>1314</v>
      </c>
      <c r="C553" s="14" t="s">
        <v>46</v>
      </c>
      <c r="D553" s="14" t="s">
        <v>1315</v>
      </c>
      <c r="E553" s="14" t="s">
        <v>1298</v>
      </c>
      <c r="F553" s="14" t="s">
        <v>1316</v>
      </c>
      <c r="G553" s="14" t="s">
        <v>1317</v>
      </c>
      <c r="H553" s="15" t="s">
        <v>83</v>
      </c>
      <c r="I553" s="16">
        <v>57</v>
      </c>
      <c r="J553" s="17" t="s">
        <v>109</v>
      </c>
      <c r="K553" s="15" t="s">
        <v>53</v>
      </c>
      <c r="L553" s="18" t="s">
        <v>54</v>
      </c>
      <c r="M553" s="18" t="s">
        <v>55</v>
      </c>
      <c r="N553" s="49" t="s">
        <v>1253</v>
      </c>
      <c r="O553" s="49"/>
      <c r="P553" s="49"/>
      <c r="Q553" s="19"/>
      <c r="R553" s="20">
        <v>6</v>
      </c>
      <c r="S553" s="20">
        <v>6</v>
      </c>
      <c r="T553" s="20">
        <v>6</v>
      </c>
      <c r="U553" s="20">
        <v>6</v>
      </c>
      <c r="V553" s="20">
        <v>6</v>
      </c>
      <c r="W553" s="20">
        <v>15765.37</v>
      </c>
      <c r="X553" s="30">
        <f t="shared" si="13"/>
        <v>472961.10000000003</v>
      </c>
      <c r="Y553" s="20">
        <f t="shared" si="14"/>
        <v>529716.43200000015</v>
      </c>
      <c r="Z553" s="18" t="s">
        <v>57</v>
      </c>
      <c r="AA553" s="14" t="s">
        <v>176</v>
      </c>
      <c r="AB553" s="22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FZ553" s="10"/>
      <c r="GA553" s="10"/>
      <c r="GB553" s="10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N553" s="10"/>
      <c r="GO553" s="10"/>
      <c r="GP553" s="10"/>
      <c r="GQ553" s="10"/>
      <c r="GR553" s="10"/>
      <c r="GS553" s="10"/>
      <c r="GT553" s="10"/>
      <c r="GU553" s="10"/>
      <c r="GV553" s="10"/>
      <c r="GW553" s="10"/>
      <c r="GX553" s="10"/>
      <c r="GY553" s="10"/>
      <c r="GZ553" s="10"/>
      <c r="HA553" s="10"/>
      <c r="HB553" s="10"/>
      <c r="HC553" s="10"/>
      <c r="HD553" s="10"/>
      <c r="HE553" s="10"/>
      <c r="HF553" s="10"/>
      <c r="HG553" s="10"/>
      <c r="HH553" s="10"/>
      <c r="HI553" s="10"/>
      <c r="HJ553" s="10"/>
      <c r="HK553" s="10"/>
      <c r="HL553" s="10"/>
      <c r="HM553" s="10"/>
      <c r="HN553" s="10"/>
      <c r="HO553" s="10"/>
    </row>
    <row r="554" spans="2:223" ht="51" outlineLevel="1" x14ac:dyDescent="0.2">
      <c r="B554" s="14" t="s">
        <v>1318</v>
      </c>
      <c r="C554" s="14" t="s">
        <v>46</v>
      </c>
      <c r="D554" s="44" t="s">
        <v>1315</v>
      </c>
      <c r="E554" s="14" t="s">
        <v>1298</v>
      </c>
      <c r="F554" s="14" t="s">
        <v>1316</v>
      </c>
      <c r="G554" s="14" t="s">
        <v>1319</v>
      </c>
      <c r="H554" s="15" t="s">
        <v>83</v>
      </c>
      <c r="I554" s="16">
        <v>57</v>
      </c>
      <c r="J554" s="17" t="s">
        <v>109</v>
      </c>
      <c r="K554" s="15" t="s">
        <v>53</v>
      </c>
      <c r="L554" s="18" t="s">
        <v>54</v>
      </c>
      <c r="M554" s="18" t="s">
        <v>55</v>
      </c>
      <c r="N554" s="18" t="s">
        <v>1253</v>
      </c>
      <c r="O554" s="18"/>
      <c r="P554" s="18"/>
      <c r="Q554" s="19"/>
      <c r="R554" s="20">
        <v>2</v>
      </c>
      <c r="S554" s="20">
        <v>2</v>
      </c>
      <c r="T554" s="20">
        <v>2</v>
      </c>
      <c r="U554" s="20">
        <v>2</v>
      </c>
      <c r="V554" s="20">
        <v>2</v>
      </c>
      <c r="W554" s="20">
        <v>15765.37</v>
      </c>
      <c r="X554" s="30">
        <f t="shared" si="13"/>
        <v>157653.70000000001</v>
      </c>
      <c r="Y554" s="20">
        <f t="shared" si="14"/>
        <v>176572.14400000003</v>
      </c>
      <c r="Z554" s="18" t="s">
        <v>57</v>
      </c>
      <c r="AA554" s="14" t="s">
        <v>176</v>
      </c>
      <c r="AB554" s="22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0"/>
      <c r="FE554" s="10"/>
      <c r="FF554" s="10"/>
      <c r="FG554" s="10"/>
      <c r="FH554" s="10"/>
      <c r="FI554" s="10"/>
      <c r="FJ554" s="10"/>
      <c r="FK554" s="10"/>
      <c r="FL554" s="10"/>
      <c r="FM554" s="10"/>
      <c r="FN554" s="10"/>
      <c r="FO554" s="10"/>
      <c r="FP554" s="10"/>
      <c r="FQ554" s="10"/>
      <c r="FR554" s="10"/>
      <c r="FS554" s="10"/>
      <c r="FT554" s="10"/>
      <c r="FU554" s="10"/>
      <c r="FV554" s="10"/>
      <c r="FW554" s="10"/>
      <c r="FX554" s="10"/>
      <c r="FY554" s="10"/>
      <c r="FZ554" s="10"/>
      <c r="GA554" s="10"/>
      <c r="GB554" s="10"/>
      <c r="GC554" s="10"/>
      <c r="GD554" s="10"/>
      <c r="GE554" s="10"/>
      <c r="GF554" s="10"/>
      <c r="GG554" s="10"/>
      <c r="GH554" s="10"/>
      <c r="GI554" s="10"/>
      <c r="GJ554" s="10"/>
      <c r="GK554" s="10"/>
      <c r="GL554" s="10"/>
      <c r="GM554" s="10"/>
      <c r="GN554" s="10"/>
      <c r="GO554" s="10"/>
      <c r="GP554" s="10"/>
      <c r="GQ554" s="10"/>
      <c r="GR554" s="10"/>
      <c r="GS554" s="10"/>
      <c r="GT554" s="10"/>
      <c r="GU554" s="10"/>
      <c r="GV554" s="10"/>
      <c r="GW554" s="10"/>
      <c r="GX554" s="10"/>
      <c r="GY554" s="10"/>
      <c r="GZ554" s="10"/>
      <c r="HA554" s="10"/>
      <c r="HB554" s="10"/>
      <c r="HC554" s="10"/>
      <c r="HD554" s="10"/>
      <c r="HE554" s="10"/>
      <c r="HF554" s="10"/>
      <c r="HG554" s="10"/>
      <c r="HH554" s="10"/>
      <c r="HI554" s="10"/>
      <c r="HJ554" s="10"/>
      <c r="HK554" s="10"/>
      <c r="HL554" s="10"/>
      <c r="HM554" s="10"/>
      <c r="HN554" s="10"/>
      <c r="HO554" s="10"/>
    </row>
    <row r="555" spans="2:223" ht="51" outlineLevel="1" x14ac:dyDescent="0.2">
      <c r="B555" s="14" t="s">
        <v>1320</v>
      </c>
      <c r="C555" s="14" t="s">
        <v>46</v>
      </c>
      <c r="D555" s="17" t="s">
        <v>1315</v>
      </c>
      <c r="E555" s="14" t="s">
        <v>1298</v>
      </c>
      <c r="F555" s="14" t="s">
        <v>1316</v>
      </c>
      <c r="G555" s="14" t="s">
        <v>1321</v>
      </c>
      <c r="H555" s="15" t="s">
        <v>83</v>
      </c>
      <c r="I555" s="16">
        <v>57</v>
      </c>
      <c r="J555" s="17" t="s">
        <v>109</v>
      </c>
      <c r="K555" s="15" t="s">
        <v>53</v>
      </c>
      <c r="L555" s="18" t="s">
        <v>54</v>
      </c>
      <c r="M555" s="18" t="s">
        <v>55</v>
      </c>
      <c r="N555" s="18" t="s">
        <v>1253</v>
      </c>
      <c r="O555" s="18"/>
      <c r="P555" s="18"/>
      <c r="Q555" s="19"/>
      <c r="R555" s="20">
        <v>2</v>
      </c>
      <c r="S555" s="20">
        <v>2</v>
      </c>
      <c r="T555" s="20">
        <v>2</v>
      </c>
      <c r="U555" s="20">
        <v>2</v>
      </c>
      <c r="V555" s="20">
        <v>2</v>
      </c>
      <c r="W555" s="20">
        <v>15765.37</v>
      </c>
      <c r="X555" s="30">
        <f t="shared" si="13"/>
        <v>157653.70000000001</v>
      </c>
      <c r="Y555" s="20">
        <f t="shared" si="14"/>
        <v>176572.14400000003</v>
      </c>
      <c r="Z555" s="18" t="s">
        <v>57</v>
      </c>
      <c r="AA555" s="14" t="s">
        <v>176</v>
      </c>
      <c r="AB555" s="22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0"/>
      <c r="FE555" s="10"/>
      <c r="FF555" s="10"/>
      <c r="FG555" s="10"/>
      <c r="FH555" s="10"/>
      <c r="FI555" s="10"/>
      <c r="FJ555" s="10"/>
      <c r="FK555" s="10"/>
      <c r="FL555" s="10"/>
      <c r="FM555" s="10"/>
      <c r="FN555" s="10"/>
      <c r="FO555" s="10"/>
      <c r="FP555" s="10"/>
      <c r="FQ555" s="10"/>
      <c r="FR555" s="10"/>
      <c r="FS555" s="10"/>
      <c r="FT555" s="10"/>
      <c r="FU555" s="10"/>
      <c r="FV555" s="10"/>
      <c r="FW555" s="10"/>
      <c r="FX555" s="10"/>
      <c r="FY555" s="10"/>
      <c r="FZ555" s="10"/>
      <c r="GA555" s="10"/>
      <c r="GB555" s="10"/>
      <c r="GC555" s="10"/>
      <c r="GD555" s="10"/>
      <c r="GE555" s="10"/>
      <c r="GF555" s="10"/>
      <c r="GG555" s="10"/>
      <c r="GH555" s="10"/>
      <c r="GI555" s="10"/>
      <c r="GJ555" s="10"/>
      <c r="GK555" s="10"/>
      <c r="GL555" s="10"/>
      <c r="GM555" s="10"/>
      <c r="GN555" s="10"/>
      <c r="GO555" s="10"/>
      <c r="GP555" s="10"/>
      <c r="GQ555" s="10"/>
      <c r="GR555" s="10"/>
      <c r="GS555" s="10"/>
      <c r="GT555" s="10"/>
      <c r="GU555" s="10"/>
      <c r="GV555" s="10"/>
      <c r="GW555" s="10"/>
      <c r="GX555" s="10"/>
      <c r="GY555" s="10"/>
      <c r="GZ555" s="10"/>
      <c r="HA555" s="10"/>
      <c r="HB555" s="10"/>
      <c r="HC555" s="10"/>
      <c r="HD555" s="10"/>
      <c r="HE555" s="10"/>
      <c r="HF555" s="10"/>
      <c r="HG555" s="10"/>
      <c r="HH555" s="10"/>
      <c r="HI555" s="10"/>
      <c r="HJ555" s="10"/>
      <c r="HK555" s="10"/>
      <c r="HL555" s="10"/>
      <c r="HM555" s="10"/>
      <c r="HN555" s="10"/>
      <c r="HO555" s="10"/>
    </row>
    <row r="556" spans="2:223" ht="51" outlineLevel="1" x14ac:dyDescent="0.2">
      <c r="B556" s="14" t="s">
        <v>1322</v>
      </c>
      <c r="C556" s="14" t="s">
        <v>46</v>
      </c>
      <c r="D556" s="14" t="s">
        <v>1323</v>
      </c>
      <c r="E556" s="14" t="s">
        <v>1298</v>
      </c>
      <c r="F556" s="14" t="s">
        <v>1324</v>
      </c>
      <c r="G556" s="14" t="s">
        <v>1325</v>
      </c>
      <c r="H556" s="15" t="s">
        <v>83</v>
      </c>
      <c r="I556" s="16">
        <v>57</v>
      </c>
      <c r="J556" s="17" t="s">
        <v>109</v>
      </c>
      <c r="K556" s="15" t="s">
        <v>53</v>
      </c>
      <c r="L556" s="18" t="s">
        <v>54</v>
      </c>
      <c r="M556" s="18" t="s">
        <v>55</v>
      </c>
      <c r="N556" s="49" t="s">
        <v>1253</v>
      </c>
      <c r="O556" s="49"/>
      <c r="P556" s="49"/>
      <c r="Q556" s="19"/>
      <c r="R556" s="20">
        <v>2</v>
      </c>
      <c r="S556" s="20">
        <v>2</v>
      </c>
      <c r="T556" s="20">
        <v>2</v>
      </c>
      <c r="U556" s="20">
        <v>2</v>
      </c>
      <c r="V556" s="20">
        <v>2</v>
      </c>
      <c r="W556" s="20">
        <v>15765.37</v>
      </c>
      <c r="X556" s="30">
        <f t="shared" si="13"/>
        <v>157653.70000000001</v>
      </c>
      <c r="Y556" s="20">
        <f t="shared" si="14"/>
        <v>176572.14400000003</v>
      </c>
      <c r="Z556" s="18" t="s">
        <v>57</v>
      </c>
      <c r="AA556" s="14" t="s">
        <v>176</v>
      </c>
      <c r="AB556" s="22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L556" s="10"/>
      <c r="FM556" s="10"/>
      <c r="FN556" s="10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0"/>
      <c r="FZ556" s="10"/>
      <c r="GA556" s="10"/>
      <c r="GB556" s="10"/>
      <c r="GC556" s="10"/>
      <c r="GD556" s="10"/>
      <c r="GE556" s="10"/>
      <c r="GF556" s="10"/>
      <c r="GG556" s="10"/>
      <c r="GH556" s="10"/>
      <c r="GI556" s="10"/>
      <c r="GJ556" s="10"/>
      <c r="GK556" s="10"/>
      <c r="GL556" s="10"/>
      <c r="GM556" s="10"/>
      <c r="GN556" s="10"/>
      <c r="GO556" s="10"/>
      <c r="GP556" s="10"/>
      <c r="GQ556" s="10"/>
      <c r="GR556" s="10"/>
      <c r="GS556" s="10"/>
      <c r="GT556" s="10"/>
      <c r="GU556" s="10"/>
      <c r="GV556" s="10"/>
      <c r="GW556" s="10"/>
      <c r="GX556" s="10"/>
      <c r="GY556" s="10"/>
      <c r="GZ556" s="10"/>
      <c r="HA556" s="10"/>
      <c r="HB556" s="10"/>
      <c r="HC556" s="10"/>
      <c r="HD556" s="10"/>
      <c r="HE556" s="10"/>
      <c r="HF556" s="10"/>
      <c r="HG556" s="10"/>
      <c r="HH556" s="10"/>
      <c r="HI556" s="10"/>
      <c r="HJ556" s="10"/>
      <c r="HK556" s="10"/>
      <c r="HL556" s="10"/>
      <c r="HM556" s="10"/>
      <c r="HN556" s="10"/>
      <c r="HO556" s="10"/>
    </row>
    <row r="557" spans="2:223" ht="51" outlineLevel="1" x14ac:dyDescent="0.2">
      <c r="B557" s="14" t="s">
        <v>1326</v>
      </c>
      <c r="C557" s="14" t="s">
        <v>46</v>
      </c>
      <c r="D557" s="14" t="s">
        <v>1323</v>
      </c>
      <c r="E557" s="14" t="s">
        <v>1298</v>
      </c>
      <c r="F557" s="14" t="s">
        <v>1324</v>
      </c>
      <c r="G557" s="14" t="s">
        <v>1327</v>
      </c>
      <c r="H557" s="15" t="s">
        <v>83</v>
      </c>
      <c r="I557" s="16">
        <v>57</v>
      </c>
      <c r="J557" s="17" t="s">
        <v>109</v>
      </c>
      <c r="K557" s="15" t="s">
        <v>53</v>
      </c>
      <c r="L557" s="18" t="s">
        <v>54</v>
      </c>
      <c r="M557" s="18" t="s">
        <v>55</v>
      </c>
      <c r="N557" s="49" t="s">
        <v>1253</v>
      </c>
      <c r="O557" s="49"/>
      <c r="P557" s="49"/>
      <c r="Q557" s="19"/>
      <c r="R557" s="20">
        <v>12</v>
      </c>
      <c r="S557" s="20">
        <v>12</v>
      </c>
      <c r="T557" s="20">
        <v>12</v>
      </c>
      <c r="U557" s="20">
        <v>12</v>
      </c>
      <c r="V557" s="20">
        <v>12</v>
      </c>
      <c r="W557" s="20">
        <v>15765.37</v>
      </c>
      <c r="X557" s="30">
        <f t="shared" si="13"/>
        <v>945922.20000000007</v>
      </c>
      <c r="Y557" s="20">
        <f t="shared" si="14"/>
        <v>1059432.8640000003</v>
      </c>
      <c r="Z557" s="18" t="s">
        <v>57</v>
      </c>
      <c r="AA557" s="14" t="s">
        <v>176</v>
      </c>
      <c r="AB557" s="22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FZ557" s="10"/>
      <c r="GA557" s="10"/>
      <c r="GB557" s="10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N557" s="10"/>
      <c r="GO557" s="10"/>
      <c r="GP557" s="10"/>
      <c r="GQ557" s="10"/>
      <c r="GR557" s="10"/>
      <c r="GS557" s="10"/>
      <c r="GT557" s="10"/>
      <c r="GU557" s="10"/>
      <c r="GV557" s="10"/>
      <c r="GW557" s="10"/>
      <c r="GX557" s="10"/>
      <c r="GY557" s="10"/>
      <c r="GZ557" s="10"/>
      <c r="HA557" s="10"/>
      <c r="HB557" s="10"/>
      <c r="HC557" s="10"/>
      <c r="HD557" s="10"/>
      <c r="HE557" s="10"/>
      <c r="HF557" s="10"/>
      <c r="HG557" s="10"/>
      <c r="HH557" s="10"/>
      <c r="HI557" s="10"/>
      <c r="HJ557" s="10"/>
      <c r="HK557" s="10"/>
      <c r="HL557" s="10"/>
      <c r="HM557" s="10"/>
      <c r="HN557" s="10"/>
      <c r="HO557" s="10"/>
    </row>
    <row r="558" spans="2:223" ht="51" outlineLevel="1" x14ac:dyDescent="0.2">
      <c r="B558" s="14" t="s">
        <v>1328</v>
      </c>
      <c r="C558" s="14" t="s">
        <v>46</v>
      </c>
      <c r="D558" s="14" t="s">
        <v>1323</v>
      </c>
      <c r="E558" s="14" t="s">
        <v>1298</v>
      </c>
      <c r="F558" s="14" t="s">
        <v>1324</v>
      </c>
      <c r="G558" s="14" t="s">
        <v>1329</v>
      </c>
      <c r="H558" s="15" t="s">
        <v>83</v>
      </c>
      <c r="I558" s="16">
        <v>57</v>
      </c>
      <c r="J558" s="17" t="s">
        <v>109</v>
      </c>
      <c r="K558" s="15" t="s">
        <v>53</v>
      </c>
      <c r="L558" s="18" t="s">
        <v>54</v>
      </c>
      <c r="M558" s="18" t="s">
        <v>55</v>
      </c>
      <c r="N558" s="49" t="s">
        <v>1253</v>
      </c>
      <c r="O558" s="49"/>
      <c r="P558" s="49"/>
      <c r="Q558" s="19"/>
      <c r="R558" s="20">
        <v>38</v>
      </c>
      <c r="S558" s="20">
        <v>38</v>
      </c>
      <c r="T558" s="20">
        <v>38</v>
      </c>
      <c r="U558" s="20">
        <v>38</v>
      </c>
      <c r="V558" s="20">
        <v>38</v>
      </c>
      <c r="W558" s="20">
        <v>15765.37</v>
      </c>
      <c r="X558" s="30">
        <f t="shared" si="13"/>
        <v>2995420.3000000003</v>
      </c>
      <c r="Y558" s="20">
        <f t="shared" si="14"/>
        <v>3354870.7360000005</v>
      </c>
      <c r="Z558" s="18" t="s">
        <v>57</v>
      </c>
      <c r="AA558" s="14" t="s">
        <v>176</v>
      </c>
      <c r="AB558" s="22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0"/>
      <c r="FE558" s="10"/>
      <c r="FF558" s="10"/>
      <c r="FG558" s="10"/>
      <c r="FH558" s="10"/>
      <c r="FI558" s="10"/>
      <c r="FJ558" s="10"/>
      <c r="FK558" s="10"/>
      <c r="FL558" s="10"/>
      <c r="FM558" s="10"/>
      <c r="FN558" s="10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0"/>
      <c r="FZ558" s="10"/>
      <c r="GA558" s="10"/>
      <c r="GB558" s="10"/>
      <c r="GC558" s="10"/>
      <c r="GD558" s="10"/>
      <c r="GE558" s="10"/>
      <c r="GF558" s="10"/>
      <c r="GG558" s="10"/>
      <c r="GH558" s="10"/>
      <c r="GI558" s="10"/>
      <c r="GJ558" s="10"/>
      <c r="GK558" s="10"/>
      <c r="GL558" s="10"/>
      <c r="GM558" s="10"/>
      <c r="GN558" s="10"/>
      <c r="GO558" s="10"/>
      <c r="GP558" s="10"/>
      <c r="GQ558" s="10"/>
      <c r="GR558" s="10"/>
      <c r="GS558" s="10"/>
      <c r="GT558" s="10"/>
      <c r="GU558" s="10"/>
      <c r="GV558" s="10"/>
      <c r="GW558" s="10"/>
      <c r="GX558" s="10"/>
      <c r="GY558" s="10"/>
      <c r="GZ558" s="10"/>
      <c r="HA558" s="10"/>
      <c r="HB558" s="10"/>
      <c r="HC558" s="10"/>
      <c r="HD558" s="10"/>
      <c r="HE558" s="10"/>
      <c r="HF558" s="10"/>
      <c r="HG558" s="10"/>
      <c r="HH558" s="10"/>
      <c r="HI558" s="10"/>
      <c r="HJ558" s="10"/>
      <c r="HK558" s="10"/>
      <c r="HL558" s="10"/>
      <c r="HM558" s="10"/>
      <c r="HN558" s="10"/>
      <c r="HO558" s="10"/>
    </row>
    <row r="559" spans="2:223" ht="51" outlineLevel="1" x14ac:dyDescent="0.2">
      <c r="B559" s="14" t="s">
        <v>1330</v>
      </c>
      <c r="C559" s="14" t="s">
        <v>46</v>
      </c>
      <c r="D559" s="44" t="s">
        <v>1315</v>
      </c>
      <c r="E559" s="14" t="s">
        <v>1298</v>
      </c>
      <c r="F559" s="14" t="s">
        <v>1316</v>
      </c>
      <c r="G559" s="14" t="s">
        <v>1331</v>
      </c>
      <c r="H559" s="15" t="s">
        <v>83</v>
      </c>
      <c r="I559" s="16">
        <v>57</v>
      </c>
      <c r="J559" s="17" t="s">
        <v>109</v>
      </c>
      <c r="K559" s="15" t="s">
        <v>53</v>
      </c>
      <c r="L559" s="18" t="s">
        <v>54</v>
      </c>
      <c r="M559" s="18" t="s">
        <v>55</v>
      </c>
      <c r="N559" s="49" t="s">
        <v>1253</v>
      </c>
      <c r="O559" s="49"/>
      <c r="P559" s="49"/>
      <c r="Q559" s="19"/>
      <c r="R559" s="20">
        <v>1</v>
      </c>
      <c r="S559" s="20">
        <v>1</v>
      </c>
      <c r="T559" s="20">
        <v>1</v>
      </c>
      <c r="U559" s="20">
        <v>1</v>
      </c>
      <c r="V559" s="20">
        <v>1</v>
      </c>
      <c r="W559" s="20">
        <v>15765.37</v>
      </c>
      <c r="X559" s="30">
        <f t="shared" si="13"/>
        <v>78826.850000000006</v>
      </c>
      <c r="Y559" s="20">
        <f t="shared" si="14"/>
        <v>88286.072000000015</v>
      </c>
      <c r="Z559" s="18" t="s">
        <v>57</v>
      </c>
      <c r="AA559" s="14" t="s">
        <v>176</v>
      </c>
      <c r="AB559" s="22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L559" s="10"/>
      <c r="FM559" s="10"/>
      <c r="FN559" s="10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0"/>
      <c r="FZ559" s="10"/>
      <c r="GA559" s="10"/>
      <c r="GB559" s="10"/>
      <c r="GC559" s="10"/>
      <c r="GD559" s="10"/>
      <c r="GE559" s="10"/>
      <c r="GF559" s="10"/>
      <c r="GG559" s="10"/>
      <c r="GH559" s="10"/>
      <c r="GI559" s="10"/>
      <c r="GJ559" s="10"/>
      <c r="GK559" s="10"/>
      <c r="GL559" s="10"/>
      <c r="GM559" s="10"/>
      <c r="GN559" s="10"/>
      <c r="GO559" s="10"/>
      <c r="GP559" s="10"/>
      <c r="GQ559" s="10"/>
      <c r="GR559" s="10"/>
      <c r="GS559" s="10"/>
      <c r="GT559" s="10"/>
      <c r="GU559" s="10"/>
      <c r="GV559" s="10"/>
      <c r="GW559" s="10"/>
      <c r="GX559" s="10"/>
      <c r="GY559" s="10"/>
      <c r="GZ559" s="10"/>
      <c r="HA559" s="10"/>
      <c r="HB559" s="10"/>
      <c r="HC559" s="10"/>
      <c r="HD559" s="10"/>
      <c r="HE559" s="10"/>
      <c r="HF559" s="10"/>
      <c r="HG559" s="10"/>
      <c r="HH559" s="10"/>
      <c r="HI559" s="10"/>
      <c r="HJ559" s="10"/>
      <c r="HK559" s="10"/>
      <c r="HL559" s="10"/>
      <c r="HM559" s="10"/>
      <c r="HN559" s="10"/>
      <c r="HO559" s="10"/>
    </row>
    <row r="560" spans="2:223" ht="51" outlineLevel="1" x14ac:dyDescent="0.2">
      <c r="B560" s="14" t="s">
        <v>1332</v>
      </c>
      <c r="C560" s="14" t="s">
        <v>46</v>
      </c>
      <c r="D560" s="14" t="s">
        <v>349</v>
      </c>
      <c r="E560" s="14" t="s">
        <v>350</v>
      </c>
      <c r="F560" s="14" t="s">
        <v>351</v>
      </c>
      <c r="G560" s="14" t="s">
        <v>1333</v>
      </c>
      <c r="H560" s="15" t="s">
        <v>83</v>
      </c>
      <c r="I560" s="16">
        <v>57</v>
      </c>
      <c r="J560" s="17" t="s">
        <v>109</v>
      </c>
      <c r="K560" s="15" t="s">
        <v>53</v>
      </c>
      <c r="L560" s="18" t="s">
        <v>54</v>
      </c>
      <c r="M560" s="18" t="s">
        <v>55</v>
      </c>
      <c r="N560" s="49" t="s">
        <v>1253</v>
      </c>
      <c r="O560" s="49"/>
      <c r="P560" s="49"/>
      <c r="Q560" s="19"/>
      <c r="R560" s="20">
        <v>20</v>
      </c>
      <c r="S560" s="20">
        <v>10</v>
      </c>
      <c r="T560" s="20">
        <v>10</v>
      </c>
      <c r="U560" s="20">
        <v>10</v>
      </c>
      <c r="V560" s="20">
        <v>10</v>
      </c>
      <c r="W560" s="20">
        <v>15523.57</v>
      </c>
      <c r="X560" s="30">
        <f t="shared" si="13"/>
        <v>931414.2</v>
      </c>
      <c r="Y560" s="20">
        <f t="shared" si="14"/>
        <v>1043183.9040000001</v>
      </c>
      <c r="Z560" s="18" t="s">
        <v>57</v>
      </c>
      <c r="AA560" s="14" t="s">
        <v>176</v>
      </c>
      <c r="AB560" s="22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  <c r="FD560" s="10"/>
      <c r="FE560" s="10"/>
      <c r="FF560" s="10"/>
      <c r="FG560" s="10"/>
      <c r="FH560" s="10"/>
      <c r="FI560" s="10"/>
      <c r="FJ560" s="10"/>
      <c r="FK560" s="10"/>
      <c r="FL560" s="10"/>
      <c r="FM560" s="10"/>
      <c r="FN560" s="10"/>
      <c r="FO560" s="10"/>
      <c r="FP560" s="10"/>
      <c r="FQ560" s="10"/>
      <c r="FR560" s="10"/>
      <c r="FS560" s="10"/>
      <c r="FT560" s="10"/>
      <c r="FU560" s="10"/>
      <c r="FV560" s="10"/>
      <c r="FW560" s="10"/>
      <c r="FX560" s="10"/>
      <c r="FY560" s="10"/>
      <c r="FZ560" s="10"/>
      <c r="GA560" s="10"/>
      <c r="GB560" s="10"/>
      <c r="GC560" s="10"/>
      <c r="GD560" s="10"/>
      <c r="GE560" s="10"/>
      <c r="GF560" s="10"/>
      <c r="GG560" s="10"/>
      <c r="GH560" s="10"/>
      <c r="GI560" s="10"/>
      <c r="GJ560" s="10"/>
      <c r="GK560" s="10"/>
      <c r="GL560" s="10"/>
      <c r="GM560" s="10"/>
      <c r="GN560" s="10"/>
      <c r="GO560" s="10"/>
      <c r="GP560" s="10"/>
      <c r="GQ560" s="10"/>
      <c r="GR560" s="10"/>
      <c r="GS560" s="10"/>
      <c r="GT560" s="10"/>
      <c r="GU560" s="10"/>
      <c r="GV560" s="10"/>
      <c r="GW560" s="10"/>
      <c r="GX560" s="10"/>
      <c r="GY560" s="10"/>
      <c r="GZ560" s="10"/>
      <c r="HA560" s="10"/>
      <c r="HB560" s="10"/>
      <c r="HC560" s="10"/>
      <c r="HD560" s="10"/>
      <c r="HE560" s="10"/>
      <c r="HF560" s="10"/>
      <c r="HG560" s="10"/>
      <c r="HH560" s="10"/>
      <c r="HI560" s="10"/>
      <c r="HJ560" s="10"/>
      <c r="HK560" s="10"/>
      <c r="HL560" s="10"/>
      <c r="HM560" s="10"/>
      <c r="HN560" s="10"/>
      <c r="HO560" s="10"/>
    </row>
    <row r="561" spans="2:223" ht="51" outlineLevel="1" x14ac:dyDescent="0.2">
      <c r="B561" s="14" t="s">
        <v>1334</v>
      </c>
      <c r="C561" s="14" t="s">
        <v>46</v>
      </c>
      <c r="D561" s="14" t="s">
        <v>349</v>
      </c>
      <c r="E561" s="14" t="s">
        <v>350</v>
      </c>
      <c r="F561" s="14" t="s">
        <v>351</v>
      </c>
      <c r="G561" s="14" t="s">
        <v>1335</v>
      </c>
      <c r="H561" s="15" t="s">
        <v>83</v>
      </c>
      <c r="I561" s="16">
        <v>57</v>
      </c>
      <c r="J561" s="17" t="s">
        <v>109</v>
      </c>
      <c r="K561" s="15" t="s">
        <v>53</v>
      </c>
      <c r="L561" s="18" t="s">
        <v>54</v>
      </c>
      <c r="M561" s="18" t="s">
        <v>55</v>
      </c>
      <c r="N561" s="49" t="s">
        <v>1253</v>
      </c>
      <c r="O561" s="49"/>
      <c r="P561" s="49"/>
      <c r="Q561" s="19"/>
      <c r="R561" s="20">
        <v>28</v>
      </c>
      <c r="S561" s="20">
        <v>18</v>
      </c>
      <c r="T561" s="20">
        <v>18</v>
      </c>
      <c r="U561" s="20">
        <v>18</v>
      </c>
      <c r="V561" s="20">
        <v>18</v>
      </c>
      <c r="W561" s="20">
        <v>15523.57</v>
      </c>
      <c r="X561" s="30">
        <f t="shared" si="13"/>
        <v>1552357</v>
      </c>
      <c r="Y561" s="20">
        <f t="shared" si="14"/>
        <v>1738639.84</v>
      </c>
      <c r="Z561" s="18" t="s">
        <v>57</v>
      </c>
      <c r="AA561" s="14" t="s">
        <v>176</v>
      </c>
      <c r="AB561" s="22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L561" s="10"/>
      <c r="FM561" s="10"/>
      <c r="FN561" s="10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0"/>
      <c r="FZ561" s="10"/>
      <c r="GA561" s="10"/>
      <c r="GB561" s="10"/>
      <c r="GC561" s="10"/>
      <c r="GD561" s="10"/>
      <c r="GE561" s="10"/>
      <c r="GF561" s="10"/>
      <c r="GG561" s="10"/>
      <c r="GH561" s="10"/>
      <c r="GI561" s="10"/>
      <c r="GJ561" s="10"/>
      <c r="GK561" s="10"/>
      <c r="GL561" s="10"/>
      <c r="GM561" s="10"/>
      <c r="GN561" s="10"/>
      <c r="GO561" s="10"/>
      <c r="GP561" s="10"/>
      <c r="GQ561" s="10"/>
      <c r="GR561" s="10"/>
      <c r="GS561" s="10"/>
      <c r="GT561" s="10"/>
      <c r="GU561" s="10"/>
      <c r="GV561" s="10"/>
      <c r="GW561" s="10"/>
      <c r="GX561" s="10"/>
      <c r="GY561" s="10"/>
      <c r="GZ561" s="10"/>
      <c r="HA561" s="10"/>
      <c r="HB561" s="10"/>
      <c r="HC561" s="10"/>
      <c r="HD561" s="10"/>
      <c r="HE561" s="10"/>
      <c r="HF561" s="10"/>
      <c r="HG561" s="10"/>
      <c r="HH561" s="10"/>
      <c r="HI561" s="10"/>
      <c r="HJ561" s="10"/>
      <c r="HK561" s="10"/>
      <c r="HL561" s="10"/>
      <c r="HM561" s="10"/>
      <c r="HN561" s="10"/>
      <c r="HO561" s="10"/>
    </row>
    <row r="562" spans="2:223" ht="51" outlineLevel="1" x14ac:dyDescent="0.2">
      <c r="B562" s="14" t="s">
        <v>1336</v>
      </c>
      <c r="C562" s="14" t="s">
        <v>46</v>
      </c>
      <c r="D562" s="14" t="s">
        <v>349</v>
      </c>
      <c r="E562" s="14" t="s">
        <v>350</v>
      </c>
      <c r="F562" s="14" t="s">
        <v>351</v>
      </c>
      <c r="G562" s="14" t="s">
        <v>1337</v>
      </c>
      <c r="H562" s="15" t="s">
        <v>83</v>
      </c>
      <c r="I562" s="16">
        <v>57</v>
      </c>
      <c r="J562" s="17" t="s">
        <v>109</v>
      </c>
      <c r="K562" s="15" t="s">
        <v>53</v>
      </c>
      <c r="L562" s="18" t="s">
        <v>54</v>
      </c>
      <c r="M562" s="18" t="s">
        <v>55</v>
      </c>
      <c r="N562" s="49" t="s">
        <v>1253</v>
      </c>
      <c r="O562" s="49"/>
      <c r="P562" s="49"/>
      <c r="Q562" s="19"/>
      <c r="R562" s="20">
        <v>16</v>
      </c>
      <c r="S562" s="20">
        <v>16</v>
      </c>
      <c r="T562" s="20">
        <v>16</v>
      </c>
      <c r="U562" s="20">
        <v>16</v>
      </c>
      <c r="V562" s="20">
        <v>16</v>
      </c>
      <c r="W562" s="20">
        <v>15523.57</v>
      </c>
      <c r="X562" s="30">
        <f t="shared" si="13"/>
        <v>1241885.6000000001</v>
      </c>
      <c r="Y562" s="20">
        <f t="shared" si="14"/>
        <v>1390911.8720000002</v>
      </c>
      <c r="Z562" s="18" t="s">
        <v>57</v>
      </c>
      <c r="AA562" s="14" t="s">
        <v>176</v>
      </c>
      <c r="AB562" s="22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L562" s="10"/>
      <c r="FM562" s="10"/>
      <c r="FN562" s="10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0"/>
      <c r="FZ562" s="10"/>
      <c r="GA562" s="10"/>
      <c r="GB562" s="10"/>
      <c r="GC562" s="10"/>
      <c r="GD562" s="10"/>
      <c r="GE562" s="10"/>
      <c r="GF562" s="10"/>
      <c r="GG562" s="10"/>
      <c r="GH562" s="10"/>
      <c r="GI562" s="10"/>
      <c r="GJ562" s="10"/>
      <c r="GK562" s="10"/>
      <c r="GL562" s="10"/>
      <c r="GM562" s="10"/>
      <c r="GN562" s="10"/>
      <c r="GO562" s="10"/>
      <c r="GP562" s="10"/>
      <c r="GQ562" s="10"/>
      <c r="GR562" s="10"/>
      <c r="GS562" s="10"/>
      <c r="GT562" s="10"/>
      <c r="GU562" s="10"/>
      <c r="GV562" s="10"/>
      <c r="GW562" s="10"/>
      <c r="GX562" s="10"/>
      <c r="GY562" s="10"/>
      <c r="GZ562" s="10"/>
      <c r="HA562" s="10"/>
      <c r="HB562" s="10"/>
      <c r="HC562" s="10"/>
      <c r="HD562" s="10"/>
      <c r="HE562" s="10"/>
      <c r="HF562" s="10"/>
      <c r="HG562" s="10"/>
      <c r="HH562" s="10"/>
      <c r="HI562" s="10"/>
      <c r="HJ562" s="10"/>
      <c r="HK562" s="10"/>
      <c r="HL562" s="10"/>
      <c r="HM562" s="10"/>
      <c r="HN562" s="10"/>
      <c r="HO562" s="10"/>
    </row>
    <row r="563" spans="2:223" ht="51" outlineLevel="1" x14ac:dyDescent="0.2">
      <c r="B563" s="14" t="s">
        <v>1338</v>
      </c>
      <c r="C563" s="14" t="s">
        <v>46</v>
      </c>
      <c r="D563" s="14" t="s">
        <v>349</v>
      </c>
      <c r="E563" s="14" t="s">
        <v>350</v>
      </c>
      <c r="F563" s="14" t="s">
        <v>351</v>
      </c>
      <c r="G563" s="14" t="s">
        <v>1339</v>
      </c>
      <c r="H563" s="15" t="s">
        <v>83</v>
      </c>
      <c r="I563" s="16">
        <v>57</v>
      </c>
      <c r="J563" s="17" t="s">
        <v>109</v>
      </c>
      <c r="K563" s="15" t="s">
        <v>53</v>
      </c>
      <c r="L563" s="18" t="s">
        <v>54</v>
      </c>
      <c r="M563" s="18" t="s">
        <v>55</v>
      </c>
      <c r="N563" s="49" t="s">
        <v>1253</v>
      </c>
      <c r="O563" s="49"/>
      <c r="P563" s="49"/>
      <c r="Q563" s="19"/>
      <c r="R563" s="20">
        <v>6</v>
      </c>
      <c r="S563" s="20">
        <v>3</v>
      </c>
      <c r="T563" s="20">
        <v>3</v>
      </c>
      <c r="U563" s="20">
        <v>3</v>
      </c>
      <c r="V563" s="20">
        <v>3</v>
      </c>
      <c r="W563" s="20">
        <v>15523.57</v>
      </c>
      <c r="X563" s="30">
        <f t="shared" si="13"/>
        <v>279424.26</v>
      </c>
      <c r="Y563" s="20">
        <f t="shared" si="14"/>
        <v>312955.17120000004</v>
      </c>
      <c r="Z563" s="18" t="s">
        <v>57</v>
      </c>
      <c r="AA563" s="14" t="s">
        <v>176</v>
      </c>
      <c r="AB563" s="22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  <c r="GS563" s="10"/>
      <c r="GT563" s="10"/>
      <c r="GU563" s="10"/>
      <c r="GV563" s="10"/>
      <c r="GW563" s="10"/>
      <c r="GX563" s="10"/>
      <c r="GY563" s="10"/>
      <c r="GZ563" s="10"/>
      <c r="HA563" s="10"/>
      <c r="HB563" s="10"/>
      <c r="HC563" s="10"/>
      <c r="HD563" s="10"/>
      <c r="HE563" s="10"/>
      <c r="HF563" s="10"/>
      <c r="HG563" s="10"/>
      <c r="HH563" s="10"/>
      <c r="HI563" s="10"/>
      <c r="HJ563" s="10"/>
      <c r="HK563" s="10"/>
      <c r="HL563" s="10"/>
      <c r="HM563" s="10"/>
      <c r="HN563" s="10"/>
      <c r="HO563" s="10"/>
    </row>
    <row r="564" spans="2:223" ht="51" outlineLevel="1" x14ac:dyDescent="0.2">
      <c r="B564" s="14" t="s">
        <v>1340</v>
      </c>
      <c r="C564" s="14" t="s">
        <v>46</v>
      </c>
      <c r="D564" s="44" t="s">
        <v>349</v>
      </c>
      <c r="E564" s="14" t="s">
        <v>350</v>
      </c>
      <c r="F564" s="14" t="s">
        <v>351</v>
      </c>
      <c r="G564" s="14" t="s">
        <v>1341</v>
      </c>
      <c r="H564" s="15" t="s">
        <v>83</v>
      </c>
      <c r="I564" s="16">
        <v>57</v>
      </c>
      <c r="J564" s="17" t="s">
        <v>109</v>
      </c>
      <c r="K564" s="15" t="s">
        <v>53</v>
      </c>
      <c r="L564" s="18" t="s">
        <v>54</v>
      </c>
      <c r="M564" s="18" t="s">
        <v>55</v>
      </c>
      <c r="N564" s="49" t="s">
        <v>1253</v>
      </c>
      <c r="O564" s="49"/>
      <c r="P564" s="49"/>
      <c r="Q564" s="19"/>
      <c r="R564" s="20">
        <v>2</v>
      </c>
      <c r="S564" s="20">
        <v>2</v>
      </c>
      <c r="T564" s="20">
        <v>2</v>
      </c>
      <c r="U564" s="20">
        <v>2</v>
      </c>
      <c r="V564" s="20">
        <v>2</v>
      </c>
      <c r="W564" s="20">
        <v>15523.57</v>
      </c>
      <c r="X564" s="30">
        <f t="shared" si="13"/>
        <v>155235.70000000001</v>
      </c>
      <c r="Y564" s="20">
        <f t="shared" si="14"/>
        <v>173863.98400000003</v>
      </c>
      <c r="Z564" s="18" t="s">
        <v>57</v>
      </c>
      <c r="AA564" s="14" t="s">
        <v>176</v>
      </c>
      <c r="AB564" s="22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0"/>
      <c r="FZ564" s="10"/>
      <c r="GA564" s="10"/>
      <c r="GB564" s="10"/>
      <c r="GC564" s="10"/>
      <c r="GD564" s="10"/>
      <c r="GE564" s="10"/>
      <c r="GF564" s="10"/>
      <c r="GG564" s="10"/>
      <c r="GH564" s="10"/>
      <c r="GI564" s="10"/>
      <c r="GJ564" s="10"/>
      <c r="GK564" s="10"/>
      <c r="GL564" s="10"/>
      <c r="GM564" s="10"/>
      <c r="GN564" s="10"/>
      <c r="GO564" s="10"/>
      <c r="GP564" s="10"/>
      <c r="GQ564" s="10"/>
      <c r="GR564" s="10"/>
      <c r="GS564" s="10"/>
      <c r="GT564" s="10"/>
      <c r="GU564" s="10"/>
      <c r="GV564" s="10"/>
      <c r="GW564" s="10"/>
      <c r="GX564" s="10"/>
      <c r="GY564" s="10"/>
      <c r="GZ564" s="10"/>
      <c r="HA564" s="10"/>
      <c r="HB564" s="10"/>
      <c r="HC564" s="10"/>
      <c r="HD564" s="10"/>
      <c r="HE564" s="10"/>
      <c r="HF564" s="10"/>
      <c r="HG564" s="10"/>
      <c r="HH564" s="10"/>
      <c r="HI564" s="10"/>
      <c r="HJ564" s="10"/>
      <c r="HK564" s="10"/>
      <c r="HL564" s="10"/>
      <c r="HM564" s="10"/>
      <c r="HN564" s="10"/>
      <c r="HO564" s="10"/>
    </row>
    <row r="565" spans="2:223" ht="51" outlineLevel="1" x14ac:dyDescent="0.2">
      <c r="B565" s="14" t="s">
        <v>1342</v>
      </c>
      <c r="C565" s="14" t="s">
        <v>46</v>
      </c>
      <c r="D565" s="14" t="s">
        <v>1343</v>
      </c>
      <c r="E565" s="14" t="s">
        <v>1344</v>
      </c>
      <c r="F565" s="14" t="s">
        <v>1345</v>
      </c>
      <c r="G565" s="14" t="s">
        <v>1346</v>
      </c>
      <c r="H565" s="15" t="s">
        <v>83</v>
      </c>
      <c r="I565" s="16">
        <v>57</v>
      </c>
      <c r="J565" s="17" t="s">
        <v>109</v>
      </c>
      <c r="K565" s="15" t="s">
        <v>53</v>
      </c>
      <c r="L565" s="18" t="s">
        <v>54</v>
      </c>
      <c r="M565" s="18" t="s">
        <v>55</v>
      </c>
      <c r="N565" s="49" t="s">
        <v>1253</v>
      </c>
      <c r="O565" s="49"/>
      <c r="P565" s="49"/>
      <c r="Q565" s="19"/>
      <c r="R565" s="20">
        <v>1</v>
      </c>
      <c r="S565" s="20">
        <v>1</v>
      </c>
      <c r="T565" s="20">
        <v>1</v>
      </c>
      <c r="U565" s="20">
        <v>1</v>
      </c>
      <c r="V565" s="20">
        <v>1</v>
      </c>
      <c r="W565" s="20">
        <v>8221.2000000000007</v>
      </c>
      <c r="X565" s="30">
        <f t="shared" si="13"/>
        <v>41106</v>
      </c>
      <c r="Y565" s="20">
        <f t="shared" si="14"/>
        <v>46038.720000000001</v>
      </c>
      <c r="Z565" s="18" t="s">
        <v>57</v>
      </c>
      <c r="AA565" s="14" t="s">
        <v>176</v>
      </c>
      <c r="AB565" s="22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L565" s="10"/>
      <c r="FM565" s="10"/>
      <c r="FN565" s="10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0"/>
      <c r="FZ565" s="10"/>
      <c r="GA565" s="10"/>
      <c r="GB565" s="10"/>
      <c r="GC565" s="10"/>
      <c r="GD565" s="10"/>
      <c r="GE565" s="10"/>
      <c r="GF565" s="10"/>
      <c r="GG565" s="10"/>
      <c r="GH565" s="10"/>
      <c r="GI565" s="10"/>
      <c r="GJ565" s="10"/>
      <c r="GK565" s="10"/>
      <c r="GL565" s="10"/>
      <c r="GM565" s="10"/>
      <c r="GN565" s="10"/>
      <c r="GO565" s="10"/>
      <c r="GP565" s="10"/>
      <c r="GQ565" s="10"/>
      <c r="GR565" s="10"/>
      <c r="GS565" s="10"/>
      <c r="GT565" s="10"/>
      <c r="GU565" s="10"/>
      <c r="GV565" s="10"/>
      <c r="GW565" s="10"/>
      <c r="GX565" s="10"/>
      <c r="GY565" s="10"/>
      <c r="GZ565" s="10"/>
      <c r="HA565" s="10"/>
      <c r="HB565" s="10"/>
      <c r="HC565" s="10"/>
      <c r="HD565" s="10"/>
      <c r="HE565" s="10"/>
      <c r="HF565" s="10"/>
      <c r="HG565" s="10"/>
      <c r="HH565" s="10"/>
      <c r="HI565" s="10"/>
      <c r="HJ565" s="10"/>
      <c r="HK565" s="10"/>
      <c r="HL565" s="10"/>
      <c r="HM565" s="10"/>
      <c r="HN565" s="10"/>
      <c r="HO565" s="10"/>
    </row>
    <row r="566" spans="2:223" ht="51" outlineLevel="1" x14ac:dyDescent="0.2">
      <c r="B566" s="14" t="s">
        <v>1347</v>
      </c>
      <c r="C566" s="14" t="s">
        <v>46</v>
      </c>
      <c r="D566" s="14" t="s">
        <v>1343</v>
      </c>
      <c r="E566" s="14" t="s">
        <v>1344</v>
      </c>
      <c r="F566" s="14" t="s">
        <v>1345</v>
      </c>
      <c r="G566" s="14" t="s">
        <v>1348</v>
      </c>
      <c r="H566" s="15" t="s">
        <v>83</v>
      </c>
      <c r="I566" s="16">
        <v>57</v>
      </c>
      <c r="J566" s="17" t="s">
        <v>109</v>
      </c>
      <c r="K566" s="15" t="s">
        <v>53</v>
      </c>
      <c r="L566" s="18" t="s">
        <v>54</v>
      </c>
      <c r="M566" s="18" t="s">
        <v>55</v>
      </c>
      <c r="N566" s="49" t="s">
        <v>1253</v>
      </c>
      <c r="O566" s="49"/>
      <c r="P566" s="49"/>
      <c r="Q566" s="19"/>
      <c r="R566" s="20">
        <v>1</v>
      </c>
      <c r="S566" s="20">
        <v>1</v>
      </c>
      <c r="T566" s="20">
        <v>1</v>
      </c>
      <c r="U566" s="20">
        <v>1</v>
      </c>
      <c r="V566" s="20">
        <v>1</v>
      </c>
      <c r="W566" s="20">
        <v>8221.2000000000007</v>
      </c>
      <c r="X566" s="30">
        <f t="shared" si="13"/>
        <v>41106</v>
      </c>
      <c r="Y566" s="20">
        <f t="shared" si="14"/>
        <v>46038.720000000001</v>
      </c>
      <c r="Z566" s="18" t="s">
        <v>57</v>
      </c>
      <c r="AA566" s="14" t="s">
        <v>176</v>
      </c>
      <c r="AB566" s="22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FZ566" s="10"/>
      <c r="GA566" s="10"/>
      <c r="GB566" s="10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N566" s="10"/>
      <c r="GO566" s="10"/>
      <c r="GP566" s="10"/>
      <c r="GQ566" s="10"/>
      <c r="GR566" s="10"/>
      <c r="GS566" s="10"/>
      <c r="GT566" s="10"/>
      <c r="GU566" s="10"/>
      <c r="GV566" s="10"/>
      <c r="GW566" s="10"/>
      <c r="GX566" s="10"/>
      <c r="GY566" s="10"/>
      <c r="GZ566" s="10"/>
      <c r="HA566" s="10"/>
      <c r="HB566" s="10"/>
      <c r="HC566" s="10"/>
      <c r="HD566" s="10"/>
      <c r="HE566" s="10"/>
      <c r="HF566" s="10"/>
      <c r="HG566" s="10"/>
      <c r="HH566" s="10"/>
      <c r="HI566" s="10"/>
      <c r="HJ566" s="10"/>
      <c r="HK566" s="10"/>
      <c r="HL566" s="10"/>
      <c r="HM566" s="10"/>
      <c r="HN566" s="10"/>
      <c r="HO566" s="10"/>
    </row>
    <row r="567" spans="2:223" ht="51" outlineLevel="1" x14ac:dyDescent="0.2">
      <c r="B567" s="14" t="s">
        <v>1349</v>
      </c>
      <c r="C567" s="14" t="s">
        <v>46</v>
      </c>
      <c r="D567" s="14" t="s">
        <v>1343</v>
      </c>
      <c r="E567" s="14" t="s">
        <v>1344</v>
      </c>
      <c r="F567" s="14" t="s">
        <v>1345</v>
      </c>
      <c r="G567" s="14" t="s">
        <v>1350</v>
      </c>
      <c r="H567" s="15" t="s">
        <v>83</v>
      </c>
      <c r="I567" s="16">
        <v>57</v>
      </c>
      <c r="J567" s="17" t="s">
        <v>109</v>
      </c>
      <c r="K567" s="15" t="s">
        <v>53</v>
      </c>
      <c r="L567" s="18" t="s">
        <v>54</v>
      </c>
      <c r="M567" s="18" t="s">
        <v>55</v>
      </c>
      <c r="N567" s="49" t="s">
        <v>1253</v>
      </c>
      <c r="O567" s="49"/>
      <c r="P567" s="49"/>
      <c r="Q567" s="19"/>
      <c r="R567" s="20">
        <v>1</v>
      </c>
      <c r="S567" s="20">
        <v>1</v>
      </c>
      <c r="T567" s="20">
        <v>1</v>
      </c>
      <c r="U567" s="20">
        <v>1</v>
      </c>
      <c r="V567" s="20">
        <v>1</v>
      </c>
      <c r="W567" s="20">
        <v>8221.2000000000007</v>
      </c>
      <c r="X567" s="30">
        <f t="shared" si="13"/>
        <v>41106</v>
      </c>
      <c r="Y567" s="20">
        <f t="shared" si="14"/>
        <v>46038.720000000001</v>
      </c>
      <c r="Z567" s="18" t="s">
        <v>57</v>
      </c>
      <c r="AA567" s="14" t="s">
        <v>176</v>
      </c>
      <c r="AB567" s="22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L567" s="10"/>
      <c r="FM567" s="10"/>
      <c r="FN567" s="10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0"/>
      <c r="FZ567" s="10"/>
      <c r="GA567" s="10"/>
      <c r="GB567" s="10"/>
      <c r="GC567" s="10"/>
      <c r="GD567" s="10"/>
      <c r="GE567" s="10"/>
      <c r="GF567" s="10"/>
      <c r="GG567" s="10"/>
      <c r="GH567" s="10"/>
      <c r="GI567" s="10"/>
      <c r="GJ567" s="10"/>
      <c r="GK567" s="10"/>
      <c r="GL567" s="10"/>
      <c r="GM567" s="10"/>
      <c r="GN567" s="10"/>
      <c r="GO567" s="10"/>
      <c r="GP567" s="10"/>
      <c r="GQ567" s="10"/>
      <c r="GR567" s="10"/>
      <c r="GS567" s="10"/>
      <c r="GT567" s="10"/>
      <c r="GU567" s="10"/>
      <c r="GV567" s="10"/>
      <c r="GW567" s="10"/>
      <c r="GX567" s="10"/>
      <c r="GY567" s="10"/>
      <c r="GZ567" s="10"/>
      <c r="HA567" s="10"/>
      <c r="HB567" s="10"/>
      <c r="HC567" s="10"/>
      <c r="HD567" s="10"/>
      <c r="HE567" s="10"/>
      <c r="HF567" s="10"/>
      <c r="HG567" s="10"/>
      <c r="HH567" s="10"/>
      <c r="HI567" s="10"/>
      <c r="HJ567" s="10"/>
      <c r="HK567" s="10"/>
      <c r="HL567" s="10"/>
      <c r="HM567" s="10"/>
      <c r="HN567" s="10"/>
      <c r="HO567" s="10"/>
    </row>
    <row r="568" spans="2:223" ht="51" outlineLevel="1" x14ac:dyDescent="0.2">
      <c r="B568" s="14" t="s">
        <v>1351</v>
      </c>
      <c r="C568" s="14" t="s">
        <v>46</v>
      </c>
      <c r="D568" s="14" t="s">
        <v>1352</v>
      </c>
      <c r="E568" s="14" t="s">
        <v>1353</v>
      </c>
      <c r="F568" s="14" t="s">
        <v>1354</v>
      </c>
      <c r="G568" s="14" t="s">
        <v>1355</v>
      </c>
      <c r="H568" s="15" t="s">
        <v>83</v>
      </c>
      <c r="I568" s="16">
        <v>57</v>
      </c>
      <c r="J568" s="17" t="s">
        <v>109</v>
      </c>
      <c r="K568" s="15" t="s">
        <v>53</v>
      </c>
      <c r="L568" s="18" t="s">
        <v>54</v>
      </c>
      <c r="M568" s="18" t="s">
        <v>55</v>
      </c>
      <c r="N568" s="49" t="s">
        <v>1253</v>
      </c>
      <c r="O568" s="49"/>
      <c r="P568" s="49"/>
      <c r="Q568" s="19"/>
      <c r="R568" s="20">
        <v>55</v>
      </c>
      <c r="S568" s="20">
        <v>55</v>
      </c>
      <c r="T568" s="20">
        <v>55</v>
      </c>
      <c r="U568" s="20">
        <v>55</v>
      </c>
      <c r="V568" s="20">
        <v>55</v>
      </c>
      <c r="W568" s="20">
        <v>1841.55</v>
      </c>
      <c r="X568" s="30">
        <f t="shared" si="13"/>
        <v>506426.25</v>
      </c>
      <c r="Y568" s="20">
        <f t="shared" si="14"/>
        <v>567197.4</v>
      </c>
      <c r="Z568" s="18" t="s">
        <v>57</v>
      </c>
      <c r="AA568" s="14" t="s">
        <v>176</v>
      </c>
      <c r="AB568" s="22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L568" s="10"/>
      <c r="FM568" s="10"/>
      <c r="FN568" s="10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0"/>
      <c r="FZ568" s="10"/>
      <c r="GA568" s="10"/>
      <c r="GB568" s="10"/>
      <c r="GC568" s="10"/>
      <c r="GD568" s="10"/>
      <c r="GE568" s="10"/>
      <c r="GF568" s="10"/>
      <c r="GG568" s="10"/>
      <c r="GH568" s="10"/>
      <c r="GI568" s="10"/>
      <c r="GJ568" s="10"/>
      <c r="GK568" s="10"/>
      <c r="GL568" s="10"/>
      <c r="GM568" s="10"/>
      <c r="GN568" s="10"/>
      <c r="GO568" s="10"/>
      <c r="GP568" s="10"/>
      <c r="GQ568" s="10"/>
      <c r="GR568" s="10"/>
      <c r="GS568" s="10"/>
      <c r="GT568" s="10"/>
      <c r="GU568" s="10"/>
      <c r="GV568" s="10"/>
      <c r="GW568" s="10"/>
      <c r="GX568" s="10"/>
      <c r="GY568" s="10"/>
      <c r="GZ568" s="10"/>
      <c r="HA568" s="10"/>
      <c r="HB568" s="10"/>
      <c r="HC568" s="10"/>
      <c r="HD568" s="10"/>
      <c r="HE568" s="10"/>
      <c r="HF568" s="10"/>
      <c r="HG568" s="10"/>
      <c r="HH568" s="10"/>
      <c r="HI568" s="10"/>
      <c r="HJ568" s="10"/>
      <c r="HK568" s="10"/>
      <c r="HL568" s="10"/>
      <c r="HM568" s="10"/>
      <c r="HN568" s="10"/>
      <c r="HO568" s="10"/>
    </row>
    <row r="569" spans="2:223" ht="51" outlineLevel="1" x14ac:dyDescent="0.2">
      <c r="B569" s="14" t="s">
        <v>1356</v>
      </c>
      <c r="C569" s="14" t="s">
        <v>46</v>
      </c>
      <c r="D569" s="14" t="s">
        <v>1352</v>
      </c>
      <c r="E569" s="14" t="s">
        <v>1353</v>
      </c>
      <c r="F569" s="14" t="s">
        <v>1354</v>
      </c>
      <c r="G569" s="14" t="s">
        <v>1357</v>
      </c>
      <c r="H569" s="15" t="s">
        <v>83</v>
      </c>
      <c r="I569" s="16">
        <v>57</v>
      </c>
      <c r="J569" s="17" t="s">
        <v>109</v>
      </c>
      <c r="K569" s="15" t="s">
        <v>53</v>
      </c>
      <c r="L569" s="18" t="s">
        <v>54</v>
      </c>
      <c r="M569" s="18" t="s">
        <v>55</v>
      </c>
      <c r="N569" s="49" t="s">
        <v>1253</v>
      </c>
      <c r="O569" s="49"/>
      <c r="P569" s="49"/>
      <c r="Q569" s="19"/>
      <c r="R569" s="20">
        <v>26</v>
      </c>
      <c r="S569" s="20">
        <v>26</v>
      </c>
      <c r="T569" s="20">
        <v>26</v>
      </c>
      <c r="U569" s="20">
        <v>26</v>
      </c>
      <c r="V569" s="20">
        <v>26</v>
      </c>
      <c r="W569" s="20">
        <v>2708.16</v>
      </c>
      <c r="X569" s="30">
        <f t="shared" si="13"/>
        <v>352060.8</v>
      </c>
      <c r="Y569" s="20">
        <f t="shared" si="14"/>
        <v>394308.09600000002</v>
      </c>
      <c r="Z569" s="18" t="s">
        <v>57</v>
      </c>
      <c r="AA569" s="14" t="s">
        <v>176</v>
      </c>
      <c r="AB569" s="22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FZ569" s="10"/>
      <c r="GA569" s="10"/>
      <c r="GB569" s="10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N569" s="10"/>
      <c r="GO569" s="10"/>
      <c r="GP569" s="10"/>
      <c r="GQ569" s="10"/>
      <c r="GR569" s="10"/>
      <c r="GS569" s="10"/>
      <c r="GT569" s="10"/>
      <c r="GU569" s="10"/>
      <c r="GV569" s="10"/>
      <c r="GW569" s="10"/>
      <c r="GX569" s="10"/>
      <c r="GY569" s="10"/>
      <c r="GZ569" s="10"/>
      <c r="HA569" s="10"/>
      <c r="HB569" s="10"/>
      <c r="HC569" s="10"/>
      <c r="HD569" s="10"/>
      <c r="HE569" s="10"/>
      <c r="HF569" s="10"/>
      <c r="HG569" s="10"/>
      <c r="HH569" s="10"/>
      <c r="HI569" s="10"/>
      <c r="HJ569" s="10"/>
      <c r="HK569" s="10"/>
      <c r="HL569" s="10"/>
      <c r="HM569" s="10"/>
      <c r="HN569" s="10"/>
      <c r="HO569" s="10"/>
    </row>
    <row r="570" spans="2:223" ht="51" outlineLevel="1" x14ac:dyDescent="0.2">
      <c r="B570" s="14" t="s">
        <v>1358</v>
      </c>
      <c r="C570" s="14" t="s">
        <v>46</v>
      </c>
      <c r="D570" s="44" t="s">
        <v>1323</v>
      </c>
      <c r="E570" s="14" t="s">
        <v>1298</v>
      </c>
      <c r="F570" s="14" t="s">
        <v>1324</v>
      </c>
      <c r="G570" s="14" t="s">
        <v>1359</v>
      </c>
      <c r="H570" s="15" t="s">
        <v>83</v>
      </c>
      <c r="I570" s="16">
        <v>57</v>
      </c>
      <c r="J570" s="17" t="s">
        <v>109</v>
      </c>
      <c r="K570" s="15" t="s">
        <v>53</v>
      </c>
      <c r="L570" s="18" t="s">
        <v>54</v>
      </c>
      <c r="M570" s="18" t="s">
        <v>55</v>
      </c>
      <c r="N570" s="49" t="s">
        <v>1253</v>
      </c>
      <c r="O570" s="49"/>
      <c r="P570" s="49"/>
      <c r="Q570" s="19"/>
      <c r="R570" s="20">
        <v>7</v>
      </c>
      <c r="S570" s="20">
        <v>7</v>
      </c>
      <c r="T570" s="20">
        <v>7</v>
      </c>
      <c r="U570" s="20">
        <v>7</v>
      </c>
      <c r="V570" s="20">
        <v>7</v>
      </c>
      <c r="W570" s="20">
        <v>5319.6</v>
      </c>
      <c r="X570" s="30">
        <f t="shared" si="13"/>
        <v>186186</v>
      </c>
      <c r="Y570" s="20">
        <f t="shared" si="14"/>
        <v>208528.32</v>
      </c>
      <c r="Z570" s="18" t="s">
        <v>57</v>
      </c>
      <c r="AA570" s="14" t="s">
        <v>176</v>
      </c>
      <c r="AB570" s="22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FZ570" s="10"/>
      <c r="GA570" s="10"/>
      <c r="GB570" s="10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N570" s="10"/>
      <c r="GO570" s="10"/>
      <c r="GP570" s="10"/>
      <c r="GQ570" s="10"/>
      <c r="GR570" s="10"/>
      <c r="GS570" s="10"/>
      <c r="GT570" s="10"/>
      <c r="GU570" s="10"/>
      <c r="GV570" s="10"/>
      <c r="GW570" s="10"/>
      <c r="GX570" s="10"/>
      <c r="GY570" s="10"/>
      <c r="GZ570" s="10"/>
      <c r="HA570" s="10"/>
      <c r="HB570" s="10"/>
      <c r="HC570" s="10"/>
      <c r="HD570" s="10"/>
      <c r="HE570" s="10"/>
      <c r="HF570" s="10"/>
      <c r="HG570" s="10"/>
      <c r="HH570" s="10"/>
      <c r="HI570" s="10"/>
      <c r="HJ570" s="10"/>
      <c r="HK570" s="10"/>
      <c r="HL570" s="10"/>
      <c r="HM570" s="10"/>
      <c r="HN570" s="10"/>
      <c r="HO570" s="10"/>
    </row>
    <row r="571" spans="2:223" ht="51" outlineLevel="1" x14ac:dyDescent="0.2">
      <c r="B571" s="14" t="s">
        <v>1360</v>
      </c>
      <c r="C571" s="14" t="s">
        <v>46</v>
      </c>
      <c r="D571" s="44" t="s">
        <v>1323</v>
      </c>
      <c r="E571" s="14" t="s">
        <v>1298</v>
      </c>
      <c r="F571" s="14" t="s">
        <v>1324</v>
      </c>
      <c r="G571" s="14" t="s">
        <v>1361</v>
      </c>
      <c r="H571" s="15" t="s">
        <v>83</v>
      </c>
      <c r="I571" s="16">
        <v>57</v>
      </c>
      <c r="J571" s="17" t="s">
        <v>109</v>
      </c>
      <c r="K571" s="15" t="s">
        <v>53</v>
      </c>
      <c r="L571" s="18" t="s">
        <v>54</v>
      </c>
      <c r="M571" s="18" t="s">
        <v>55</v>
      </c>
      <c r="N571" s="49" t="s">
        <v>1253</v>
      </c>
      <c r="O571" s="49"/>
      <c r="P571" s="49"/>
      <c r="Q571" s="19"/>
      <c r="R571" s="20">
        <v>2</v>
      </c>
      <c r="S571" s="20">
        <v>2</v>
      </c>
      <c r="T571" s="20">
        <v>2</v>
      </c>
      <c r="U571" s="20">
        <v>2</v>
      </c>
      <c r="V571" s="20">
        <v>2</v>
      </c>
      <c r="W571" s="20">
        <v>5319.6</v>
      </c>
      <c r="X571" s="30">
        <f t="shared" si="13"/>
        <v>53196</v>
      </c>
      <c r="Y571" s="20">
        <f t="shared" si="14"/>
        <v>59579.520000000004</v>
      </c>
      <c r="Z571" s="18" t="s">
        <v>57</v>
      </c>
      <c r="AA571" s="14" t="s">
        <v>176</v>
      </c>
      <c r="AB571" s="22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FZ571" s="10"/>
      <c r="GA571" s="10"/>
      <c r="GB571" s="10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N571" s="10"/>
      <c r="GO571" s="10"/>
      <c r="GP571" s="10"/>
      <c r="GQ571" s="10"/>
      <c r="GR571" s="10"/>
      <c r="GS571" s="10"/>
      <c r="GT571" s="10"/>
      <c r="GU571" s="10"/>
      <c r="GV571" s="10"/>
      <c r="GW571" s="10"/>
      <c r="GX571" s="10"/>
      <c r="GY571" s="10"/>
      <c r="GZ571" s="10"/>
      <c r="HA571" s="10"/>
      <c r="HB571" s="10"/>
      <c r="HC571" s="10"/>
      <c r="HD571" s="10"/>
      <c r="HE571" s="10"/>
      <c r="HF571" s="10"/>
      <c r="HG571" s="10"/>
      <c r="HH571" s="10"/>
      <c r="HI571" s="10"/>
      <c r="HJ571" s="10"/>
      <c r="HK571" s="10"/>
      <c r="HL571" s="10"/>
      <c r="HM571" s="10"/>
      <c r="HN571" s="10"/>
      <c r="HO571" s="10"/>
    </row>
    <row r="572" spans="2:223" ht="102" outlineLevel="1" x14ac:dyDescent="0.2">
      <c r="B572" s="14" t="s">
        <v>1362</v>
      </c>
      <c r="C572" s="14" t="s">
        <v>46</v>
      </c>
      <c r="D572" s="14" t="s">
        <v>1363</v>
      </c>
      <c r="E572" s="14" t="s">
        <v>330</v>
      </c>
      <c r="F572" s="14" t="s">
        <v>1364</v>
      </c>
      <c r="G572" s="14" t="s">
        <v>1365</v>
      </c>
      <c r="H572" s="15" t="s">
        <v>83</v>
      </c>
      <c r="I572" s="16">
        <v>57</v>
      </c>
      <c r="J572" s="17" t="s">
        <v>109</v>
      </c>
      <c r="K572" s="15" t="s">
        <v>53</v>
      </c>
      <c r="L572" s="18" t="s">
        <v>54</v>
      </c>
      <c r="M572" s="18" t="s">
        <v>55</v>
      </c>
      <c r="N572" s="49" t="s">
        <v>1253</v>
      </c>
      <c r="O572" s="49"/>
      <c r="P572" s="49"/>
      <c r="Q572" s="19"/>
      <c r="R572" s="20">
        <v>4</v>
      </c>
      <c r="S572" s="20">
        <v>0</v>
      </c>
      <c r="T572" s="20">
        <v>0</v>
      </c>
      <c r="U572" s="20">
        <v>0</v>
      </c>
      <c r="V572" s="20">
        <v>0</v>
      </c>
      <c r="W572" s="20">
        <v>18750</v>
      </c>
      <c r="X572" s="30">
        <f t="shared" si="13"/>
        <v>75000</v>
      </c>
      <c r="Y572" s="20">
        <f t="shared" si="14"/>
        <v>84000.000000000015</v>
      </c>
      <c r="Z572" s="18" t="s">
        <v>57</v>
      </c>
      <c r="AA572" s="14" t="s">
        <v>176</v>
      </c>
      <c r="AB572" s="22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FZ572" s="10"/>
      <c r="GA572" s="10"/>
      <c r="GB572" s="10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N572" s="10"/>
      <c r="GO572" s="10"/>
      <c r="GP572" s="10"/>
      <c r="GQ572" s="10"/>
      <c r="GR572" s="10"/>
      <c r="GS572" s="10"/>
      <c r="GT572" s="10"/>
      <c r="GU572" s="10"/>
      <c r="GV572" s="10"/>
      <c r="GW572" s="10"/>
      <c r="GX572" s="10"/>
      <c r="GY572" s="10"/>
      <c r="GZ572" s="10"/>
      <c r="HA572" s="10"/>
      <c r="HB572" s="10"/>
      <c r="HC572" s="10"/>
      <c r="HD572" s="10"/>
      <c r="HE572" s="10"/>
      <c r="HF572" s="10"/>
      <c r="HG572" s="10"/>
      <c r="HH572" s="10"/>
      <c r="HI572" s="10"/>
      <c r="HJ572" s="10"/>
      <c r="HK572" s="10"/>
      <c r="HL572" s="10"/>
      <c r="HM572" s="10"/>
      <c r="HN572" s="10"/>
      <c r="HO572" s="10"/>
    </row>
    <row r="573" spans="2:223" ht="102" outlineLevel="1" x14ac:dyDescent="0.2">
      <c r="B573" s="14" t="s">
        <v>1366</v>
      </c>
      <c r="C573" s="14" t="s">
        <v>46</v>
      </c>
      <c r="D573" s="44" t="s">
        <v>1363</v>
      </c>
      <c r="E573" s="14" t="s">
        <v>330</v>
      </c>
      <c r="F573" s="14" t="s">
        <v>1364</v>
      </c>
      <c r="G573" s="14" t="s">
        <v>1367</v>
      </c>
      <c r="H573" s="15" t="s">
        <v>83</v>
      </c>
      <c r="I573" s="16">
        <v>57</v>
      </c>
      <c r="J573" s="17" t="s">
        <v>109</v>
      </c>
      <c r="K573" s="15" t="s">
        <v>53</v>
      </c>
      <c r="L573" s="18" t="s">
        <v>54</v>
      </c>
      <c r="M573" s="18" t="s">
        <v>55</v>
      </c>
      <c r="N573" s="49" t="s">
        <v>1253</v>
      </c>
      <c r="O573" s="49"/>
      <c r="P573" s="49"/>
      <c r="Q573" s="19"/>
      <c r="R573" s="20">
        <v>214</v>
      </c>
      <c r="S573" s="20">
        <v>214</v>
      </c>
      <c r="T573" s="20">
        <v>214</v>
      </c>
      <c r="U573" s="20">
        <v>214</v>
      </c>
      <c r="V573" s="20">
        <v>214</v>
      </c>
      <c r="W573" s="20">
        <v>20311.21</v>
      </c>
      <c r="X573" s="30">
        <f t="shared" ref="X573:X636" si="15">W573*(P573+Q573+R573+S573+T573+U573+V573)</f>
        <v>21732994.699999999</v>
      </c>
      <c r="Y573" s="20">
        <f t="shared" si="14"/>
        <v>24340954.064000003</v>
      </c>
      <c r="Z573" s="18" t="s">
        <v>57</v>
      </c>
      <c r="AA573" s="14" t="s">
        <v>176</v>
      </c>
      <c r="AB573" s="22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  <c r="GV573" s="10"/>
      <c r="GW573" s="10"/>
      <c r="GX573" s="10"/>
      <c r="GY573" s="10"/>
      <c r="GZ573" s="10"/>
      <c r="HA573" s="10"/>
      <c r="HB573" s="10"/>
      <c r="HC573" s="10"/>
      <c r="HD573" s="10"/>
      <c r="HE573" s="10"/>
      <c r="HF573" s="10"/>
      <c r="HG573" s="10"/>
      <c r="HH573" s="10"/>
      <c r="HI573" s="10"/>
      <c r="HJ573" s="10"/>
      <c r="HK573" s="10"/>
      <c r="HL573" s="10"/>
      <c r="HM573" s="10"/>
      <c r="HN573" s="10"/>
      <c r="HO573" s="10"/>
    </row>
    <row r="574" spans="2:223" ht="102" outlineLevel="1" x14ac:dyDescent="0.2">
      <c r="B574" s="14" t="s">
        <v>1368</v>
      </c>
      <c r="C574" s="14" t="s">
        <v>46</v>
      </c>
      <c r="D574" s="44" t="s">
        <v>1363</v>
      </c>
      <c r="E574" s="14" t="s">
        <v>330</v>
      </c>
      <c r="F574" s="14" t="s">
        <v>1364</v>
      </c>
      <c r="G574" s="14" t="s">
        <v>1369</v>
      </c>
      <c r="H574" s="15" t="s">
        <v>83</v>
      </c>
      <c r="I574" s="16">
        <v>57</v>
      </c>
      <c r="J574" s="17" t="s">
        <v>109</v>
      </c>
      <c r="K574" s="15" t="s">
        <v>53</v>
      </c>
      <c r="L574" s="18" t="s">
        <v>54</v>
      </c>
      <c r="M574" s="18" t="s">
        <v>55</v>
      </c>
      <c r="N574" s="49" t="s">
        <v>1253</v>
      </c>
      <c r="O574" s="49"/>
      <c r="P574" s="49"/>
      <c r="Q574" s="19"/>
      <c r="R574" s="20">
        <v>138</v>
      </c>
      <c r="S574" s="20">
        <v>138</v>
      </c>
      <c r="T574" s="20">
        <v>138</v>
      </c>
      <c r="U574" s="20">
        <v>138</v>
      </c>
      <c r="V574" s="20">
        <v>138</v>
      </c>
      <c r="W574" s="20">
        <v>20311.21</v>
      </c>
      <c r="X574" s="30">
        <f t="shared" si="15"/>
        <v>14014734.899999999</v>
      </c>
      <c r="Y574" s="20">
        <f t="shared" si="14"/>
        <v>15696503.088</v>
      </c>
      <c r="Z574" s="18" t="s">
        <v>57</v>
      </c>
      <c r="AA574" s="14" t="s">
        <v>176</v>
      </c>
      <c r="AB574" s="22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  <c r="GV574" s="10"/>
      <c r="GW574" s="10"/>
      <c r="GX574" s="10"/>
      <c r="GY574" s="10"/>
      <c r="GZ574" s="10"/>
      <c r="HA574" s="10"/>
      <c r="HB574" s="10"/>
      <c r="HC574" s="10"/>
      <c r="HD574" s="10"/>
      <c r="HE574" s="10"/>
      <c r="HF574" s="10"/>
      <c r="HG574" s="10"/>
      <c r="HH574" s="10"/>
      <c r="HI574" s="10"/>
      <c r="HJ574" s="10"/>
      <c r="HK574" s="10"/>
      <c r="HL574" s="10"/>
      <c r="HM574" s="10"/>
      <c r="HN574" s="10"/>
      <c r="HO574" s="10"/>
    </row>
    <row r="575" spans="2:223" ht="102" outlineLevel="1" x14ac:dyDescent="0.2">
      <c r="B575" s="14" t="s">
        <v>1370</v>
      </c>
      <c r="C575" s="14" t="s">
        <v>46</v>
      </c>
      <c r="D575" s="44" t="s">
        <v>1363</v>
      </c>
      <c r="E575" s="14" t="s">
        <v>330</v>
      </c>
      <c r="F575" s="14" t="s">
        <v>1364</v>
      </c>
      <c r="G575" s="14" t="s">
        <v>1371</v>
      </c>
      <c r="H575" s="15" t="s">
        <v>83</v>
      </c>
      <c r="I575" s="16">
        <v>57</v>
      </c>
      <c r="J575" s="17" t="s">
        <v>109</v>
      </c>
      <c r="K575" s="15" t="s">
        <v>53</v>
      </c>
      <c r="L575" s="18" t="s">
        <v>54</v>
      </c>
      <c r="M575" s="18" t="s">
        <v>55</v>
      </c>
      <c r="N575" s="49" t="s">
        <v>1253</v>
      </c>
      <c r="O575" s="49"/>
      <c r="P575" s="49"/>
      <c r="Q575" s="19"/>
      <c r="R575" s="20">
        <v>1042</v>
      </c>
      <c r="S575" s="20">
        <v>1042</v>
      </c>
      <c r="T575" s="20">
        <v>1042</v>
      </c>
      <c r="U575" s="20">
        <v>1042</v>
      </c>
      <c r="V575" s="20">
        <v>1042</v>
      </c>
      <c r="W575" s="20">
        <v>20311.21</v>
      </c>
      <c r="X575" s="30">
        <f t="shared" si="15"/>
        <v>105821404.09999999</v>
      </c>
      <c r="Y575" s="20">
        <f t="shared" si="14"/>
        <v>118519972.59200001</v>
      </c>
      <c r="Z575" s="18" t="s">
        <v>57</v>
      </c>
      <c r="AA575" s="14" t="s">
        <v>176</v>
      </c>
      <c r="AB575" s="22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  <c r="GS575" s="10"/>
      <c r="GT575" s="10"/>
      <c r="GU575" s="10"/>
      <c r="GV575" s="10"/>
      <c r="GW575" s="10"/>
      <c r="GX575" s="10"/>
      <c r="GY575" s="10"/>
      <c r="GZ575" s="10"/>
      <c r="HA575" s="10"/>
      <c r="HB575" s="10"/>
      <c r="HC575" s="10"/>
      <c r="HD575" s="10"/>
      <c r="HE575" s="10"/>
      <c r="HF575" s="10"/>
      <c r="HG575" s="10"/>
      <c r="HH575" s="10"/>
      <c r="HI575" s="10"/>
      <c r="HJ575" s="10"/>
      <c r="HK575" s="10"/>
      <c r="HL575" s="10"/>
      <c r="HM575" s="10"/>
      <c r="HN575" s="10"/>
      <c r="HO575" s="10"/>
    </row>
    <row r="576" spans="2:223" ht="102" outlineLevel="1" x14ac:dyDescent="0.2">
      <c r="B576" s="14" t="s">
        <v>1372</v>
      </c>
      <c r="C576" s="14" t="s">
        <v>46</v>
      </c>
      <c r="D576" s="44" t="s">
        <v>1363</v>
      </c>
      <c r="E576" s="14" t="s">
        <v>330</v>
      </c>
      <c r="F576" s="14" t="s">
        <v>1364</v>
      </c>
      <c r="G576" s="14" t="s">
        <v>1373</v>
      </c>
      <c r="H576" s="15" t="s">
        <v>83</v>
      </c>
      <c r="I576" s="16">
        <v>57</v>
      </c>
      <c r="J576" s="17" t="s">
        <v>109</v>
      </c>
      <c r="K576" s="15" t="s">
        <v>53</v>
      </c>
      <c r="L576" s="18" t="s">
        <v>54</v>
      </c>
      <c r="M576" s="18" t="s">
        <v>55</v>
      </c>
      <c r="N576" s="49" t="s">
        <v>1253</v>
      </c>
      <c r="O576" s="49"/>
      <c r="P576" s="49"/>
      <c r="Q576" s="19"/>
      <c r="R576" s="20">
        <v>1213</v>
      </c>
      <c r="S576" s="20">
        <v>1213</v>
      </c>
      <c r="T576" s="20">
        <v>1213</v>
      </c>
      <c r="U576" s="20">
        <v>1213</v>
      </c>
      <c r="V576" s="20">
        <v>1213</v>
      </c>
      <c r="W576" s="20">
        <v>20311.21</v>
      </c>
      <c r="X576" s="30">
        <f t="shared" si="15"/>
        <v>123187488.64999999</v>
      </c>
      <c r="Y576" s="20">
        <f t="shared" si="14"/>
        <v>137969987.28800002</v>
      </c>
      <c r="Z576" s="18" t="s">
        <v>57</v>
      </c>
      <c r="AA576" s="14" t="s">
        <v>176</v>
      </c>
      <c r="AB576" s="22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0"/>
      <c r="FE576" s="10"/>
      <c r="FF576" s="10"/>
      <c r="FG576" s="10"/>
      <c r="FH576" s="10"/>
      <c r="FI576" s="10"/>
      <c r="FJ576" s="10"/>
      <c r="FK576" s="10"/>
      <c r="FL576" s="10"/>
      <c r="FM576" s="10"/>
      <c r="FN576" s="10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0"/>
      <c r="FZ576" s="10"/>
      <c r="GA576" s="10"/>
      <c r="GB576" s="10"/>
      <c r="GC576" s="10"/>
      <c r="GD576" s="10"/>
      <c r="GE576" s="10"/>
      <c r="GF576" s="10"/>
      <c r="GG576" s="10"/>
      <c r="GH576" s="10"/>
      <c r="GI576" s="10"/>
      <c r="GJ576" s="10"/>
      <c r="GK576" s="10"/>
      <c r="GL576" s="10"/>
      <c r="GM576" s="10"/>
      <c r="GN576" s="10"/>
      <c r="GO576" s="10"/>
      <c r="GP576" s="10"/>
      <c r="GQ576" s="10"/>
      <c r="GR576" s="10"/>
      <c r="GS576" s="10"/>
      <c r="GT576" s="10"/>
      <c r="GU576" s="10"/>
      <c r="GV576" s="10"/>
      <c r="GW576" s="10"/>
      <c r="GX576" s="10"/>
      <c r="GY576" s="10"/>
      <c r="GZ576" s="10"/>
      <c r="HA576" s="10"/>
      <c r="HB576" s="10"/>
      <c r="HC576" s="10"/>
      <c r="HD576" s="10"/>
      <c r="HE576" s="10"/>
      <c r="HF576" s="10"/>
      <c r="HG576" s="10"/>
      <c r="HH576" s="10"/>
      <c r="HI576" s="10"/>
      <c r="HJ576" s="10"/>
      <c r="HK576" s="10"/>
      <c r="HL576" s="10"/>
      <c r="HM576" s="10"/>
      <c r="HN576" s="10"/>
      <c r="HO576" s="10"/>
    </row>
    <row r="577" spans="2:223" ht="102" outlineLevel="1" x14ac:dyDescent="0.2">
      <c r="B577" s="14" t="s">
        <v>1374</v>
      </c>
      <c r="C577" s="14" t="s">
        <v>46</v>
      </c>
      <c r="D577" s="44" t="s">
        <v>1363</v>
      </c>
      <c r="E577" s="14" t="s">
        <v>330</v>
      </c>
      <c r="F577" s="14" t="s">
        <v>1364</v>
      </c>
      <c r="G577" s="14" t="s">
        <v>1375</v>
      </c>
      <c r="H577" s="15" t="s">
        <v>83</v>
      </c>
      <c r="I577" s="16">
        <v>57</v>
      </c>
      <c r="J577" s="17" t="s">
        <v>109</v>
      </c>
      <c r="K577" s="15" t="s">
        <v>53</v>
      </c>
      <c r="L577" s="18" t="s">
        <v>54</v>
      </c>
      <c r="M577" s="18" t="s">
        <v>55</v>
      </c>
      <c r="N577" s="49" t="s">
        <v>1253</v>
      </c>
      <c r="O577" s="49"/>
      <c r="P577" s="49"/>
      <c r="Q577" s="19"/>
      <c r="R577" s="20">
        <v>274</v>
      </c>
      <c r="S577" s="20">
        <v>410</v>
      </c>
      <c r="T577" s="20">
        <v>410</v>
      </c>
      <c r="U577" s="20">
        <v>410</v>
      </c>
      <c r="V577" s="20">
        <v>410</v>
      </c>
      <c r="W577" s="20">
        <v>20311.21</v>
      </c>
      <c r="X577" s="30">
        <f t="shared" si="15"/>
        <v>38875655.939999998</v>
      </c>
      <c r="Y577" s="20">
        <f t="shared" si="14"/>
        <v>43540734.652800001</v>
      </c>
      <c r="Z577" s="18" t="s">
        <v>57</v>
      </c>
      <c r="AA577" s="14" t="s">
        <v>176</v>
      </c>
      <c r="AB577" s="22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  <c r="GS577" s="10"/>
      <c r="GT577" s="10"/>
      <c r="GU577" s="10"/>
      <c r="GV577" s="10"/>
      <c r="GW577" s="10"/>
      <c r="GX577" s="10"/>
      <c r="GY577" s="10"/>
      <c r="GZ577" s="10"/>
      <c r="HA577" s="10"/>
      <c r="HB577" s="10"/>
      <c r="HC577" s="10"/>
      <c r="HD577" s="10"/>
      <c r="HE577" s="10"/>
      <c r="HF577" s="10"/>
      <c r="HG577" s="10"/>
      <c r="HH577" s="10"/>
      <c r="HI577" s="10"/>
      <c r="HJ577" s="10"/>
      <c r="HK577" s="10"/>
      <c r="HL577" s="10"/>
      <c r="HM577" s="10"/>
      <c r="HN577" s="10"/>
      <c r="HO577" s="10"/>
    </row>
    <row r="578" spans="2:223" ht="102" outlineLevel="1" x14ac:dyDescent="0.2">
      <c r="B578" s="14" t="s">
        <v>1376</v>
      </c>
      <c r="C578" s="14" t="s">
        <v>46</v>
      </c>
      <c r="D578" s="44" t="s">
        <v>1363</v>
      </c>
      <c r="E578" s="14" t="s">
        <v>330</v>
      </c>
      <c r="F578" s="14" t="s">
        <v>1364</v>
      </c>
      <c r="G578" s="14" t="s">
        <v>1377</v>
      </c>
      <c r="H578" s="15" t="s">
        <v>83</v>
      </c>
      <c r="I578" s="16">
        <v>57</v>
      </c>
      <c r="J578" s="17" t="s">
        <v>109</v>
      </c>
      <c r="K578" s="15" t="s">
        <v>53</v>
      </c>
      <c r="L578" s="18" t="s">
        <v>54</v>
      </c>
      <c r="M578" s="18" t="s">
        <v>55</v>
      </c>
      <c r="N578" s="49" t="s">
        <v>1253</v>
      </c>
      <c r="O578" s="49"/>
      <c r="P578" s="49"/>
      <c r="Q578" s="19"/>
      <c r="R578" s="20">
        <v>329</v>
      </c>
      <c r="S578" s="20">
        <v>404</v>
      </c>
      <c r="T578" s="20">
        <v>404</v>
      </c>
      <c r="U578" s="20">
        <v>404</v>
      </c>
      <c r="V578" s="20">
        <v>404</v>
      </c>
      <c r="W578" s="20">
        <v>20311.21</v>
      </c>
      <c r="X578" s="30">
        <f t="shared" si="15"/>
        <v>39505303.449999996</v>
      </c>
      <c r="Y578" s="20">
        <f t="shared" si="14"/>
        <v>44245939.864</v>
      </c>
      <c r="Z578" s="18" t="s">
        <v>57</v>
      </c>
      <c r="AA578" s="14" t="s">
        <v>176</v>
      </c>
      <c r="AB578" s="22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  <c r="GS578" s="10"/>
      <c r="GT578" s="10"/>
      <c r="GU578" s="10"/>
      <c r="GV578" s="10"/>
      <c r="GW578" s="10"/>
      <c r="GX578" s="10"/>
      <c r="GY578" s="10"/>
      <c r="GZ578" s="10"/>
      <c r="HA578" s="10"/>
      <c r="HB578" s="10"/>
      <c r="HC578" s="10"/>
      <c r="HD578" s="10"/>
      <c r="HE578" s="10"/>
      <c r="HF578" s="10"/>
      <c r="HG578" s="10"/>
      <c r="HH578" s="10"/>
      <c r="HI578" s="10"/>
      <c r="HJ578" s="10"/>
      <c r="HK578" s="10"/>
      <c r="HL578" s="10"/>
      <c r="HM578" s="10"/>
      <c r="HN578" s="10"/>
      <c r="HO578" s="10"/>
    </row>
    <row r="579" spans="2:223" ht="102" outlineLevel="1" x14ac:dyDescent="0.2">
      <c r="B579" s="14" t="s">
        <v>1378</v>
      </c>
      <c r="C579" s="14" t="s">
        <v>46</v>
      </c>
      <c r="D579" s="44" t="s">
        <v>1363</v>
      </c>
      <c r="E579" s="14" t="s">
        <v>330</v>
      </c>
      <c r="F579" s="14" t="s">
        <v>1364</v>
      </c>
      <c r="G579" s="14" t="s">
        <v>1379</v>
      </c>
      <c r="H579" s="15" t="s">
        <v>83</v>
      </c>
      <c r="I579" s="16">
        <v>57</v>
      </c>
      <c r="J579" s="17" t="s">
        <v>109</v>
      </c>
      <c r="K579" s="15" t="s">
        <v>53</v>
      </c>
      <c r="L579" s="18" t="s">
        <v>54</v>
      </c>
      <c r="M579" s="18" t="s">
        <v>55</v>
      </c>
      <c r="N579" s="49" t="s">
        <v>1253</v>
      </c>
      <c r="O579" s="49"/>
      <c r="P579" s="49"/>
      <c r="Q579" s="19"/>
      <c r="R579" s="20">
        <v>597</v>
      </c>
      <c r="S579" s="20">
        <v>597</v>
      </c>
      <c r="T579" s="20">
        <v>597</v>
      </c>
      <c r="U579" s="20">
        <v>597</v>
      </c>
      <c r="V579" s="20">
        <v>597</v>
      </c>
      <c r="W579" s="20">
        <v>20311.21</v>
      </c>
      <c r="X579" s="30">
        <f t="shared" si="15"/>
        <v>60628961.849999994</v>
      </c>
      <c r="Y579" s="20">
        <f t="shared" si="14"/>
        <v>67904437.272</v>
      </c>
      <c r="Z579" s="18" t="s">
        <v>57</v>
      </c>
      <c r="AA579" s="14" t="s">
        <v>176</v>
      </c>
      <c r="AB579" s="22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FZ579" s="10"/>
      <c r="GA579" s="10"/>
      <c r="GB579" s="10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N579" s="10"/>
      <c r="GO579" s="10"/>
      <c r="GP579" s="10"/>
      <c r="GQ579" s="10"/>
      <c r="GR579" s="10"/>
      <c r="GS579" s="10"/>
      <c r="GT579" s="10"/>
      <c r="GU579" s="10"/>
      <c r="GV579" s="10"/>
      <c r="GW579" s="10"/>
      <c r="GX579" s="10"/>
      <c r="GY579" s="10"/>
      <c r="GZ579" s="10"/>
      <c r="HA579" s="10"/>
      <c r="HB579" s="10"/>
      <c r="HC579" s="10"/>
      <c r="HD579" s="10"/>
      <c r="HE579" s="10"/>
      <c r="HF579" s="10"/>
      <c r="HG579" s="10"/>
      <c r="HH579" s="10"/>
      <c r="HI579" s="10"/>
      <c r="HJ579" s="10"/>
      <c r="HK579" s="10"/>
      <c r="HL579" s="10"/>
      <c r="HM579" s="10"/>
      <c r="HN579" s="10"/>
      <c r="HO579" s="10"/>
    </row>
    <row r="580" spans="2:223" ht="102" outlineLevel="1" x14ac:dyDescent="0.2">
      <c r="B580" s="14" t="s">
        <v>1380</v>
      </c>
      <c r="C580" s="14" t="s">
        <v>46</v>
      </c>
      <c r="D580" s="44" t="s">
        <v>1363</v>
      </c>
      <c r="E580" s="14" t="s">
        <v>330</v>
      </c>
      <c r="F580" s="14" t="s">
        <v>1364</v>
      </c>
      <c r="G580" s="14" t="s">
        <v>1381</v>
      </c>
      <c r="H580" s="15" t="s">
        <v>83</v>
      </c>
      <c r="I580" s="16">
        <v>57</v>
      </c>
      <c r="J580" s="17" t="s">
        <v>109</v>
      </c>
      <c r="K580" s="15" t="s">
        <v>53</v>
      </c>
      <c r="L580" s="18" t="s">
        <v>54</v>
      </c>
      <c r="M580" s="18" t="s">
        <v>55</v>
      </c>
      <c r="N580" s="49" t="s">
        <v>1253</v>
      </c>
      <c r="O580" s="49"/>
      <c r="P580" s="49"/>
      <c r="Q580" s="19"/>
      <c r="R580" s="20">
        <v>111</v>
      </c>
      <c r="S580" s="20">
        <v>111</v>
      </c>
      <c r="T580" s="20">
        <v>111</v>
      </c>
      <c r="U580" s="20">
        <v>111</v>
      </c>
      <c r="V580" s="20">
        <v>111</v>
      </c>
      <c r="W580" s="20">
        <v>20311.21</v>
      </c>
      <c r="X580" s="30">
        <f t="shared" si="15"/>
        <v>11272721.549999999</v>
      </c>
      <c r="Y580" s="20">
        <f t="shared" si="14"/>
        <v>12625448.136</v>
      </c>
      <c r="Z580" s="18" t="s">
        <v>57</v>
      </c>
      <c r="AA580" s="14" t="s">
        <v>176</v>
      </c>
      <c r="AB580" s="22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  <c r="GS580" s="10"/>
      <c r="GT580" s="10"/>
      <c r="GU580" s="10"/>
      <c r="GV580" s="10"/>
      <c r="GW580" s="10"/>
      <c r="GX580" s="10"/>
      <c r="GY580" s="10"/>
      <c r="GZ580" s="10"/>
      <c r="HA580" s="10"/>
      <c r="HB580" s="10"/>
      <c r="HC580" s="10"/>
      <c r="HD580" s="10"/>
      <c r="HE580" s="10"/>
      <c r="HF580" s="10"/>
      <c r="HG580" s="10"/>
      <c r="HH580" s="10"/>
      <c r="HI580" s="10"/>
      <c r="HJ580" s="10"/>
      <c r="HK580" s="10"/>
      <c r="HL580" s="10"/>
      <c r="HM580" s="10"/>
      <c r="HN580" s="10"/>
      <c r="HO580" s="10"/>
    </row>
    <row r="581" spans="2:223" ht="102" outlineLevel="1" x14ac:dyDescent="0.2">
      <c r="B581" s="14" t="s">
        <v>1382</v>
      </c>
      <c r="C581" s="14" t="s">
        <v>46</v>
      </c>
      <c r="D581" s="44" t="s">
        <v>1363</v>
      </c>
      <c r="E581" s="14" t="s">
        <v>330</v>
      </c>
      <c r="F581" s="14" t="s">
        <v>1364</v>
      </c>
      <c r="G581" s="14" t="s">
        <v>1383</v>
      </c>
      <c r="H581" s="15" t="s">
        <v>83</v>
      </c>
      <c r="I581" s="16">
        <v>57</v>
      </c>
      <c r="J581" s="17" t="s">
        <v>109</v>
      </c>
      <c r="K581" s="15" t="s">
        <v>53</v>
      </c>
      <c r="L581" s="18" t="s">
        <v>54</v>
      </c>
      <c r="M581" s="18" t="s">
        <v>55</v>
      </c>
      <c r="N581" s="49" t="s">
        <v>1253</v>
      </c>
      <c r="O581" s="49"/>
      <c r="P581" s="49"/>
      <c r="Q581" s="19"/>
      <c r="R581" s="20">
        <v>91</v>
      </c>
      <c r="S581" s="20">
        <v>91</v>
      </c>
      <c r="T581" s="20">
        <v>91</v>
      </c>
      <c r="U581" s="20">
        <v>91</v>
      </c>
      <c r="V581" s="20">
        <v>91</v>
      </c>
      <c r="W581" s="20">
        <v>20311.21</v>
      </c>
      <c r="X581" s="30">
        <f t="shared" si="15"/>
        <v>9241600.5499999989</v>
      </c>
      <c r="Y581" s="20">
        <f t="shared" si="14"/>
        <v>10350592.616</v>
      </c>
      <c r="Z581" s="18" t="s">
        <v>57</v>
      </c>
      <c r="AA581" s="14" t="s">
        <v>176</v>
      </c>
      <c r="AB581" s="22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  <c r="GV581" s="10"/>
      <c r="GW581" s="10"/>
      <c r="GX581" s="10"/>
      <c r="GY581" s="10"/>
      <c r="GZ581" s="10"/>
      <c r="HA581" s="10"/>
      <c r="HB581" s="10"/>
      <c r="HC581" s="10"/>
      <c r="HD581" s="10"/>
      <c r="HE581" s="10"/>
      <c r="HF581" s="10"/>
      <c r="HG581" s="10"/>
      <c r="HH581" s="10"/>
      <c r="HI581" s="10"/>
      <c r="HJ581" s="10"/>
      <c r="HK581" s="10"/>
      <c r="HL581" s="10"/>
      <c r="HM581" s="10"/>
      <c r="HN581" s="10"/>
      <c r="HO581" s="10"/>
    </row>
    <row r="582" spans="2:223" ht="102" outlineLevel="1" x14ac:dyDescent="0.2">
      <c r="B582" s="14" t="s">
        <v>1384</v>
      </c>
      <c r="C582" s="14" t="s">
        <v>46</v>
      </c>
      <c r="D582" s="44" t="s">
        <v>1363</v>
      </c>
      <c r="E582" s="14" t="s">
        <v>330</v>
      </c>
      <c r="F582" s="14" t="s">
        <v>1364</v>
      </c>
      <c r="G582" s="14" t="s">
        <v>1385</v>
      </c>
      <c r="H582" s="15" t="s">
        <v>83</v>
      </c>
      <c r="I582" s="16">
        <v>57</v>
      </c>
      <c r="J582" s="17" t="s">
        <v>109</v>
      </c>
      <c r="K582" s="15" t="s">
        <v>53</v>
      </c>
      <c r="L582" s="18" t="s">
        <v>54</v>
      </c>
      <c r="M582" s="18" t="s">
        <v>55</v>
      </c>
      <c r="N582" s="49" t="s">
        <v>1253</v>
      </c>
      <c r="O582" s="49"/>
      <c r="P582" s="49"/>
      <c r="Q582" s="19"/>
      <c r="R582" s="20">
        <v>19</v>
      </c>
      <c r="S582" s="20">
        <v>19</v>
      </c>
      <c r="T582" s="20">
        <v>19</v>
      </c>
      <c r="U582" s="20">
        <v>19</v>
      </c>
      <c r="V582" s="20">
        <v>19</v>
      </c>
      <c r="W582" s="20">
        <v>20311.21</v>
      </c>
      <c r="X582" s="30">
        <f t="shared" si="15"/>
        <v>1929564.95</v>
      </c>
      <c r="Y582" s="20">
        <f t="shared" si="14"/>
        <v>2161112.7439999999</v>
      </c>
      <c r="Z582" s="18" t="s">
        <v>57</v>
      </c>
      <c r="AA582" s="14" t="s">
        <v>176</v>
      </c>
      <c r="AB582" s="22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  <c r="GS582" s="10"/>
      <c r="GT582" s="10"/>
      <c r="GU582" s="10"/>
      <c r="GV582" s="10"/>
      <c r="GW582" s="10"/>
      <c r="GX582" s="10"/>
      <c r="GY582" s="10"/>
      <c r="GZ582" s="10"/>
      <c r="HA582" s="10"/>
      <c r="HB582" s="10"/>
      <c r="HC582" s="10"/>
      <c r="HD582" s="10"/>
      <c r="HE582" s="10"/>
      <c r="HF582" s="10"/>
      <c r="HG582" s="10"/>
      <c r="HH582" s="10"/>
      <c r="HI582" s="10"/>
      <c r="HJ582" s="10"/>
      <c r="HK582" s="10"/>
      <c r="HL582" s="10"/>
      <c r="HM582" s="10"/>
      <c r="HN582" s="10"/>
      <c r="HO582" s="10"/>
    </row>
    <row r="583" spans="2:223" ht="102" outlineLevel="1" x14ac:dyDescent="0.2">
      <c r="B583" s="14" t="s">
        <v>1386</v>
      </c>
      <c r="C583" s="14" t="s">
        <v>46</v>
      </c>
      <c r="D583" s="44" t="s">
        <v>1363</v>
      </c>
      <c r="E583" s="14" t="s">
        <v>330</v>
      </c>
      <c r="F583" s="14" t="s">
        <v>1364</v>
      </c>
      <c r="G583" s="14" t="s">
        <v>1387</v>
      </c>
      <c r="H583" s="15" t="s">
        <v>83</v>
      </c>
      <c r="I583" s="16">
        <v>57</v>
      </c>
      <c r="J583" s="17" t="s">
        <v>109</v>
      </c>
      <c r="K583" s="15" t="s">
        <v>53</v>
      </c>
      <c r="L583" s="18" t="s">
        <v>54</v>
      </c>
      <c r="M583" s="18" t="s">
        <v>55</v>
      </c>
      <c r="N583" s="49" t="s">
        <v>1253</v>
      </c>
      <c r="O583" s="49"/>
      <c r="P583" s="49"/>
      <c r="Q583" s="19"/>
      <c r="R583" s="20">
        <v>12</v>
      </c>
      <c r="S583" s="20">
        <v>12</v>
      </c>
      <c r="T583" s="20">
        <v>12</v>
      </c>
      <c r="U583" s="20">
        <v>12</v>
      </c>
      <c r="V583" s="20">
        <v>12</v>
      </c>
      <c r="W583" s="20">
        <v>20311.21</v>
      </c>
      <c r="X583" s="30">
        <f t="shared" si="15"/>
        <v>1218672.5999999999</v>
      </c>
      <c r="Y583" s="20">
        <f t="shared" si="14"/>
        <v>1364913.3119999999</v>
      </c>
      <c r="Z583" s="18" t="s">
        <v>57</v>
      </c>
      <c r="AA583" s="14" t="s">
        <v>176</v>
      </c>
      <c r="AB583" s="22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  <c r="GV583" s="10"/>
      <c r="GW583" s="10"/>
      <c r="GX583" s="10"/>
      <c r="GY583" s="10"/>
      <c r="GZ583" s="10"/>
      <c r="HA583" s="10"/>
      <c r="HB583" s="10"/>
      <c r="HC583" s="10"/>
      <c r="HD583" s="10"/>
      <c r="HE583" s="10"/>
      <c r="HF583" s="10"/>
      <c r="HG583" s="10"/>
      <c r="HH583" s="10"/>
      <c r="HI583" s="10"/>
      <c r="HJ583" s="10"/>
      <c r="HK583" s="10"/>
      <c r="HL583" s="10"/>
      <c r="HM583" s="10"/>
      <c r="HN583" s="10"/>
      <c r="HO583" s="10"/>
    </row>
    <row r="584" spans="2:223" ht="89.25" outlineLevel="1" x14ac:dyDescent="0.2">
      <c r="B584" s="14" t="s">
        <v>1388</v>
      </c>
      <c r="C584" s="14" t="s">
        <v>46</v>
      </c>
      <c r="D584" s="14" t="s">
        <v>1389</v>
      </c>
      <c r="E584" s="14" t="s">
        <v>330</v>
      </c>
      <c r="F584" s="14" t="s">
        <v>1390</v>
      </c>
      <c r="G584" s="14" t="s">
        <v>1391</v>
      </c>
      <c r="H584" s="15" t="s">
        <v>83</v>
      </c>
      <c r="I584" s="16">
        <v>57</v>
      </c>
      <c r="J584" s="17" t="s">
        <v>109</v>
      </c>
      <c r="K584" s="15" t="s">
        <v>53</v>
      </c>
      <c r="L584" s="18" t="s">
        <v>54</v>
      </c>
      <c r="M584" s="18" t="s">
        <v>55</v>
      </c>
      <c r="N584" s="49" t="s">
        <v>1253</v>
      </c>
      <c r="O584" s="49"/>
      <c r="P584" s="49"/>
      <c r="Q584" s="19"/>
      <c r="R584" s="20">
        <v>10</v>
      </c>
      <c r="S584" s="20">
        <v>21</v>
      </c>
      <c r="T584" s="20">
        <v>21</v>
      </c>
      <c r="U584" s="20">
        <v>21</v>
      </c>
      <c r="V584" s="20">
        <v>21</v>
      </c>
      <c r="W584" s="20">
        <v>20311.21</v>
      </c>
      <c r="X584" s="30">
        <f t="shared" si="15"/>
        <v>1909253.74</v>
      </c>
      <c r="Y584" s="20">
        <f t="shared" si="14"/>
        <v>2138364.1888000001</v>
      </c>
      <c r="Z584" s="18" t="s">
        <v>57</v>
      </c>
      <c r="AA584" s="14" t="s">
        <v>176</v>
      </c>
      <c r="AB584" s="22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  <c r="GS584" s="10"/>
      <c r="GT584" s="10"/>
      <c r="GU584" s="10"/>
      <c r="GV584" s="10"/>
      <c r="GW584" s="10"/>
      <c r="GX584" s="10"/>
      <c r="GY584" s="10"/>
      <c r="GZ584" s="10"/>
      <c r="HA584" s="10"/>
      <c r="HB584" s="10"/>
      <c r="HC584" s="10"/>
      <c r="HD584" s="10"/>
      <c r="HE584" s="10"/>
      <c r="HF584" s="10"/>
      <c r="HG584" s="10"/>
      <c r="HH584" s="10"/>
      <c r="HI584" s="10"/>
      <c r="HJ584" s="10"/>
      <c r="HK584" s="10"/>
      <c r="HL584" s="10"/>
      <c r="HM584" s="10"/>
      <c r="HN584" s="10"/>
      <c r="HO584" s="10"/>
    </row>
    <row r="585" spans="2:223" ht="89.25" outlineLevel="1" x14ac:dyDescent="0.2">
      <c r="B585" s="14" t="s">
        <v>1392</v>
      </c>
      <c r="C585" s="14" t="s">
        <v>46</v>
      </c>
      <c r="D585" s="14" t="s">
        <v>1393</v>
      </c>
      <c r="E585" s="14" t="s">
        <v>330</v>
      </c>
      <c r="F585" s="14" t="s">
        <v>1394</v>
      </c>
      <c r="G585" s="14" t="s">
        <v>1395</v>
      </c>
      <c r="H585" s="15" t="s">
        <v>83</v>
      </c>
      <c r="I585" s="16">
        <v>57</v>
      </c>
      <c r="J585" s="17" t="s">
        <v>109</v>
      </c>
      <c r="K585" s="15" t="s">
        <v>53</v>
      </c>
      <c r="L585" s="18" t="s">
        <v>54</v>
      </c>
      <c r="M585" s="18" t="s">
        <v>55</v>
      </c>
      <c r="N585" s="49" t="s">
        <v>1253</v>
      </c>
      <c r="O585" s="49"/>
      <c r="P585" s="49"/>
      <c r="Q585" s="19"/>
      <c r="R585" s="20">
        <v>25</v>
      </c>
      <c r="S585" s="20">
        <v>77</v>
      </c>
      <c r="T585" s="20">
        <v>77</v>
      </c>
      <c r="U585" s="20">
        <v>77</v>
      </c>
      <c r="V585" s="20">
        <v>77</v>
      </c>
      <c r="W585" s="20">
        <v>20311.21</v>
      </c>
      <c r="X585" s="30">
        <f t="shared" si="15"/>
        <v>6763632.9299999997</v>
      </c>
      <c r="Y585" s="20">
        <f t="shared" si="14"/>
        <v>7575268.8816</v>
      </c>
      <c r="Z585" s="18" t="s">
        <v>57</v>
      </c>
      <c r="AA585" s="14" t="s">
        <v>176</v>
      </c>
      <c r="AB585" s="22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  <c r="GV585" s="10"/>
      <c r="GW585" s="10"/>
      <c r="GX585" s="10"/>
      <c r="GY585" s="10"/>
      <c r="GZ585" s="10"/>
      <c r="HA585" s="10"/>
      <c r="HB585" s="10"/>
      <c r="HC585" s="10"/>
      <c r="HD585" s="10"/>
      <c r="HE585" s="10"/>
      <c r="HF585" s="10"/>
      <c r="HG585" s="10"/>
      <c r="HH585" s="10"/>
      <c r="HI585" s="10"/>
      <c r="HJ585" s="10"/>
      <c r="HK585" s="10"/>
      <c r="HL585" s="10"/>
      <c r="HM585" s="10"/>
      <c r="HN585" s="10"/>
      <c r="HO585" s="10"/>
    </row>
    <row r="586" spans="2:223" ht="89.25" outlineLevel="1" x14ac:dyDescent="0.2">
      <c r="B586" s="14" t="s">
        <v>1396</v>
      </c>
      <c r="C586" s="14" t="s">
        <v>46</v>
      </c>
      <c r="D586" s="14" t="s">
        <v>1393</v>
      </c>
      <c r="E586" s="14" t="s">
        <v>330</v>
      </c>
      <c r="F586" s="14" t="s">
        <v>1394</v>
      </c>
      <c r="G586" s="14" t="s">
        <v>1397</v>
      </c>
      <c r="H586" s="15" t="s">
        <v>83</v>
      </c>
      <c r="I586" s="16">
        <v>57</v>
      </c>
      <c r="J586" s="17" t="s">
        <v>109</v>
      </c>
      <c r="K586" s="15" t="s">
        <v>53</v>
      </c>
      <c r="L586" s="18" t="s">
        <v>54</v>
      </c>
      <c r="M586" s="18" t="s">
        <v>55</v>
      </c>
      <c r="N586" s="49" t="s">
        <v>1253</v>
      </c>
      <c r="O586" s="49"/>
      <c r="P586" s="49"/>
      <c r="Q586" s="19"/>
      <c r="R586" s="20">
        <v>12</v>
      </c>
      <c r="S586" s="20">
        <v>25</v>
      </c>
      <c r="T586" s="20">
        <v>25</v>
      </c>
      <c r="U586" s="20">
        <v>25</v>
      </c>
      <c r="V586" s="20">
        <v>25</v>
      </c>
      <c r="W586" s="20">
        <v>20311.21</v>
      </c>
      <c r="X586" s="30">
        <f t="shared" si="15"/>
        <v>2274855.52</v>
      </c>
      <c r="Y586" s="20">
        <f t="shared" si="14"/>
        <v>2547838.1824000003</v>
      </c>
      <c r="Z586" s="18" t="s">
        <v>57</v>
      </c>
      <c r="AA586" s="14" t="s">
        <v>176</v>
      </c>
      <c r="AB586" s="22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  <c r="GV586" s="10"/>
      <c r="GW586" s="10"/>
      <c r="GX586" s="10"/>
      <c r="GY586" s="10"/>
      <c r="GZ586" s="10"/>
      <c r="HA586" s="10"/>
      <c r="HB586" s="10"/>
      <c r="HC586" s="10"/>
      <c r="HD586" s="10"/>
      <c r="HE586" s="10"/>
      <c r="HF586" s="10"/>
      <c r="HG586" s="10"/>
      <c r="HH586" s="10"/>
      <c r="HI586" s="10"/>
      <c r="HJ586" s="10"/>
      <c r="HK586" s="10"/>
      <c r="HL586" s="10"/>
      <c r="HM586" s="10"/>
      <c r="HN586" s="10"/>
      <c r="HO586" s="10"/>
    </row>
    <row r="587" spans="2:223" ht="89.25" outlineLevel="1" x14ac:dyDescent="0.2">
      <c r="B587" s="14" t="s">
        <v>1398</v>
      </c>
      <c r="C587" s="14" t="s">
        <v>46</v>
      </c>
      <c r="D587" s="14" t="s">
        <v>1393</v>
      </c>
      <c r="E587" s="14" t="s">
        <v>330</v>
      </c>
      <c r="F587" s="14" t="s">
        <v>1394</v>
      </c>
      <c r="G587" s="14" t="s">
        <v>1399</v>
      </c>
      <c r="H587" s="15" t="s">
        <v>83</v>
      </c>
      <c r="I587" s="16">
        <v>57</v>
      </c>
      <c r="J587" s="17" t="s">
        <v>109</v>
      </c>
      <c r="K587" s="15" t="s">
        <v>53</v>
      </c>
      <c r="L587" s="18" t="s">
        <v>54</v>
      </c>
      <c r="M587" s="18" t="s">
        <v>55</v>
      </c>
      <c r="N587" s="49" t="s">
        <v>1253</v>
      </c>
      <c r="O587" s="49"/>
      <c r="P587" s="49"/>
      <c r="Q587" s="19"/>
      <c r="R587" s="20">
        <v>12</v>
      </c>
      <c r="S587" s="20">
        <v>25</v>
      </c>
      <c r="T587" s="20">
        <v>25</v>
      </c>
      <c r="U587" s="20">
        <v>25</v>
      </c>
      <c r="V587" s="20">
        <v>25</v>
      </c>
      <c r="W587" s="20">
        <v>20311.21</v>
      </c>
      <c r="X587" s="30">
        <f t="shared" si="15"/>
        <v>2274855.52</v>
      </c>
      <c r="Y587" s="20">
        <f t="shared" si="14"/>
        <v>2547838.1824000003</v>
      </c>
      <c r="Z587" s="18" t="s">
        <v>57</v>
      </c>
      <c r="AA587" s="14" t="s">
        <v>176</v>
      </c>
      <c r="AB587" s="22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FZ587" s="10"/>
      <c r="GA587" s="10"/>
      <c r="GB587" s="10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N587" s="10"/>
      <c r="GO587" s="10"/>
      <c r="GP587" s="10"/>
      <c r="GQ587" s="10"/>
      <c r="GR587" s="10"/>
      <c r="GS587" s="10"/>
      <c r="GT587" s="10"/>
      <c r="GU587" s="10"/>
      <c r="GV587" s="10"/>
      <c r="GW587" s="10"/>
      <c r="GX587" s="10"/>
      <c r="GY587" s="10"/>
      <c r="GZ587" s="10"/>
      <c r="HA587" s="10"/>
      <c r="HB587" s="10"/>
      <c r="HC587" s="10"/>
      <c r="HD587" s="10"/>
      <c r="HE587" s="10"/>
      <c r="HF587" s="10"/>
      <c r="HG587" s="10"/>
      <c r="HH587" s="10"/>
      <c r="HI587" s="10"/>
      <c r="HJ587" s="10"/>
      <c r="HK587" s="10"/>
      <c r="HL587" s="10"/>
      <c r="HM587" s="10"/>
      <c r="HN587" s="10"/>
      <c r="HO587" s="10"/>
    </row>
    <row r="588" spans="2:223" ht="89.25" outlineLevel="1" x14ac:dyDescent="0.2">
      <c r="B588" s="14" t="s">
        <v>1400</v>
      </c>
      <c r="C588" s="14" t="s">
        <v>46</v>
      </c>
      <c r="D588" s="14" t="s">
        <v>1393</v>
      </c>
      <c r="E588" s="14" t="s">
        <v>330</v>
      </c>
      <c r="F588" s="14" t="s">
        <v>1394</v>
      </c>
      <c r="G588" s="14" t="s">
        <v>1401</v>
      </c>
      <c r="H588" s="15" t="s">
        <v>83</v>
      </c>
      <c r="I588" s="16">
        <v>57</v>
      </c>
      <c r="J588" s="17" t="s">
        <v>109</v>
      </c>
      <c r="K588" s="15" t="s">
        <v>53</v>
      </c>
      <c r="L588" s="18" t="s">
        <v>54</v>
      </c>
      <c r="M588" s="18" t="s">
        <v>55</v>
      </c>
      <c r="N588" s="49" t="s">
        <v>1253</v>
      </c>
      <c r="O588" s="49"/>
      <c r="P588" s="49"/>
      <c r="Q588" s="19"/>
      <c r="R588" s="20">
        <v>4</v>
      </c>
      <c r="S588" s="20">
        <v>8</v>
      </c>
      <c r="T588" s="20">
        <v>8</v>
      </c>
      <c r="U588" s="20">
        <v>8</v>
      </c>
      <c r="V588" s="20">
        <v>8</v>
      </c>
      <c r="W588" s="20">
        <v>20311.21</v>
      </c>
      <c r="X588" s="30">
        <f t="shared" si="15"/>
        <v>731203.55999999994</v>
      </c>
      <c r="Y588" s="20">
        <f t="shared" si="14"/>
        <v>818947.98719999997</v>
      </c>
      <c r="Z588" s="18" t="s">
        <v>57</v>
      </c>
      <c r="AA588" s="14" t="s">
        <v>176</v>
      </c>
      <c r="AB588" s="22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10"/>
      <c r="GQ588" s="10"/>
      <c r="GR588" s="10"/>
      <c r="GS588" s="10"/>
      <c r="GT588" s="10"/>
      <c r="GU588" s="10"/>
      <c r="GV588" s="10"/>
      <c r="GW588" s="10"/>
      <c r="GX588" s="10"/>
      <c r="GY588" s="10"/>
      <c r="GZ588" s="10"/>
      <c r="HA588" s="10"/>
      <c r="HB588" s="10"/>
      <c r="HC588" s="10"/>
      <c r="HD588" s="10"/>
      <c r="HE588" s="10"/>
      <c r="HF588" s="10"/>
      <c r="HG588" s="10"/>
      <c r="HH588" s="10"/>
      <c r="HI588" s="10"/>
      <c r="HJ588" s="10"/>
      <c r="HK588" s="10"/>
      <c r="HL588" s="10"/>
      <c r="HM588" s="10"/>
      <c r="HN588" s="10"/>
      <c r="HO588" s="10"/>
    </row>
    <row r="589" spans="2:223" ht="102" outlineLevel="1" x14ac:dyDescent="0.2">
      <c r="B589" s="14" t="s">
        <v>1402</v>
      </c>
      <c r="C589" s="14" t="s">
        <v>46</v>
      </c>
      <c r="D589" s="44" t="s">
        <v>1363</v>
      </c>
      <c r="E589" s="14" t="s">
        <v>330</v>
      </c>
      <c r="F589" s="14" t="s">
        <v>1364</v>
      </c>
      <c r="G589" s="14" t="s">
        <v>1403</v>
      </c>
      <c r="H589" s="15" t="s">
        <v>83</v>
      </c>
      <c r="I589" s="16">
        <v>57</v>
      </c>
      <c r="J589" s="17" t="s">
        <v>109</v>
      </c>
      <c r="K589" s="15" t="s">
        <v>53</v>
      </c>
      <c r="L589" s="18" t="s">
        <v>54</v>
      </c>
      <c r="M589" s="18" t="s">
        <v>55</v>
      </c>
      <c r="N589" s="49" t="s">
        <v>1253</v>
      </c>
      <c r="O589" s="49"/>
      <c r="P589" s="49"/>
      <c r="Q589" s="19"/>
      <c r="R589" s="20">
        <v>1</v>
      </c>
      <c r="S589" s="20">
        <v>1</v>
      </c>
      <c r="T589" s="20">
        <v>1</v>
      </c>
      <c r="U589" s="20">
        <v>1</v>
      </c>
      <c r="V589" s="20">
        <v>1</v>
      </c>
      <c r="W589" s="20">
        <v>22245.61</v>
      </c>
      <c r="X589" s="30">
        <f t="shared" si="15"/>
        <v>111228.05</v>
      </c>
      <c r="Y589" s="20">
        <f t="shared" si="14"/>
        <v>124575.41600000001</v>
      </c>
      <c r="Z589" s="18" t="s">
        <v>57</v>
      </c>
      <c r="AA589" s="14" t="s">
        <v>176</v>
      </c>
      <c r="AB589" s="22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0"/>
      <c r="FE589" s="10"/>
      <c r="FF589" s="10"/>
      <c r="FG589" s="10"/>
      <c r="FH589" s="10"/>
      <c r="FI589" s="10"/>
      <c r="FJ589" s="10"/>
      <c r="FK589" s="10"/>
      <c r="FL589" s="10"/>
      <c r="FM589" s="10"/>
      <c r="FN589" s="10"/>
      <c r="FO589" s="10"/>
      <c r="FP589" s="10"/>
      <c r="FQ589" s="10"/>
      <c r="FR589" s="10"/>
      <c r="FS589" s="10"/>
      <c r="FT589" s="10"/>
      <c r="FU589" s="10"/>
      <c r="FV589" s="10"/>
      <c r="FW589" s="10"/>
      <c r="FX589" s="10"/>
      <c r="FY589" s="10"/>
      <c r="FZ589" s="10"/>
      <c r="GA589" s="10"/>
      <c r="GB589" s="10"/>
      <c r="GC589" s="10"/>
      <c r="GD589" s="10"/>
      <c r="GE589" s="10"/>
      <c r="GF589" s="10"/>
      <c r="GG589" s="10"/>
      <c r="GH589" s="10"/>
      <c r="GI589" s="10"/>
      <c r="GJ589" s="10"/>
      <c r="GK589" s="10"/>
      <c r="GL589" s="10"/>
      <c r="GM589" s="10"/>
      <c r="GN589" s="10"/>
      <c r="GO589" s="10"/>
      <c r="GP589" s="10"/>
      <c r="GQ589" s="10"/>
      <c r="GR589" s="10"/>
      <c r="GS589" s="10"/>
      <c r="GT589" s="10"/>
      <c r="GU589" s="10"/>
      <c r="GV589" s="10"/>
      <c r="GW589" s="10"/>
      <c r="GX589" s="10"/>
      <c r="GY589" s="10"/>
      <c r="GZ589" s="10"/>
      <c r="HA589" s="10"/>
      <c r="HB589" s="10"/>
      <c r="HC589" s="10"/>
      <c r="HD589" s="10"/>
      <c r="HE589" s="10"/>
      <c r="HF589" s="10"/>
      <c r="HG589" s="10"/>
      <c r="HH589" s="10"/>
      <c r="HI589" s="10"/>
      <c r="HJ589" s="10"/>
      <c r="HK589" s="10"/>
      <c r="HL589" s="10"/>
      <c r="HM589" s="10"/>
      <c r="HN589" s="10"/>
      <c r="HO589" s="10"/>
    </row>
    <row r="590" spans="2:223" ht="102" outlineLevel="1" x14ac:dyDescent="0.2">
      <c r="B590" s="14" t="s">
        <v>1404</v>
      </c>
      <c r="C590" s="14" t="s">
        <v>46</v>
      </c>
      <c r="D590" s="44" t="s">
        <v>1363</v>
      </c>
      <c r="E590" s="14" t="s">
        <v>330</v>
      </c>
      <c r="F590" s="14" t="s">
        <v>1364</v>
      </c>
      <c r="G590" s="14" t="s">
        <v>1405</v>
      </c>
      <c r="H590" s="15" t="s">
        <v>83</v>
      </c>
      <c r="I590" s="16">
        <v>57</v>
      </c>
      <c r="J590" s="17" t="s">
        <v>109</v>
      </c>
      <c r="K590" s="15" t="s">
        <v>53</v>
      </c>
      <c r="L590" s="18" t="s">
        <v>54</v>
      </c>
      <c r="M590" s="18" t="s">
        <v>55</v>
      </c>
      <c r="N590" s="49" t="s">
        <v>1253</v>
      </c>
      <c r="O590" s="49"/>
      <c r="P590" s="49"/>
      <c r="Q590" s="19"/>
      <c r="R590" s="20">
        <v>114</v>
      </c>
      <c r="S590" s="20">
        <v>114</v>
      </c>
      <c r="T590" s="20">
        <v>114</v>
      </c>
      <c r="U590" s="20">
        <v>114</v>
      </c>
      <c r="V590" s="20">
        <v>114</v>
      </c>
      <c r="W590" s="20">
        <v>22245.61</v>
      </c>
      <c r="X590" s="30">
        <f t="shared" si="15"/>
        <v>12679997.700000001</v>
      </c>
      <c r="Y590" s="20">
        <f t="shared" si="14"/>
        <v>14201597.424000002</v>
      </c>
      <c r="Z590" s="18" t="s">
        <v>57</v>
      </c>
      <c r="AA590" s="14" t="s">
        <v>176</v>
      </c>
      <c r="AB590" s="22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10"/>
      <c r="GQ590" s="10"/>
      <c r="GR590" s="10"/>
      <c r="GS590" s="10"/>
      <c r="GT590" s="10"/>
      <c r="GU590" s="10"/>
      <c r="GV590" s="10"/>
      <c r="GW590" s="10"/>
      <c r="GX590" s="10"/>
      <c r="GY590" s="10"/>
      <c r="GZ590" s="10"/>
      <c r="HA590" s="10"/>
      <c r="HB590" s="10"/>
      <c r="HC590" s="10"/>
      <c r="HD590" s="10"/>
      <c r="HE590" s="10"/>
      <c r="HF590" s="10"/>
      <c r="HG590" s="10"/>
      <c r="HH590" s="10"/>
      <c r="HI590" s="10"/>
      <c r="HJ590" s="10"/>
      <c r="HK590" s="10"/>
      <c r="HL590" s="10"/>
      <c r="HM590" s="10"/>
      <c r="HN590" s="10"/>
      <c r="HO590" s="10"/>
    </row>
    <row r="591" spans="2:223" ht="102" outlineLevel="1" x14ac:dyDescent="0.2">
      <c r="B591" s="14" t="s">
        <v>1406</v>
      </c>
      <c r="C591" s="14" t="s">
        <v>46</v>
      </c>
      <c r="D591" s="44" t="s">
        <v>1363</v>
      </c>
      <c r="E591" s="14" t="s">
        <v>330</v>
      </c>
      <c r="F591" s="14" t="s">
        <v>1364</v>
      </c>
      <c r="G591" s="14" t="s">
        <v>1407</v>
      </c>
      <c r="H591" s="15" t="s">
        <v>83</v>
      </c>
      <c r="I591" s="16">
        <v>57</v>
      </c>
      <c r="J591" s="17" t="s">
        <v>109</v>
      </c>
      <c r="K591" s="15" t="s">
        <v>53</v>
      </c>
      <c r="L591" s="18" t="s">
        <v>54</v>
      </c>
      <c r="M591" s="18" t="s">
        <v>55</v>
      </c>
      <c r="N591" s="49" t="s">
        <v>1253</v>
      </c>
      <c r="O591" s="49"/>
      <c r="P591" s="49"/>
      <c r="Q591" s="19"/>
      <c r="R591" s="20">
        <v>198</v>
      </c>
      <c r="S591" s="20">
        <v>198</v>
      </c>
      <c r="T591" s="20">
        <v>198</v>
      </c>
      <c r="U591" s="20">
        <v>198</v>
      </c>
      <c r="V591" s="20">
        <v>198</v>
      </c>
      <c r="W591" s="20">
        <v>22245.61</v>
      </c>
      <c r="X591" s="30">
        <f t="shared" si="15"/>
        <v>22023153.900000002</v>
      </c>
      <c r="Y591" s="20">
        <f t="shared" si="14"/>
        <v>24665932.368000004</v>
      </c>
      <c r="Z591" s="18" t="s">
        <v>57</v>
      </c>
      <c r="AA591" s="14" t="s">
        <v>176</v>
      </c>
      <c r="AB591" s="22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  <c r="GV591" s="10"/>
      <c r="GW591" s="10"/>
      <c r="GX591" s="10"/>
      <c r="GY591" s="10"/>
      <c r="GZ591" s="10"/>
      <c r="HA591" s="10"/>
      <c r="HB591" s="10"/>
      <c r="HC591" s="10"/>
      <c r="HD591" s="10"/>
      <c r="HE591" s="10"/>
      <c r="HF591" s="10"/>
      <c r="HG591" s="10"/>
      <c r="HH591" s="10"/>
      <c r="HI591" s="10"/>
      <c r="HJ591" s="10"/>
      <c r="HK591" s="10"/>
      <c r="HL591" s="10"/>
      <c r="HM591" s="10"/>
      <c r="HN591" s="10"/>
      <c r="HO591" s="10"/>
    </row>
    <row r="592" spans="2:223" ht="102" outlineLevel="1" x14ac:dyDescent="0.2">
      <c r="B592" s="14" t="s">
        <v>1408</v>
      </c>
      <c r="C592" s="14" t="s">
        <v>46</v>
      </c>
      <c r="D592" s="44" t="s">
        <v>1363</v>
      </c>
      <c r="E592" s="14" t="s">
        <v>330</v>
      </c>
      <c r="F592" s="14" t="s">
        <v>1364</v>
      </c>
      <c r="G592" s="14" t="s">
        <v>1409</v>
      </c>
      <c r="H592" s="15" t="s">
        <v>83</v>
      </c>
      <c r="I592" s="16">
        <v>57</v>
      </c>
      <c r="J592" s="17" t="s">
        <v>109</v>
      </c>
      <c r="K592" s="15" t="s">
        <v>53</v>
      </c>
      <c r="L592" s="18" t="s">
        <v>54</v>
      </c>
      <c r="M592" s="18" t="s">
        <v>55</v>
      </c>
      <c r="N592" s="49" t="s">
        <v>1253</v>
      </c>
      <c r="O592" s="49"/>
      <c r="P592" s="49"/>
      <c r="Q592" s="19"/>
      <c r="R592" s="20">
        <v>203</v>
      </c>
      <c r="S592" s="20">
        <v>203</v>
      </c>
      <c r="T592" s="20">
        <v>203</v>
      </c>
      <c r="U592" s="20">
        <v>203</v>
      </c>
      <c r="V592" s="20">
        <v>203</v>
      </c>
      <c r="W592" s="20">
        <v>22245.61</v>
      </c>
      <c r="X592" s="30">
        <f t="shared" si="15"/>
        <v>22579294.150000002</v>
      </c>
      <c r="Y592" s="20">
        <f t="shared" si="14"/>
        <v>25288809.448000006</v>
      </c>
      <c r="Z592" s="18" t="s">
        <v>57</v>
      </c>
      <c r="AA592" s="14" t="s">
        <v>176</v>
      </c>
      <c r="AB592" s="22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  <c r="GV592" s="10"/>
      <c r="GW592" s="10"/>
      <c r="GX592" s="10"/>
      <c r="GY592" s="10"/>
      <c r="GZ592" s="10"/>
      <c r="HA592" s="10"/>
      <c r="HB592" s="10"/>
      <c r="HC592" s="10"/>
      <c r="HD592" s="10"/>
      <c r="HE592" s="10"/>
      <c r="HF592" s="10"/>
      <c r="HG592" s="10"/>
      <c r="HH592" s="10"/>
      <c r="HI592" s="10"/>
      <c r="HJ592" s="10"/>
      <c r="HK592" s="10"/>
      <c r="HL592" s="10"/>
      <c r="HM592" s="10"/>
      <c r="HN592" s="10"/>
      <c r="HO592" s="10"/>
    </row>
    <row r="593" spans="2:223" ht="102" outlineLevel="1" x14ac:dyDescent="0.2">
      <c r="B593" s="14" t="s">
        <v>1410</v>
      </c>
      <c r="C593" s="14" t="s">
        <v>46</v>
      </c>
      <c r="D593" s="44" t="s">
        <v>1363</v>
      </c>
      <c r="E593" s="14" t="s">
        <v>330</v>
      </c>
      <c r="F593" s="14" t="s">
        <v>1364</v>
      </c>
      <c r="G593" s="14" t="s">
        <v>1411</v>
      </c>
      <c r="H593" s="15" t="s">
        <v>83</v>
      </c>
      <c r="I593" s="16">
        <v>57</v>
      </c>
      <c r="J593" s="17" t="s">
        <v>109</v>
      </c>
      <c r="K593" s="15" t="s">
        <v>53</v>
      </c>
      <c r="L593" s="18" t="s">
        <v>54</v>
      </c>
      <c r="M593" s="18" t="s">
        <v>55</v>
      </c>
      <c r="N593" s="49" t="s">
        <v>1253</v>
      </c>
      <c r="O593" s="49"/>
      <c r="P593" s="49"/>
      <c r="Q593" s="19"/>
      <c r="R593" s="20">
        <v>210</v>
      </c>
      <c r="S593" s="20">
        <v>210</v>
      </c>
      <c r="T593" s="20">
        <v>210</v>
      </c>
      <c r="U593" s="20">
        <v>210</v>
      </c>
      <c r="V593" s="20">
        <v>210</v>
      </c>
      <c r="W593" s="20">
        <v>22245.61</v>
      </c>
      <c r="X593" s="30">
        <f t="shared" si="15"/>
        <v>23357890.5</v>
      </c>
      <c r="Y593" s="20">
        <f t="shared" si="14"/>
        <v>26160837.360000003</v>
      </c>
      <c r="Z593" s="18" t="s">
        <v>57</v>
      </c>
      <c r="AA593" s="14" t="s">
        <v>176</v>
      </c>
      <c r="AB593" s="22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  <c r="GS593" s="10"/>
      <c r="GT593" s="10"/>
      <c r="GU593" s="10"/>
      <c r="GV593" s="10"/>
      <c r="GW593" s="10"/>
      <c r="GX593" s="10"/>
      <c r="GY593" s="10"/>
      <c r="GZ593" s="10"/>
      <c r="HA593" s="10"/>
      <c r="HB593" s="10"/>
      <c r="HC593" s="10"/>
      <c r="HD593" s="10"/>
      <c r="HE593" s="10"/>
      <c r="HF593" s="10"/>
      <c r="HG593" s="10"/>
      <c r="HH593" s="10"/>
      <c r="HI593" s="10"/>
      <c r="HJ593" s="10"/>
      <c r="HK593" s="10"/>
      <c r="HL593" s="10"/>
      <c r="HM593" s="10"/>
      <c r="HN593" s="10"/>
      <c r="HO593" s="10"/>
    </row>
    <row r="594" spans="2:223" ht="102" outlineLevel="1" x14ac:dyDescent="0.2">
      <c r="B594" s="14" t="s">
        <v>1412</v>
      </c>
      <c r="C594" s="14" t="s">
        <v>46</v>
      </c>
      <c r="D594" s="44" t="s">
        <v>1363</v>
      </c>
      <c r="E594" s="14" t="s">
        <v>330</v>
      </c>
      <c r="F594" s="14" t="s">
        <v>1364</v>
      </c>
      <c r="G594" s="14" t="s">
        <v>1413</v>
      </c>
      <c r="H594" s="15" t="s">
        <v>83</v>
      </c>
      <c r="I594" s="16">
        <v>57</v>
      </c>
      <c r="J594" s="17" t="s">
        <v>109</v>
      </c>
      <c r="K594" s="15" t="s">
        <v>53</v>
      </c>
      <c r="L594" s="18" t="s">
        <v>54</v>
      </c>
      <c r="M594" s="18" t="s">
        <v>55</v>
      </c>
      <c r="N594" s="49" t="s">
        <v>1253</v>
      </c>
      <c r="O594" s="49"/>
      <c r="P594" s="49"/>
      <c r="Q594" s="19"/>
      <c r="R594" s="20">
        <v>161</v>
      </c>
      <c r="S594" s="20">
        <v>161</v>
      </c>
      <c r="T594" s="20">
        <v>161</v>
      </c>
      <c r="U594" s="20">
        <v>161</v>
      </c>
      <c r="V594" s="20">
        <v>161</v>
      </c>
      <c r="W594" s="20">
        <v>22245.61</v>
      </c>
      <c r="X594" s="30">
        <f t="shared" si="15"/>
        <v>17907716.050000001</v>
      </c>
      <c r="Y594" s="20">
        <f t="shared" si="14"/>
        <v>20056641.976000004</v>
      </c>
      <c r="Z594" s="18" t="s">
        <v>57</v>
      </c>
      <c r="AA594" s="14" t="s">
        <v>176</v>
      </c>
      <c r="AB594" s="22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  <c r="GS594" s="10"/>
      <c r="GT594" s="10"/>
      <c r="GU594" s="10"/>
      <c r="GV594" s="10"/>
      <c r="GW594" s="10"/>
      <c r="GX594" s="10"/>
      <c r="GY594" s="10"/>
      <c r="GZ594" s="10"/>
      <c r="HA594" s="10"/>
      <c r="HB594" s="10"/>
      <c r="HC594" s="10"/>
      <c r="HD594" s="10"/>
      <c r="HE594" s="10"/>
      <c r="HF594" s="10"/>
      <c r="HG594" s="10"/>
      <c r="HH594" s="10"/>
      <c r="HI594" s="10"/>
      <c r="HJ594" s="10"/>
      <c r="HK594" s="10"/>
      <c r="HL594" s="10"/>
      <c r="HM594" s="10"/>
      <c r="HN594" s="10"/>
      <c r="HO594" s="10"/>
    </row>
    <row r="595" spans="2:223" ht="102" outlineLevel="1" x14ac:dyDescent="0.2">
      <c r="B595" s="14" t="s">
        <v>1414</v>
      </c>
      <c r="C595" s="14" t="s">
        <v>46</v>
      </c>
      <c r="D595" s="44" t="s">
        <v>1363</v>
      </c>
      <c r="E595" s="14" t="s">
        <v>330</v>
      </c>
      <c r="F595" s="14" t="s">
        <v>1364</v>
      </c>
      <c r="G595" s="14" t="s">
        <v>1415</v>
      </c>
      <c r="H595" s="15" t="s">
        <v>83</v>
      </c>
      <c r="I595" s="16">
        <v>57</v>
      </c>
      <c r="J595" s="17" t="s">
        <v>109</v>
      </c>
      <c r="K595" s="15" t="s">
        <v>53</v>
      </c>
      <c r="L595" s="18" t="s">
        <v>54</v>
      </c>
      <c r="M595" s="18" t="s">
        <v>55</v>
      </c>
      <c r="N595" s="49" t="s">
        <v>1253</v>
      </c>
      <c r="O595" s="49"/>
      <c r="P595" s="49"/>
      <c r="Q595" s="19"/>
      <c r="R595" s="20">
        <v>82</v>
      </c>
      <c r="S595" s="20">
        <v>82</v>
      </c>
      <c r="T595" s="20">
        <v>82</v>
      </c>
      <c r="U595" s="20">
        <v>82</v>
      </c>
      <c r="V595" s="20">
        <v>82</v>
      </c>
      <c r="W595" s="20">
        <v>22245.61</v>
      </c>
      <c r="X595" s="30">
        <f t="shared" si="15"/>
        <v>9120700.0999999996</v>
      </c>
      <c r="Y595" s="20">
        <f t="shared" si="14"/>
        <v>10215184.112</v>
      </c>
      <c r="Z595" s="18" t="s">
        <v>57</v>
      </c>
      <c r="AA595" s="14" t="s">
        <v>176</v>
      </c>
      <c r="AB595" s="22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FZ595" s="10"/>
      <c r="GA595" s="10"/>
      <c r="GB595" s="10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N595" s="10"/>
      <c r="GO595" s="10"/>
      <c r="GP595" s="10"/>
      <c r="GQ595" s="10"/>
      <c r="GR595" s="10"/>
      <c r="GS595" s="10"/>
      <c r="GT595" s="10"/>
      <c r="GU595" s="10"/>
      <c r="GV595" s="10"/>
      <c r="GW595" s="10"/>
      <c r="GX595" s="10"/>
      <c r="GY595" s="10"/>
      <c r="GZ595" s="10"/>
      <c r="HA595" s="10"/>
      <c r="HB595" s="10"/>
      <c r="HC595" s="10"/>
      <c r="HD595" s="10"/>
      <c r="HE595" s="10"/>
      <c r="HF595" s="10"/>
      <c r="HG595" s="10"/>
      <c r="HH595" s="10"/>
      <c r="HI595" s="10"/>
      <c r="HJ595" s="10"/>
      <c r="HK595" s="10"/>
      <c r="HL595" s="10"/>
      <c r="HM595" s="10"/>
      <c r="HN595" s="10"/>
      <c r="HO595" s="10"/>
    </row>
    <row r="596" spans="2:223" ht="102" outlineLevel="1" x14ac:dyDescent="0.2">
      <c r="B596" s="14" t="s">
        <v>1416</v>
      </c>
      <c r="C596" s="14" t="s">
        <v>46</v>
      </c>
      <c r="D596" s="44" t="s">
        <v>1363</v>
      </c>
      <c r="E596" s="14" t="s">
        <v>330</v>
      </c>
      <c r="F596" s="14" t="s">
        <v>1364</v>
      </c>
      <c r="G596" s="14" t="s">
        <v>1417</v>
      </c>
      <c r="H596" s="15" t="s">
        <v>83</v>
      </c>
      <c r="I596" s="16">
        <v>57</v>
      </c>
      <c r="J596" s="17" t="s">
        <v>109</v>
      </c>
      <c r="K596" s="15" t="s">
        <v>53</v>
      </c>
      <c r="L596" s="18" t="s">
        <v>54</v>
      </c>
      <c r="M596" s="18" t="s">
        <v>55</v>
      </c>
      <c r="N596" s="49" t="s">
        <v>1253</v>
      </c>
      <c r="O596" s="49"/>
      <c r="P596" s="49"/>
      <c r="Q596" s="19"/>
      <c r="R596" s="20">
        <v>33</v>
      </c>
      <c r="S596" s="20">
        <v>33</v>
      </c>
      <c r="T596" s="20">
        <v>33</v>
      </c>
      <c r="U596" s="20">
        <v>33</v>
      </c>
      <c r="V596" s="20">
        <v>33</v>
      </c>
      <c r="W596" s="20">
        <v>22245.61</v>
      </c>
      <c r="X596" s="30">
        <f t="shared" si="15"/>
        <v>3670525.65</v>
      </c>
      <c r="Y596" s="20">
        <f t="shared" si="14"/>
        <v>4110988.7280000001</v>
      </c>
      <c r="Z596" s="18" t="s">
        <v>57</v>
      </c>
      <c r="AA596" s="14" t="s">
        <v>176</v>
      </c>
      <c r="AB596" s="22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  <c r="GS596" s="10"/>
      <c r="GT596" s="10"/>
      <c r="GU596" s="10"/>
      <c r="GV596" s="10"/>
      <c r="GW596" s="10"/>
      <c r="GX596" s="10"/>
      <c r="GY596" s="10"/>
      <c r="GZ596" s="10"/>
      <c r="HA596" s="10"/>
      <c r="HB596" s="10"/>
      <c r="HC596" s="10"/>
      <c r="HD596" s="10"/>
      <c r="HE596" s="10"/>
      <c r="HF596" s="10"/>
      <c r="HG596" s="10"/>
      <c r="HH596" s="10"/>
      <c r="HI596" s="10"/>
      <c r="HJ596" s="10"/>
      <c r="HK596" s="10"/>
      <c r="HL596" s="10"/>
      <c r="HM596" s="10"/>
      <c r="HN596" s="10"/>
      <c r="HO596" s="10"/>
    </row>
    <row r="597" spans="2:223" ht="102" outlineLevel="1" x14ac:dyDescent="0.2">
      <c r="B597" s="14" t="s">
        <v>1418</v>
      </c>
      <c r="C597" s="14" t="s">
        <v>46</v>
      </c>
      <c r="D597" s="44" t="s">
        <v>1363</v>
      </c>
      <c r="E597" s="14" t="s">
        <v>330</v>
      </c>
      <c r="F597" s="14" t="s">
        <v>1364</v>
      </c>
      <c r="G597" s="14" t="s">
        <v>1419</v>
      </c>
      <c r="H597" s="15" t="s">
        <v>83</v>
      </c>
      <c r="I597" s="16">
        <v>57</v>
      </c>
      <c r="J597" s="17" t="s">
        <v>109</v>
      </c>
      <c r="K597" s="15" t="s">
        <v>53</v>
      </c>
      <c r="L597" s="18" t="s">
        <v>54</v>
      </c>
      <c r="M597" s="18" t="s">
        <v>55</v>
      </c>
      <c r="N597" s="49" t="s">
        <v>1253</v>
      </c>
      <c r="O597" s="49"/>
      <c r="P597" s="49"/>
      <c r="Q597" s="19"/>
      <c r="R597" s="20">
        <v>15</v>
      </c>
      <c r="S597" s="20">
        <v>15</v>
      </c>
      <c r="T597" s="20">
        <v>15</v>
      </c>
      <c r="U597" s="20">
        <v>15</v>
      </c>
      <c r="V597" s="20">
        <v>15</v>
      </c>
      <c r="W597" s="20">
        <v>22245.61</v>
      </c>
      <c r="X597" s="30">
        <f t="shared" si="15"/>
        <v>1668420.75</v>
      </c>
      <c r="Y597" s="20">
        <f t="shared" si="14"/>
        <v>1868631.2400000002</v>
      </c>
      <c r="Z597" s="18" t="s">
        <v>57</v>
      </c>
      <c r="AA597" s="14" t="s">
        <v>176</v>
      </c>
      <c r="AB597" s="22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  <c r="GS597" s="10"/>
      <c r="GT597" s="10"/>
      <c r="GU597" s="10"/>
      <c r="GV597" s="10"/>
      <c r="GW597" s="10"/>
      <c r="GX597" s="10"/>
      <c r="GY597" s="10"/>
      <c r="GZ597" s="10"/>
      <c r="HA597" s="10"/>
      <c r="HB597" s="10"/>
      <c r="HC597" s="10"/>
      <c r="HD597" s="10"/>
      <c r="HE597" s="10"/>
      <c r="HF597" s="10"/>
      <c r="HG597" s="10"/>
      <c r="HH597" s="10"/>
      <c r="HI597" s="10"/>
      <c r="HJ597" s="10"/>
      <c r="HK597" s="10"/>
      <c r="HL597" s="10"/>
      <c r="HM597" s="10"/>
      <c r="HN597" s="10"/>
      <c r="HO597" s="10"/>
    </row>
    <row r="598" spans="2:223" ht="102" outlineLevel="1" x14ac:dyDescent="0.2">
      <c r="B598" s="14" t="s">
        <v>1420</v>
      </c>
      <c r="C598" s="14" t="s">
        <v>46</v>
      </c>
      <c r="D598" s="44" t="s">
        <v>1363</v>
      </c>
      <c r="E598" s="14" t="s">
        <v>330</v>
      </c>
      <c r="F598" s="14" t="s">
        <v>1364</v>
      </c>
      <c r="G598" s="14" t="s">
        <v>1421</v>
      </c>
      <c r="H598" s="15" t="s">
        <v>83</v>
      </c>
      <c r="I598" s="16">
        <v>57</v>
      </c>
      <c r="J598" s="17" t="s">
        <v>109</v>
      </c>
      <c r="K598" s="15" t="s">
        <v>53</v>
      </c>
      <c r="L598" s="18" t="s">
        <v>54</v>
      </c>
      <c r="M598" s="18" t="s">
        <v>55</v>
      </c>
      <c r="N598" s="49" t="s">
        <v>1253</v>
      </c>
      <c r="O598" s="49"/>
      <c r="P598" s="49"/>
      <c r="Q598" s="19"/>
      <c r="R598" s="20">
        <v>11</v>
      </c>
      <c r="S598" s="20">
        <v>11</v>
      </c>
      <c r="T598" s="20">
        <v>11</v>
      </c>
      <c r="U598" s="20">
        <v>11</v>
      </c>
      <c r="V598" s="20">
        <v>11</v>
      </c>
      <c r="W598" s="20">
        <v>22245.61</v>
      </c>
      <c r="X598" s="30">
        <f t="shared" si="15"/>
        <v>1223508.55</v>
      </c>
      <c r="Y598" s="20">
        <f t="shared" ref="Y598:Y661" si="16">X598*1.12</f>
        <v>1370329.5760000001</v>
      </c>
      <c r="Z598" s="18" t="s">
        <v>57</v>
      </c>
      <c r="AA598" s="14" t="s">
        <v>176</v>
      </c>
      <c r="AB598" s="22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10"/>
      <c r="GQ598" s="10"/>
      <c r="GR598" s="10"/>
      <c r="GS598" s="10"/>
      <c r="GT598" s="10"/>
      <c r="GU598" s="10"/>
      <c r="GV598" s="10"/>
      <c r="GW598" s="10"/>
      <c r="GX598" s="10"/>
      <c r="GY598" s="10"/>
      <c r="GZ598" s="10"/>
      <c r="HA598" s="10"/>
      <c r="HB598" s="10"/>
      <c r="HC598" s="10"/>
      <c r="HD598" s="10"/>
      <c r="HE598" s="10"/>
      <c r="HF598" s="10"/>
      <c r="HG598" s="10"/>
      <c r="HH598" s="10"/>
      <c r="HI598" s="10"/>
      <c r="HJ598" s="10"/>
      <c r="HK598" s="10"/>
      <c r="HL598" s="10"/>
      <c r="HM598" s="10"/>
      <c r="HN598" s="10"/>
      <c r="HO598" s="10"/>
    </row>
    <row r="599" spans="2:223" ht="102" outlineLevel="1" x14ac:dyDescent="0.2">
      <c r="B599" s="14" t="s">
        <v>1422</v>
      </c>
      <c r="C599" s="14" t="s">
        <v>46</v>
      </c>
      <c r="D599" s="44" t="s">
        <v>1363</v>
      </c>
      <c r="E599" s="14" t="s">
        <v>330</v>
      </c>
      <c r="F599" s="14" t="s">
        <v>1364</v>
      </c>
      <c r="G599" s="14" t="s">
        <v>1423</v>
      </c>
      <c r="H599" s="15" t="s">
        <v>83</v>
      </c>
      <c r="I599" s="16">
        <v>57</v>
      </c>
      <c r="J599" s="17" t="s">
        <v>109</v>
      </c>
      <c r="K599" s="15" t="s">
        <v>53</v>
      </c>
      <c r="L599" s="18" t="s">
        <v>54</v>
      </c>
      <c r="M599" s="18" t="s">
        <v>55</v>
      </c>
      <c r="N599" s="49" t="s">
        <v>1253</v>
      </c>
      <c r="O599" s="49"/>
      <c r="P599" s="49"/>
      <c r="Q599" s="19"/>
      <c r="R599" s="20">
        <v>9</v>
      </c>
      <c r="S599" s="20">
        <v>0</v>
      </c>
      <c r="T599" s="20">
        <v>0</v>
      </c>
      <c r="U599" s="20">
        <v>0</v>
      </c>
      <c r="V599" s="20">
        <v>0</v>
      </c>
      <c r="W599" s="20">
        <v>18750</v>
      </c>
      <c r="X599" s="30">
        <f t="shared" si="15"/>
        <v>168750</v>
      </c>
      <c r="Y599" s="20">
        <f t="shared" si="16"/>
        <v>189000.00000000003</v>
      </c>
      <c r="Z599" s="18" t="s">
        <v>57</v>
      </c>
      <c r="AA599" s="14" t="s">
        <v>176</v>
      </c>
      <c r="AB599" s="22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/>
      <c r="GO599" s="10"/>
      <c r="GP599" s="10"/>
      <c r="GQ599" s="10"/>
      <c r="GR599" s="10"/>
      <c r="GS599" s="10"/>
      <c r="GT599" s="10"/>
      <c r="GU599" s="10"/>
      <c r="GV599" s="10"/>
      <c r="GW599" s="10"/>
      <c r="GX599" s="10"/>
      <c r="GY599" s="10"/>
      <c r="GZ599" s="10"/>
      <c r="HA599" s="10"/>
      <c r="HB599" s="10"/>
      <c r="HC599" s="10"/>
      <c r="HD599" s="10"/>
      <c r="HE599" s="10"/>
      <c r="HF599" s="10"/>
      <c r="HG599" s="10"/>
      <c r="HH599" s="10"/>
      <c r="HI599" s="10"/>
      <c r="HJ599" s="10"/>
      <c r="HK599" s="10"/>
      <c r="HL599" s="10"/>
      <c r="HM599" s="10"/>
      <c r="HN599" s="10"/>
      <c r="HO599" s="10"/>
    </row>
    <row r="600" spans="2:223" ht="102" outlineLevel="1" x14ac:dyDescent="0.2">
      <c r="B600" s="14" t="s">
        <v>1424</v>
      </c>
      <c r="C600" s="14" t="s">
        <v>46</v>
      </c>
      <c r="D600" s="44" t="s">
        <v>1363</v>
      </c>
      <c r="E600" s="14" t="s">
        <v>330</v>
      </c>
      <c r="F600" s="14" t="s">
        <v>1364</v>
      </c>
      <c r="G600" s="14" t="s">
        <v>1425</v>
      </c>
      <c r="H600" s="15" t="s">
        <v>83</v>
      </c>
      <c r="I600" s="16">
        <v>57</v>
      </c>
      <c r="J600" s="17" t="s">
        <v>109</v>
      </c>
      <c r="K600" s="15" t="s">
        <v>53</v>
      </c>
      <c r="L600" s="18" t="s">
        <v>54</v>
      </c>
      <c r="M600" s="18" t="s">
        <v>55</v>
      </c>
      <c r="N600" s="49" t="s">
        <v>1253</v>
      </c>
      <c r="O600" s="49"/>
      <c r="P600" s="49"/>
      <c r="Q600" s="19"/>
      <c r="R600" s="20">
        <v>42</v>
      </c>
      <c r="S600" s="20">
        <v>0</v>
      </c>
      <c r="T600" s="20">
        <v>0</v>
      </c>
      <c r="U600" s="20">
        <v>0</v>
      </c>
      <c r="V600" s="20">
        <v>0</v>
      </c>
      <c r="W600" s="20">
        <v>18750</v>
      </c>
      <c r="X600" s="30">
        <f t="shared" si="15"/>
        <v>787500</v>
      </c>
      <c r="Y600" s="20">
        <f t="shared" si="16"/>
        <v>882000.00000000012</v>
      </c>
      <c r="Z600" s="18" t="s">
        <v>57</v>
      </c>
      <c r="AA600" s="14" t="s">
        <v>176</v>
      </c>
      <c r="AB600" s="22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  <c r="ER600" s="10"/>
      <c r="ES600" s="10"/>
      <c r="ET600" s="10"/>
      <c r="EU600" s="10"/>
      <c r="EV600" s="10"/>
      <c r="EW600" s="10"/>
      <c r="EX600" s="10"/>
      <c r="EY600" s="10"/>
      <c r="EZ600" s="10"/>
      <c r="FA600" s="10"/>
      <c r="FB600" s="10"/>
      <c r="FC600" s="10"/>
      <c r="FD600" s="10"/>
      <c r="FE600" s="10"/>
      <c r="FF600" s="10"/>
      <c r="FG600" s="10"/>
      <c r="FH600" s="10"/>
      <c r="FI600" s="10"/>
      <c r="FJ600" s="10"/>
      <c r="FK600" s="10"/>
      <c r="FL600" s="10"/>
      <c r="FM600" s="10"/>
      <c r="FN600" s="10"/>
      <c r="FO600" s="10"/>
      <c r="FP600" s="10"/>
      <c r="FQ600" s="10"/>
      <c r="FR600" s="10"/>
      <c r="FS600" s="10"/>
      <c r="FT600" s="10"/>
      <c r="FU600" s="10"/>
      <c r="FV600" s="10"/>
      <c r="FW600" s="10"/>
      <c r="FX600" s="10"/>
      <c r="FY600" s="10"/>
      <c r="FZ600" s="10"/>
      <c r="GA600" s="10"/>
      <c r="GB600" s="10"/>
      <c r="GC600" s="10"/>
      <c r="GD600" s="10"/>
      <c r="GE600" s="10"/>
      <c r="GF600" s="10"/>
      <c r="GG600" s="10"/>
      <c r="GH600" s="10"/>
      <c r="GI600" s="10"/>
      <c r="GJ600" s="10"/>
      <c r="GK600" s="10"/>
      <c r="GL600" s="10"/>
      <c r="GM600" s="10"/>
      <c r="GN600" s="10"/>
      <c r="GO600" s="10"/>
      <c r="GP600" s="10"/>
      <c r="GQ600" s="10"/>
      <c r="GR600" s="10"/>
      <c r="GS600" s="10"/>
      <c r="GT600" s="10"/>
      <c r="GU600" s="10"/>
      <c r="GV600" s="10"/>
      <c r="GW600" s="10"/>
      <c r="GX600" s="10"/>
      <c r="GY600" s="10"/>
      <c r="GZ600" s="10"/>
      <c r="HA600" s="10"/>
      <c r="HB600" s="10"/>
      <c r="HC600" s="10"/>
      <c r="HD600" s="10"/>
      <c r="HE600" s="10"/>
      <c r="HF600" s="10"/>
      <c r="HG600" s="10"/>
      <c r="HH600" s="10"/>
      <c r="HI600" s="10"/>
      <c r="HJ600" s="10"/>
      <c r="HK600" s="10"/>
      <c r="HL600" s="10"/>
      <c r="HM600" s="10"/>
      <c r="HN600" s="10"/>
      <c r="HO600" s="10"/>
    </row>
    <row r="601" spans="2:223" ht="102" outlineLevel="1" x14ac:dyDescent="0.2">
      <c r="B601" s="14" t="s">
        <v>1426</v>
      </c>
      <c r="C601" s="14" t="s">
        <v>46</v>
      </c>
      <c r="D601" s="44" t="s">
        <v>1363</v>
      </c>
      <c r="E601" s="14" t="s">
        <v>330</v>
      </c>
      <c r="F601" s="14" t="s">
        <v>1364</v>
      </c>
      <c r="G601" s="14" t="s">
        <v>1427</v>
      </c>
      <c r="H601" s="15" t="s">
        <v>83</v>
      </c>
      <c r="I601" s="16">
        <v>57</v>
      </c>
      <c r="J601" s="17" t="s">
        <v>109</v>
      </c>
      <c r="K601" s="15" t="s">
        <v>53</v>
      </c>
      <c r="L601" s="18" t="s">
        <v>54</v>
      </c>
      <c r="M601" s="18" t="s">
        <v>55</v>
      </c>
      <c r="N601" s="49" t="s">
        <v>1253</v>
      </c>
      <c r="O601" s="49"/>
      <c r="P601" s="49"/>
      <c r="Q601" s="19"/>
      <c r="R601" s="20">
        <v>78</v>
      </c>
      <c r="S601" s="20">
        <v>0</v>
      </c>
      <c r="T601" s="20">
        <v>0</v>
      </c>
      <c r="U601" s="20">
        <v>0</v>
      </c>
      <c r="V601" s="20">
        <v>0</v>
      </c>
      <c r="W601" s="20">
        <v>18750</v>
      </c>
      <c r="X601" s="30">
        <f t="shared" si="15"/>
        <v>1462500</v>
      </c>
      <c r="Y601" s="20">
        <f t="shared" si="16"/>
        <v>1638000.0000000002</v>
      </c>
      <c r="Z601" s="18" t="s">
        <v>57</v>
      </c>
      <c r="AA601" s="14" t="s">
        <v>176</v>
      </c>
      <c r="AB601" s="22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X601" s="10"/>
      <c r="EY601" s="10"/>
      <c r="EZ601" s="10"/>
      <c r="FA601" s="10"/>
      <c r="FB601" s="10"/>
      <c r="FC601" s="10"/>
      <c r="FD601" s="10"/>
      <c r="FE601" s="10"/>
      <c r="FF601" s="10"/>
      <c r="FG601" s="10"/>
      <c r="FH601" s="10"/>
      <c r="FI601" s="10"/>
      <c r="FJ601" s="10"/>
      <c r="FK601" s="10"/>
      <c r="FL601" s="10"/>
      <c r="FM601" s="10"/>
      <c r="FN601" s="10"/>
      <c r="FO601" s="10"/>
      <c r="FP601" s="10"/>
      <c r="FQ601" s="10"/>
      <c r="FR601" s="10"/>
      <c r="FS601" s="10"/>
      <c r="FT601" s="10"/>
      <c r="FU601" s="10"/>
      <c r="FV601" s="10"/>
      <c r="FW601" s="10"/>
      <c r="FX601" s="10"/>
      <c r="FY601" s="10"/>
      <c r="FZ601" s="10"/>
      <c r="GA601" s="10"/>
      <c r="GB601" s="10"/>
      <c r="GC601" s="10"/>
      <c r="GD601" s="10"/>
      <c r="GE601" s="10"/>
      <c r="GF601" s="10"/>
      <c r="GG601" s="10"/>
      <c r="GH601" s="10"/>
      <c r="GI601" s="10"/>
      <c r="GJ601" s="10"/>
      <c r="GK601" s="10"/>
      <c r="GL601" s="10"/>
      <c r="GM601" s="10"/>
      <c r="GN601" s="10"/>
      <c r="GO601" s="10"/>
      <c r="GP601" s="10"/>
      <c r="GQ601" s="10"/>
      <c r="GR601" s="10"/>
      <c r="GS601" s="10"/>
      <c r="GT601" s="10"/>
      <c r="GU601" s="10"/>
      <c r="GV601" s="10"/>
      <c r="GW601" s="10"/>
      <c r="GX601" s="10"/>
      <c r="GY601" s="10"/>
      <c r="GZ601" s="10"/>
      <c r="HA601" s="10"/>
      <c r="HB601" s="10"/>
      <c r="HC601" s="10"/>
      <c r="HD601" s="10"/>
      <c r="HE601" s="10"/>
      <c r="HF601" s="10"/>
      <c r="HG601" s="10"/>
      <c r="HH601" s="10"/>
      <c r="HI601" s="10"/>
      <c r="HJ601" s="10"/>
      <c r="HK601" s="10"/>
      <c r="HL601" s="10"/>
      <c r="HM601" s="10"/>
      <c r="HN601" s="10"/>
      <c r="HO601" s="10"/>
    </row>
    <row r="602" spans="2:223" ht="102" outlineLevel="1" x14ac:dyDescent="0.2">
      <c r="B602" s="14" t="s">
        <v>1428</v>
      </c>
      <c r="C602" s="14" t="s">
        <v>46</v>
      </c>
      <c r="D602" s="44" t="s">
        <v>1363</v>
      </c>
      <c r="E602" s="14" t="s">
        <v>330</v>
      </c>
      <c r="F602" s="14" t="s">
        <v>1364</v>
      </c>
      <c r="G602" s="14" t="s">
        <v>1429</v>
      </c>
      <c r="H602" s="15" t="s">
        <v>83</v>
      </c>
      <c r="I602" s="16">
        <v>57</v>
      </c>
      <c r="J602" s="17" t="s">
        <v>109</v>
      </c>
      <c r="K602" s="15" t="s">
        <v>53</v>
      </c>
      <c r="L602" s="18" t="s">
        <v>54</v>
      </c>
      <c r="M602" s="18" t="s">
        <v>55</v>
      </c>
      <c r="N602" s="49" t="s">
        <v>1253</v>
      </c>
      <c r="O602" s="49"/>
      <c r="P602" s="49"/>
      <c r="Q602" s="19"/>
      <c r="R602" s="20">
        <v>127</v>
      </c>
      <c r="S602" s="20">
        <v>0</v>
      </c>
      <c r="T602" s="20">
        <v>0</v>
      </c>
      <c r="U602" s="20">
        <v>0</v>
      </c>
      <c r="V602" s="20">
        <v>0</v>
      </c>
      <c r="W602" s="20">
        <v>18750</v>
      </c>
      <c r="X602" s="30">
        <f t="shared" si="15"/>
        <v>2381250</v>
      </c>
      <c r="Y602" s="20">
        <f t="shared" si="16"/>
        <v>2667000.0000000005</v>
      </c>
      <c r="Z602" s="18" t="s">
        <v>57</v>
      </c>
      <c r="AA602" s="14" t="s">
        <v>176</v>
      </c>
      <c r="AB602" s="22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X602" s="10"/>
      <c r="EY602" s="10"/>
      <c r="EZ602" s="10"/>
      <c r="FA602" s="10"/>
      <c r="FB602" s="10"/>
      <c r="FC602" s="10"/>
      <c r="FD602" s="10"/>
      <c r="FE602" s="10"/>
      <c r="FF602" s="10"/>
      <c r="FG602" s="10"/>
      <c r="FH602" s="10"/>
      <c r="FI602" s="10"/>
      <c r="FJ602" s="10"/>
      <c r="FK602" s="10"/>
      <c r="FL602" s="10"/>
      <c r="FM602" s="10"/>
      <c r="FN602" s="10"/>
      <c r="FO602" s="10"/>
      <c r="FP602" s="10"/>
      <c r="FQ602" s="10"/>
      <c r="FR602" s="10"/>
      <c r="FS602" s="10"/>
      <c r="FT602" s="10"/>
      <c r="FU602" s="10"/>
      <c r="FV602" s="10"/>
      <c r="FW602" s="10"/>
      <c r="FX602" s="10"/>
      <c r="FY602" s="10"/>
      <c r="FZ602" s="10"/>
      <c r="GA602" s="10"/>
      <c r="GB602" s="10"/>
      <c r="GC602" s="10"/>
      <c r="GD602" s="10"/>
      <c r="GE602" s="10"/>
      <c r="GF602" s="10"/>
      <c r="GG602" s="10"/>
      <c r="GH602" s="10"/>
      <c r="GI602" s="10"/>
      <c r="GJ602" s="10"/>
      <c r="GK602" s="10"/>
      <c r="GL602" s="10"/>
      <c r="GM602" s="10"/>
      <c r="GN602" s="10"/>
      <c r="GO602" s="10"/>
      <c r="GP602" s="10"/>
      <c r="GQ602" s="10"/>
      <c r="GR602" s="10"/>
      <c r="GS602" s="10"/>
      <c r="GT602" s="10"/>
      <c r="GU602" s="10"/>
      <c r="GV602" s="10"/>
      <c r="GW602" s="10"/>
      <c r="GX602" s="10"/>
      <c r="GY602" s="10"/>
      <c r="GZ602" s="10"/>
      <c r="HA602" s="10"/>
      <c r="HB602" s="10"/>
      <c r="HC602" s="10"/>
      <c r="HD602" s="10"/>
      <c r="HE602" s="10"/>
      <c r="HF602" s="10"/>
      <c r="HG602" s="10"/>
      <c r="HH602" s="10"/>
      <c r="HI602" s="10"/>
      <c r="HJ602" s="10"/>
      <c r="HK602" s="10"/>
      <c r="HL602" s="10"/>
      <c r="HM602" s="10"/>
      <c r="HN602" s="10"/>
      <c r="HO602" s="10"/>
    </row>
    <row r="603" spans="2:223" ht="102" outlineLevel="1" x14ac:dyDescent="0.2">
      <c r="B603" s="14" t="s">
        <v>1430</v>
      </c>
      <c r="C603" s="14" t="s">
        <v>46</v>
      </c>
      <c r="D603" s="44" t="s">
        <v>1363</v>
      </c>
      <c r="E603" s="14" t="s">
        <v>330</v>
      </c>
      <c r="F603" s="14" t="s">
        <v>1364</v>
      </c>
      <c r="G603" s="14" t="s">
        <v>1431</v>
      </c>
      <c r="H603" s="15" t="s">
        <v>83</v>
      </c>
      <c r="I603" s="16">
        <v>57</v>
      </c>
      <c r="J603" s="17" t="s">
        <v>109</v>
      </c>
      <c r="K603" s="15" t="s">
        <v>53</v>
      </c>
      <c r="L603" s="18" t="s">
        <v>54</v>
      </c>
      <c r="M603" s="18" t="s">
        <v>55</v>
      </c>
      <c r="N603" s="49" t="s">
        <v>1253</v>
      </c>
      <c r="O603" s="49"/>
      <c r="P603" s="49"/>
      <c r="Q603" s="19"/>
      <c r="R603" s="20">
        <v>110</v>
      </c>
      <c r="S603" s="20">
        <v>0</v>
      </c>
      <c r="T603" s="20">
        <v>0</v>
      </c>
      <c r="U603" s="20">
        <v>0</v>
      </c>
      <c r="V603" s="20">
        <v>0</v>
      </c>
      <c r="W603" s="20">
        <v>18750</v>
      </c>
      <c r="X603" s="30">
        <f t="shared" si="15"/>
        <v>2062500</v>
      </c>
      <c r="Y603" s="20">
        <f t="shared" si="16"/>
        <v>2310000</v>
      </c>
      <c r="Z603" s="18" t="s">
        <v>57</v>
      </c>
      <c r="AA603" s="14" t="s">
        <v>176</v>
      </c>
      <c r="AB603" s="22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X603" s="10"/>
      <c r="EY603" s="10"/>
      <c r="EZ603" s="10"/>
      <c r="FA603" s="10"/>
      <c r="FB603" s="10"/>
      <c r="FC603" s="10"/>
      <c r="FD603" s="10"/>
      <c r="FE603" s="10"/>
      <c r="FF603" s="10"/>
      <c r="FG603" s="10"/>
      <c r="FH603" s="10"/>
      <c r="FI603" s="10"/>
      <c r="FJ603" s="10"/>
      <c r="FK603" s="10"/>
      <c r="FL603" s="10"/>
      <c r="FM603" s="10"/>
      <c r="FN603" s="10"/>
      <c r="FO603" s="10"/>
      <c r="FP603" s="10"/>
      <c r="FQ603" s="10"/>
      <c r="FR603" s="10"/>
      <c r="FS603" s="10"/>
      <c r="FT603" s="10"/>
      <c r="FU603" s="10"/>
      <c r="FV603" s="10"/>
      <c r="FW603" s="10"/>
      <c r="FX603" s="10"/>
      <c r="FY603" s="10"/>
      <c r="FZ603" s="10"/>
      <c r="GA603" s="10"/>
      <c r="GB603" s="10"/>
      <c r="GC603" s="10"/>
      <c r="GD603" s="10"/>
      <c r="GE603" s="10"/>
      <c r="GF603" s="10"/>
      <c r="GG603" s="10"/>
      <c r="GH603" s="10"/>
      <c r="GI603" s="10"/>
      <c r="GJ603" s="10"/>
      <c r="GK603" s="10"/>
      <c r="GL603" s="10"/>
      <c r="GM603" s="10"/>
      <c r="GN603" s="10"/>
      <c r="GO603" s="10"/>
      <c r="GP603" s="10"/>
      <c r="GQ603" s="10"/>
      <c r="GR603" s="10"/>
      <c r="GS603" s="10"/>
      <c r="GT603" s="10"/>
      <c r="GU603" s="10"/>
      <c r="GV603" s="10"/>
      <c r="GW603" s="10"/>
      <c r="GX603" s="10"/>
      <c r="GY603" s="10"/>
      <c r="GZ603" s="10"/>
      <c r="HA603" s="10"/>
      <c r="HB603" s="10"/>
      <c r="HC603" s="10"/>
      <c r="HD603" s="10"/>
      <c r="HE603" s="10"/>
      <c r="HF603" s="10"/>
      <c r="HG603" s="10"/>
      <c r="HH603" s="10"/>
      <c r="HI603" s="10"/>
      <c r="HJ603" s="10"/>
      <c r="HK603" s="10"/>
      <c r="HL603" s="10"/>
      <c r="HM603" s="10"/>
      <c r="HN603" s="10"/>
      <c r="HO603" s="10"/>
    </row>
    <row r="604" spans="2:223" ht="102" outlineLevel="1" x14ac:dyDescent="0.2">
      <c r="B604" s="14" t="s">
        <v>1432</v>
      </c>
      <c r="C604" s="14" t="s">
        <v>46</v>
      </c>
      <c r="D604" s="44" t="s">
        <v>1363</v>
      </c>
      <c r="E604" s="14" t="s">
        <v>330</v>
      </c>
      <c r="F604" s="14" t="s">
        <v>1364</v>
      </c>
      <c r="G604" s="14" t="s">
        <v>1433</v>
      </c>
      <c r="H604" s="15" t="s">
        <v>83</v>
      </c>
      <c r="I604" s="16">
        <v>57</v>
      </c>
      <c r="J604" s="17" t="s">
        <v>109</v>
      </c>
      <c r="K604" s="15" t="s">
        <v>53</v>
      </c>
      <c r="L604" s="18" t="s">
        <v>54</v>
      </c>
      <c r="M604" s="18" t="s">
        <v>55</v>
      </c>
      <c r="N604" s="49" t="s">
        <v>1253</v>
      </c>
      <c r="O604" s="49"/>
      <c r="P604" s="49"/>
      <c r="Q604" s="19"/>
      <c r="R604" s="20">
        <v>53</v>
      </c>
      <c r="S604" s="20">
        <v>0</v>
      </c>
      <c r="T604" s="20">
        <v>0</v>
      </c>
      <c r="U604" s="20">
        <v>0</v>
      </c>
      <c r="V604" s="20">
        <v>0</v>
      </c>
      <c r="W604" s="20">
        <v>18750</v>
      </c>
      <c r="X604" s="30">
        <f t="shared" si="15"/>
        <v>993750</v>
      </c>
      <c r="Y604" s="20">
        <f t="shared" si="16"/>
        <v>1113000</v>
      </c>
      <c r="Z604" s="18" t="s">
        <v>57</v>
      </c>
      <c r="AA604" s="14" t="s">
        <v>176</v>
      </c>
      <c r="AB604" s="22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  <c r="ER604" s="10"/>
      <c r="ES604" s="10"/>
      <c r="ET604" s="10"/>
      <c r="EU604" s="10"/>
      <c r="EV604" s="10"/>
      <c r="EW604" s="10"/>
      <c r="EX604" s="10"/>
      <c r="EY604" s="10"/>
      <c r="EZ604" s="10"/>
      <c r="FA604" s="10"/>
      <c r="FB604" s="10"/>
      <c r="FC604" s="10"/>
      <c r="FD604" s="10"/>
      <c r="FE604" s="10"/>
      <c r="FF604" s="10"/>
      <c r="FG604" s="10"/>
      <c r="FH604" s="10"/>
      <c r="FI604" s="10"/>
      <c r="FJ604" s="10"/>
      <c r="FK604" s="10"/>
      <c r="FL604" s="10"/>
      <c r="FM604" s="10"/>
      <c r="FN604" s="10"/>
      <c r="FO604" s="10"/>
      <c r="FP604" s="10"/>
      <c r="FQ604" s="10"/>
      <c r="FR604" s="10"/>
      <c r="FS604" s="10"/>
      <c r="FT604" s="10"/>
      <c r="FU604" s="10"/>
      <c r="FV604" s="10"/>
      <c r="FW604" s="10"/>
      <c r="FX604" s="10"/>
      <c r="FY604" s="10"/>
      <c r="FZ604" s="10"/>
      <c r="GA604" s="10"/>
      <c r="GB604" s="10"/>
      <c r="GC604" s="10"/>
      <c r="GD604" s="10"/>
      <c r="GE604" s="10"/>
      <c r="GF604" s="10"/>
      <c r="GG604" s="10"/>
      <c r="GH604" s="10"/>
      <c r="GI604" s="10"/>
      <c r="GJ604" s="10"/>
      <c r="GK604" s="10"/>
      <c r="GL604" s="10"/>
      <c r="GM604" s="10"/>
      <c r="GN604" s="10"/>
      <c r="GO604" s="10"/>
      <c r="GP604" s="10"/>
      <c r="GQ604" s="10"/>
      <c r="GR604" s="10"/>
      <c r="GS604" s="10"/>
      <c r="GT604" s="10"/>
      <c r="GU604" s="10"/>
      <c r="GV604" s="10"/>
      <c r="GW604" s="10"/>
      <c r="GX604" s="10"/>
      <c r="GY604" s="10"/>
      <c r="GZ604" s="10"/>
      <c r="HA604" s="10"/>
      <c r="HB604" s="10"/>
      <c r="HC604" s="10"/>
      <c r="HD604" s="10"/>
      <c r="HE604" s="10"/>
      <c r="HF604" s="10"/>
      <c r="HG604" s="10"/>
      <c r="HH604" s="10"/>
      <c r="HI604" s="10"/>
      <c r="HJ604" s="10"/>
      <c r="HK604" s="10"/>
      <c r="HL604" s="10"/>
      <c r="HM604" s="10"/>
      <c r="HN604" s="10"/>
      <c r="HO604" s="10"/>
    </row>
    <row r="605" spans="2:223" ht="102" outlineLevel="1" x14ac:dyDescent="0.2">
      <c r="B605" s="14" t="s">
        <v>1434</v>
      </c>
      <c r="C605" s="14" t="s">
        <v>46</v>
      </c>
      <c r="D605" s="44" t="s">
        <v>1363</v>
      </c>
      <c r="E605" s="14" t="s">
        <v>330</v>
      </c>
      <c r="F605" s="14" t="s">
        <v>1364</v>
      </c>
      <c r="G605" s="14" t="s">
        <v>1435</v>
      </c>
      <c r="H605" s="15" t="s">
        <v>83</v>
      </c>
      <c r="I605" s="16">
        <v>57</v>
      </c>
      <c r="J605" s="17" t="s">
        <v>109</v>
      </c>
      <c r="K605" s="15" t="s">
        <v>53</v>
      </c>
      <c r="L605" s="18" t="s">
        <v>54</v>
      </c>
      <c r="M605" s="18" t="s">
        <v>55</v>
      </c>
      <c r="N605" s="49" t="s">
        <v>1253</v>
      </c>
      <c r="O605" s="49"/>
      <c r="P605" s="49"/>
      <c r="Q605" s="19"/>
      <c r="R605" s="20">
        <v>28</v>
      </c>
      <c r="S605" s="20">
        <v>0</v>
      </c>
      <c r="T605" s="20">
        <v>0</v>
      </c>
      <c r="U605" s="20">
        <v>0</v>
      </c>
      <c r="V605" s="20">
        <v>0</v>
      </c>
      <c r="W605" s="20">
        <v>18750</v>
      </c>
      <c r="X605" s="30">
        <f t="shared" si="15"/>
        <v>525000</v>
      </c>
      <c r="Y605" s="20">
        <f t="shared" si="16"/>
        <v>588000</v>
      </c>
      <c r="Z605" s="18" t="s">
        <v>57</v>
      </c>
      <c r="AA605" s="14" t="s">
        <v>176</v>
      </c>
      <c r="AB605" s="22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  <c r="ER605" s="10"/>
      <c r="ES605" s="10"/>
      <c r="ET605" s="10"/>
      <c r="EU605" s="10"/>
      <c r="EV605" s="10"/>
      <c r="EW605" s="10"/>
      <c r="EX605" s="10"/>
      <c r="EY605" s="10"/>
      <c r="EZ605" s="10"/>
      <c r="FA605" s="10"/>
      <c r="FB605" s="10"/>
      <c r="FC605" s="10"/>
      <c r="FD605" s="10"/>
      <c r="FE605" s="10"/>
      <c r="FF605" s="10"/>
      <c r="FG605" s="10"/>
      <c r="FH605" s="10"/>
      <c r="FI605" s="10"/>
      <c r="FJ605" s="10"/>
      <c r="FK605" s="10"/>
      <c r="FL605" s="10"/>
      <c r="FM605" s="10"/>
      <c r="FN605" s="10"/>
      <c r="FO605" s="10"/>
      <c r="FP605" s="10"/>
      <c r="FQ605" s="10"/>
      <c r="FR605" s="10"/>
      <c r="FS605" s="10"/>
      <c r="FT605" s="10"/>
      <c r="FU605" s="10"/>
      <c r="FV605" s="10"/>
      <c r="FW605" s="10"/>
      <c r="FX605" s="10"/>
      <c r="FY605" s="10"/>
      <c r="FZ605" s="10"/>
      <c r="GA605" s="10"/>
      <c r="GB605" s="10"/>
      <c r="GC605" s="10"/>
      <c r="GD605" s="10"/>
      <c r="GE605" s="10"/>
      <c r="GF605" s="10"/>
      <c r="GG605" s="10"/>
      <c r="GH605" s="10"/>
      <c r="GI605" s="10"/>
      <c r="GJ605" s="10"/>
      <c r="GK605" s="10"/>
      <c r="GL605" s="10"/>
      <c r="GM605" s="10"/>
      <c r="GN605" s="10"/>
      <c r="GO605" s="10"/>
      <c r="GP605" s="10"/>
      <c r="GQ605" s="10"/>
      <c r="GR605" s="10"/>
      <c r="GS605" s="10"/>
      <c r="GT605" s="10"/>
      <c r="GU605" s="10"/>
      <c r="GV605" s="10"/>
      <c r="GW605" s="10"/>
      <c r="GX605" s="10"/>
      <c r="GY605" s="10"/>
      <c r="GZ605" s="10"/>
      <c r="HA605" s="10"/>
      <c r="HB605" s="10"/>
      <c r="HC605" s="10"/>
      <c r="HD605" s="10"/>
      <c r="HE605" s="10"/>
      <c r="HF605" s="10"/>
      <c r="HG605" s="10"/>
      <c r="HH605" s="10"/>
      <c r="HI605" s="10"/>
      <c r="HJ605" s="10"/>
      <c r="HK605" s="10"/>
      <c r="HL605" s="10"/>
      <c r="HM605" s="10"/>
      <c r="HN605" s="10"/>
      <c r="HO605" s="10"/>
    </row>
    <row r="606" spans="2:223" ht="102" outlineLevel="1" x14ac:dyDescent="0.2">
      <c r="B606" s="14" t="s">
        <v>1436</v>
      </c>
      <c r="C606" s="14" t="s">
        <v>46</v>
      </c>
      <c r="D606" s="44" t="s">
        <v>1363</v>
      </c>
      <c r="E606" s="14" t="s">
        <v>330</v>
      </c>
      <c r="F606" s="14" t="s">
        <v>1364</v>
      </c>
      <c r="G606" s="14" t="s">
        <v>1437</v>
      </c>
      <c r="H606" s="15" t="s">
        <v>83</v>
      </c>
      <c r="I606" s="16">
        <v>57</v>
      </c>
      <c r="J606" s="17" t="s">
        <v>109</v>
      </c>
      <c r="K606" s="15" t="s">
        <v>53</v>
      </c>
      <c r="L606" s="18" t="s">
        <v>54</v>
      </c>
      <c r="M606" s="18" t="s">
        <v>55</v>
      </c>
      <c r="N606" s="49" t="s">
        <v>1253</v>
      </c>
      <c r="O606" s="49"/>
      <c r="P606" s="49"/>
      <c r="Q606" s="19"/>
      <c r="R606" s="20">
        <v>6</v>
      </c>
      <c r="S606" s="20">
        <v>0</v>
      </c>
      <c r="T606" s="20">
        <v>0</v>
      </c>
      <c r="U606" s="20">
        <v>0</v>
      </c>
      <c r="V606" s="20">
        <v>0</v>
      </c>
      <c r="W606" s="20">
        <v>18750</v>
      </c>
      <c r="X606" s="30">
        <f t="shared" si="15"/>
        <v>112500</v>
      </c>
      <c r="Y606" s="20">
        <f t="shared" si="16"/>
        <v>126000.00000000001</v>
      </c>
      <c r="Z606" s="18" t="s">
        <v>57</v>
      </c>
      <c r="AA606" s="14" t="s">
        <v>176</v>
      </c>
      <c r="AB606" s="22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  <c r="ER606" s="10"/>
      <c r="ES606" s="10"/>
      <c r="ET606" s="10"/>
      <c r="EU606" s="10"/>
      <c r="EV606" s="10"/>
      <c r="EW606" s="10"/>
      <c r="EX606" s="10"/>
      <c r="EY606" s="10"/>
      <c r="EZ606" s="10"/>
      <c r="FA606" s="10"/>
      <c r="FB606" s="10"/>
      <c r="FC606" s="10"/>
      <c r="FD606" s="10"/>
      <c r="FE606" s="10"/>
      <c r="FF606" s="10"/>
      <c r="FG606" s="10"/>
      <c r="FH606" s="10"/>
      <c r="FI606" s="10"/>
      <c r="FJ606" s="10"/>
      <c r="FK606" s="10"/>
      <c r="FL606" s="10"/>
      <c r="FM606" s="10"/>
      <c r="FN606" s="10"/>
      <c r="FO606" s="10"/>
      <c r="FP606" s="10"/>
      <c r="FQ606" s="10"/>
      <c r="FR606" s="10"/>
      <c r="FS606" s="10"/>
      <c r="FT606" s="10"/>
      <c r="FU606" s="10"/>
      <c r="FV606" s="10"/>
      <c r="FW606" s="10"/>
      <c r="FX606" s="10"/>
      <c r="FY606" s="10"/>
      <c r="FZ606" s="10"/>
      <c r="GA606" s="10"/>
      <c r="GB606" s="10"/>
      <c r="GC606" s="10"/>
      <c r="GD606" s="10"/>
      <c r="GE606" s="10"/>
      <c r="GF606" s="10"/>
      <c r="GG606" s="10"/>
      <c r="GH606" s="10"/>
      <c r="GI606" s="10"/>
      <c r="GJ606" s="10"/>
      <c r="GK606" s="10"/>
      <c r="GL606" s="10"/>
      <c r="GM606" s="10"/>
      <c r="GN606" s="10"/>
      <c r="GO606" s="10"/>
      <c r="GP606" s="10"/>
      <c r="GQ606" s="10"/>
      <c r="GR606" s="10"/>
      <c r="GS606" s="10"/>
      <c r="GT606" s="10"/>
      <c r="GU606" s="10"/>
      <c r="GV606" s="10"/>
      <c r="GW606" s="10"/>
      <c r="GX606" s="10"/>
      <c r="GY606" s="10"/>
      <c r="GZ606" s="10"/>
      <c r="HA606" s="10"/>
      <c r="HB606" s="10"/>
      <c r="HC606" s="10"/>
      <c r="HD606" s="10"/>
      <c r="HE606" s="10"/>
      <c r="HF606" s="10"/>
      <c r="HG606" s="10"/>
      <c r="HH606" s="10"/>
      <c r="HI606" s="10"/>
      <c r="HJ606" s="10"/>
      <c r="HK606" s="10"/>
      <c r="HL606" s="10"/>
      <c r="HM606" s="10"/>
      <c r="HN606" s="10"/>
      <c r="HO606" s="10"/>
    </row>
    <row r="607" spans="2:223" ht="102" outlineLevel="1" x14ac:dyDescent="0.2">
      <c r="B607" s="14" t="s">
        <v>1438</v>
      </c>
      <c r="C607" s="14" t="s">
        <v>46</v>
      </c>
      <c r="D607" s="44" t="s">
        <v>1363</v>
      </c>
      <c r="E607" s="14" t="s">
        <v>330</v>
      </c>
      <c r="F607" s="14" t="s">
        <v>1364</v>
      </c>
      <c r="G607" s="14" t="s">
        <v>1439</v>
      </c>
      <c r="H607" s="15" t="s">
        <v>83</v>
      </c>
      <c r="I607" s="16">
        <v>57</v>
      </c>
      <c r="J607" s="17" t="s">
        <v>109</v>
      </c>
      <c r="K607" s="15" t="s">
        <v>53</v>
      </c>
      <c r="L607" s="18" t="s">
        <v>54</v>
      </c>
      <c r="M607" s="18" t="s">
        <v>55</v>
      </c>
      <c r="N607" s="49" t="s">
        <v>1253</v>
      </c>
      <c r="O607" s="49"/>
      <c r="P607" s="49"/>
      <c r="Q607" s="19"/>
      <c r="R607" s="20">
        <v>2</v>
      </c>
      <c r="S607" s="20">
        <v>0</v>
      </c>
      <c r="T607" s="20">
        <v>0</v>
      </c>
      <c r="U607" s="20">
        <v>0</v>
      </c>
      <c r="V607" s="20">
        <v>0</v>
      </c>
      <c r="W607" s="20">
        <v>18750</v>
      </c>
      <c r="X607" s="30">
        <f t="shared" si="15"/>
        <v>37500</v>
      </c>
      <c r="Y607" s="20">
        <f t="shared" si="16"/>
        <v>42000.000000000007</v>
      </c>
      <c r="Z607" s="18" t="s">
        <v>57</v>
      </c>
      <c r="AA607" s="14" t="s">
        <v>176</v>
      </c>
      <c r="AB607" s="22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  <c r="EN607" s="10"/>
      <c r="EO607" s="10"/>
      <c r="EP607" s="10"/>
      <c r="EQ607" s="10"/>
      <c r="ER607" s="10"/>
      <c r="ES607" s="10"/>
      <c r="ET607" s="10"/>
      <c r="EU607" s="10"/>
      <c r="EV607" s="10"/>
      <c r="EW607" s="10"/>
      <c r="EX607" s="10"/>
      <c r="EY607" s="10"/>
      <c r="EZ607" s="10"/>
      <c r="FA607" s="10"/>
      <c r="FB607" s="10"/>
      <c r="FC607" s="10"/>
      <c r="FD607" s="10"/>
      <c r="FE607" s="10"/>
      <c r="FF607" s="10"/>
      <c r="FG607" s="10"/>
      <c r="FH607" s="10"/>
      <c r="FI607" s="10"/>
      <c r="FJ607" s="10"/>
      <c r="FK607" s="10"/>
      <c r="FL607" s="10"/>
      <c r="FM607" s="10"/>
      <c r="FN607" s="10"/>
      <c r="FO607" s="10"/>
      <c r="FP607" s="10"/>
      <c r="FQ607" s="10"/>
      <c r="FR607" s="10"/>
      <c r="FS607" s="10"/>
      <c r="FT607" s="10"/>
      <c r="FU607" s="10"/>
      <c r="FV607" s="10"/>
      <c r="FW607" s="10"/>
      <c r="FX607" s="10"/>
      <c r="FY607" s="10"/>
      <c r="FZ607" s="10"/>
      <c r="GA607" s="10"/>
      <c r="GB607" s="10"/>
      <c r="GC607" s="10"/>
      <c r="GD607" s="10"/>
      <c r="GE607" s="10"/>
      <c r="GF607" s="10"/>
      <c r="GG607" s="10"/>
      <c r="GH607" s="10"/>
      <c r="GI607" s="10"/>
      <c r="GJ607" s="10"/>
      <c r="GK607" s="10"/>
      <c r="GL607" s="10"/>
      <c r="GM607" s="10"/>
      <c r="GN607" s="10"/>
      <c r="GO607" s="10"/>
      <c r="GP607" s="10"/>
      <c r="GQ607" s="10"/>
      <c r="GR607" s="10"/>
      <c r="GS607" s="10"/>
      <c r="GT607" s="10"/>
      <c r="GU607" s="10"/>
      <c r="GV607" s="10"/>
      <c r="GW607" s="10"/>
      <c r="GX607" s="10"/>
      <c r="GY607" s="10"/>
      <c r="GZ607" s="10"/>
      <c r="HA607" s="10"/>
      <c r="HB607" s="10"/>
      <c r="HC607" s="10"/>
      <c r="HD607" s="10"/>
      <c r="HE607" s="10"/>
      <c r="HF607" s="10"/>
      <c r="HG607" s="10"/>
      <c r="HH607" s="10"/>
      <c r="HI607" s="10"/>
      <c r="HJ607" s="10"/>
      <c r="HK607" s="10"/>
      <c r="HL607" s="10"/>
      <c r="HM607" s="10"/>
      <c r="HN607" s="10"/>
      <c r="HO607" s="10"/>
    </row>
    <row r="608" spans="2:223" ht="76.5" outlineLevel="1" x14ac:dyDescent="0.2">
      <c r="B608" s="14" t="s">
        <v>1440</v>
      </c>
      <c r="C608" s="14" t="s">
        <v>46</v>
      </c>
      <c r="D608" s="44" t="s">
        <v>1441</v>
      </c>
      <c r="E608" s="14" t="s">
        <v>330</v>
      </c>
      <c r="F608" s="14" t="s">
        <v>1442</v>
      </c>
      <c r="G608" s="14" t="s">
        <v>1443</v>
      </c>
      <c r="H608" s="15" t="s">
        <v>83</v>
      </c>
      <c r="I608" s="16">
        <v>57</v>
      </c>
      <c r="J608" s="17" t="s">
        <v>109</v>
      </c>
      <c r="K608" s="15" t="s">
        <v>53</v>
      </c>
      <c r="L608" s="18" t="s">
        <v>54</v>
      </c>
      <c r="M608" s="18" t="s">
        <v>55</v>
      </c>
      <c r="N608" s="49" t="s">
        <v>1253</v>
      </c>
      <c r="O608" s="49"/>
      <c r="P608" s="49"/>
      <c r="Q608" s="19"/>
      <c r="R608" s="20">
        <v>6</v>
      </c>
      <c r="S608" s="20">
        <v>0</v>
      </c>
      <c r="T608" s="20">
        <v>0</v>
      </c>
      <c r="U608" s="20">
        <v>0</v>
      </c>
      <c r="V608" s="20">
        <v>0</v>
      </c>
      <c r="W608" s="20">
        <v>22825</v>
      </c>
      <c r="X608" s="30">
        <f t="shared" si="15"/>
        <v>136950</v>
      </c>
      <c r="Y608" s="20">
        <f t="shared" si="16"/>
        <v>153384.00000000003</v>
      </c>
      <c r="Z608" s="18" t="s">
        <v>57</v>
      </c>
      <c r="AA608" s="14" t="s">
        <v>176</v>
      </c>
      <c r="AB608" s="22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X608" s="10"/>
      <c r="EY608" s="10"/>
      <c r="EZ608" s="10"/>
      <c r="FA608" s="10"/>
      <c r="FB608" s="10"/>
      <c r="FC608" s="10"/>
      <c r="FD608" s="10"/>
      <c r="FE608" s="10"/>
      <c r="FF608" s="10"/>
      <c r="FG608" s="10"/>
      <c r="FH608" s="10"/>
      <c r="FI608" s="10"/>
      <c r="FJ608" s="10"/>
      <c r="FK608" s="10"/>
      <c r="FL608" s="10"/>
      <c r="FM608" s="10"/>
      <c r="FN608" s="10"/>
      <c r="FO608" s="10"/>
      <c r="FP608" s="10"/>
      <c r="FQ608" s="10"/>
      <c r="FR608" s="10"/>
      <c r="FS608" s="10"/>
      <c r="FT608" s="10"/>
      <c r="FU608" s="10"/>
      <c r="FV608" s="10"/>
      <c r="FW608" s="10"/>
      <c r="FX608" s="10"/>
      <c r="FY608" s="10"/>
      <c r="FZ608" s="10"/>
      <c r="GA608" s="10"/>
      <c r="GB608" s="10"/>
      <c r="GC608" s="10"/>
      <c r="GD608" s="10"/>
      <c r="GE608" s="10"/>
      <c r="GF608" s="10"/>
      <c r="GG608" s="10"/>
      <c r="GH608" s="10"/>
      <c r="GI608" s="10"/>
      <c r="GJ608" s="10"/>
      <c r="GK608" s="10"/>
      <c r="GL608" s="10"/>
      <c r="GM608" s="10"/>
      <c r="GN608" s="10"/>
      <c r="GO608" s="10"/>
      <c r="GP608" s="10"/>
      <c r="GQ608" s="10"/>
      <c r="GR608" s="10"/>
      <c r="GS608" s="10"/>
      <c r="GT608" s="10"/>
      <c r="GU608" s="10"/>
      <c r="GV608" s="10"/>
      <c r="GW608" s="10"/>
      <c r="GX608" s="10"/>
      <c r="GY608" s="10"/>
      <c r="GZ608" s="10"/>
      <c r="HA608" s="10"/>
      <c r="HB608" s="10"/>
      <c r="HC608" s="10"/>
      <c r="HD608" s="10"/>
      <c r="HE608" s="10"/>
      <c r="HF608" s="10"/>
      <c r="HG608" s="10"/>
      <c r="HH608" s="10"/>
      <c r="HI608" s="10"/>
      <c r="HJ608" s="10"/>
      <c r="HK608" s="10"/>
      <c r="HL608" s="10"/>
      <c r="HM608" s="10"/>
      <c r="HN608" s="10"/>
      <c r="HO608" s="10"/>
    </row>
    <row r="609" spans="2:223" ht="76.5" outlineLevel="1" x14ac:dyDescent="0.2">
      <c r="B609" s="14" t="s">
        <v>1444</v>
      </c>
      <c r="C609" s="14" t="s">
        <v>46</v>
      </c>
      <c r="D609" s="44" t="s">
        <v>1441</v>
      </c>
      <c r="E609" s="14" t="s">
        <v>330</v>
      </c>
      <c r="F609" s="14" t="s">
        <v>1442</v>
      </c>
      <c r="G609" s="14" t="s">
        <v>1445</v>
      </c>
      <c r="H609" s="15" t="s">
        <v>83</v>
      </c>
      <c r="I609" s="16">
        <v>57</v>
      </c>
      <c r="J609" s="17" t="s">
        <v>109</v>
      </c>
      <c r="K609" s="15" t="s">
        <v>53</v>
      </c>
      <c r="L609" s="18" t="s">
        <v>54</v>
      </c>
      <c r="M609" s="18" t="s">
        <v>55</v>
      </c>
      <c r="N609" s="49" t="s">
        <v>1253</v>
      </c>
      <c r="O609" s="49"/>
      <c r="P609" s="49"/>
      <c r="Q609" s="19"/>
      <c r="R609" s="20">
        <v>13</v>
      </c>
      <c r="S609" s="20">
        <v>0</v>
      </c>
      <c r="T609" s="20">
        <v>13</v>
      </c>
      <c r="U609" s="20">
        <v>0</v>
      </c>
      <c r="V609" s="20">
        <v>13</v>
      </c>
      <c r="W609" s="20">
        <v>24738.18</v>
      </c>
      <c r="X609" s="30">
        <f t="shared" si="15"/>
        <v>964789.02</v>
      </c>
      <c r="Y609" s="20">
        <f t="shared" si="16"/>
        <v>1080563.7024000001</v>
      </c>
      <c r="Z609" s="18" t="s">
        <v>57</v>
      </c>
      <c r="AA609" s="14" t="s">
        <v>176</v>
      </c>
      <c r="AB609" s="22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  <c r="FD609" s="10"/>
      <c r="FE609" s="10"/>
      <c r="FF609" s="10"/>
      <c r="FG609" s="10"/>
      <c r="FH609" s="10"/>
      <c r="FI609" s="10"/>
      <c r="FJ609" s="10"/>
      <c r="FK609" s="10"/>
      <c r="FL609" s="10"/>
      <c r="FM609" s="10"/>
      <c r="FN609" s="10"/>
      <c r="FO609" s="10"/>
      <c r="FP609" s="10"/>
      <c r="FQ609" s="10"/>
      <c r="FR609" s="10"/>
      <c r="FS609" s="10"/>
      <c r="FT609" s="10"/>
      <c r="FU609" s="10"/>
      <c r="FV609" s="10"/>
      <c r="FW609" s="10"/>
      <c r="FX609" s="10"/>
      <c r="FY609" s="10"/>
      <c r="FZ609" s="10"/>
      <c r="GA609" s="10"/>
      <c r="GB609" s="10"/>
      <c r="GC609" s="10"/>
      <c r="GD609" s="10"/>
      <c r="GE609" s="10"/>
      <c r="GF609" s="10"/>
      <c r="GG609" s="10"/>
      <c r="GH609" s="10"/>
      <c r="GI609" s="10"/>
      <c r="GJ609" s="10"/>
      <c r="GK609" s="10"/>
      <c r="GL609" s="10"/>
      <c r="GM609" s="10"/>
      <c r="GN609" s="10"/>
      <c r="GO609" s="10"/>
      <c r="GP609" s="10"/>
      <c r="GQ609" s="10"/>
      <c r="GR609" s="10"/>
      <c r="GS609" s="10"/>
      <c r="GT609" s="10"/>
      <c r="GU609" s="10"/>
      <c r="GV609" s="10"/>
      <c r="GW609" s="10"/>
      <c r="GX609" s="10"/>
      <c r="GY609" s="10"/>
      <c r="GZ609" s="10"/>
      <c r="HA609" s="10"/>
      <c r="HB609" s="10"/>
      <c r="HC609" s="10"/>
      <c r="HD609" s="10"/>
      <c r="HE609" s="10"/>
      <c r="HF609" s="10"/>
      <c r="HG609" s="10"/>
      <c r="HH609" s="10"/>
      <c r="HI609" s="10"/>
      <c r="HJ609" s="10"/>
      <c r="HK609" s="10"/>
      <c r="HL609" s="10"/>
      <c r="HM609" s="10"/>
      <c r="HN609" s="10"/>
      <c r="HO609" s="10"/>
    </row>
    <row r="610" spans="2:223" ht="76.5" outlineLevel="1" x14ac:dyDescent="0.2">
      <c r="B610" s="14" t="s">
        <v>1446</v>
      </c>
      <c r="C610" s="14" t="s">
        <v>46</v>
      </c>
      <c r="D610" s="44" t="s">
        <v>1441</v>
      </c>
      <c r="E610" s="14" t="s">
        <v>330</v>
      </c>
      <c r="F610" s="14" t="s">
        <v>1442</v>
      </c>
      <c r="G610" s="14" t="s">
        <v>1447</v>
      </c>
      <c r="H610" s="15" t="s">
        <v>83</v>
      </c>
      <c r="I610" s="16">
        <v>57</v>
      </c>
      <c r="J610" s="17" t="s">
        <v>109</v>
      </c>
      <c r="K610" s="15" t="s">
        <v>53</v>
      </c>
      <c r="L610" s="18" t="s">
        <v>54</v>
      </c>
      <c r="M610" s="18" t="s">
        <v>55</v>
      </c>
      <c r="N610" s="49" t="s">
        <v>1253</v>
      </c>
      <c r="O610" s="49"/>
      <c r="P610" s="49"/>
      <c r="Q610" s="19"/>
      <c r="R610" s="20">
        <v>28</v>
      </c>
      <c r="S610" s="20">
        <v>0</v>
      </c>
      <c r="T610" s="20">
        <v>28</v>
      </c>
      <c r="U610" s="20">
        <v>0</v>
      </c>
      <c r="V610" s="20">
        <v>28</v>
      </c>
      <c r="W610" s="20">
        <v>24738.18</v>
      </c>
      <c r="X610" s="30">
        <f t="shared" si="15"/>
        <v>2078007.12</v>
      </c>
      <c r="Y610" s="20">
        <f t="shared" si="16"/>
        <v>2327367.9744000002</v>
      </c>
      <c r="Z610" s="18" t="s">
        <v>57</v>
      </c>
      <c r="AA610" s="14" t="s">
        <v>176</v>
      </c>
      <c r="AB610" s="22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  <c r="FD610" s="10"/>
      <c r="FE610" s="10"/>
      <c r="FF610" s="10"/>
      <c r="FG610" s="10"/>
      <c r="FH610" s="10"/>
      <c r="FI610" s="10"/>
      <c r="FJ610" s="10"/>
      <c r="FK610" s="10"/>
      <c r="FL610" s="10"/>
      <c r="FM610" s="10"/>
      <c r="FN610" s="10"/>
      <c r="FO610" s="10"/>
      <c r="FP610" s="10"/>
      <c r="FQ610" s="10"/>
      <c r="FR610" s="10"/>
      <c r="FS610" s="10"/>
      <c r="FT610" s="10"/>
      <c r="FU610" s="10"/>
      <c r="FV610" s="10"/>
      <c r="FW610" s="10"/>
      <c r="FX610" s="10"/>
      <c r="FY610" s="10"/>
      <c r="FZ610" s="10"/>
      <c r="GA610" s="10"/>
      <c r="GB610" s="10"/>
      <c r="GC610" s="10"/>
      <c r="GD610" s="10"/>
      <c r="GE610" s="10"/>
      <c r="GF610" s="10"/>
      <c r="GG610" s="10"/>
      <c r="GH610" s="10"/>
      <c r="GI610" s="10"/>
      <c r="GJ610" s="10"/>
      <c r="GK610" s="10"/>
      <c r="GL610" s="10"/>
      <c r="GM610" s="10"/>
      <c r="GN610" s="10"/>
      <c r="GO610" s="10"/>
      <c r="GP610" s="10"/>
      <c r="GQ610" s="10"/>
      <c r="GR610" s="10"/>
      <c r="GS610" s="10"/>
      <c r="GT610" s="10"/>
      <c r="GU610" s="10"/>
      <c r="GV610" s="10"/>
      <c r="GW610" s="10"/>
      <c r="GX610" s="10"/>
      <c r="GY610" s="10"/>
      <c r="GZ610" s="10"/>
      <c r="HA610" s="10"/>
      <c r="HB610" s="10"/>
      <c r="HC610" s="10"/>
      <c r="HD610" s="10"/>
      <c r="HE610" s="10"/>
      <c r="HF610" s="10"/>
      <c r="HG610" s="10"/>
      <c r="HH610" s="10"/>
      <c r="HI610" s="10"/>
      <c r="HJ610" s="10"/>
      <c r="HK610" s="10"/>
      <c r="HL610" s="10"/>
      <c r="HM610" s="10"/>
      <c r="HN610" s="10"/>
      <c r="HO610" s="10"/>
    </row>
    <row r="611" spans="2:223" ht="76.5" outlineLevel="1" x14ac:dyDescent="0.2">
      <c r="B611" s="14" t="s">
        <v>1448</v>
      </c>
      <c r="C611" s="14" t="s">
        <v>46</v>
      </c>
      <c r="D611" s="44" t="s">
        <v>1441</v>
      </c>
      <c r="E611" s="14" t="s">
        <v>330</v>
      </c>
      <c r="F611" s="14" t="s">
        <v>1442</v>
      </c>
      <c r="G611" s="14" t="s">
        <v>1449</v>
      </c>
      <c r="H611" s="15" t="s">
        <v>83</v>
      </c>
      <c r="I611" s="16">
        <v>57</v>
      </c>
      <c r="J611" s="17" t="s">
        <v>109</v>
      </c>
      <c r="K611" s="15" t="s">
        <v>53</v>
      </c>
      <c r="L611" s="18" t="s">
        <v>54</v>
      </c>
      <c r="M611" s="18" t="s">
        <v>55</v>
      </c>
      <c r="N611" s="49" t="s">
        <v>1253</v>
      </c>
      <c r="O611" s="49"/>
      <c r="P611" s="49"/>
      <c r="Q611" s="19"/>
      <c r="R611" s="20">
        <v>39</v>
      </c>
      <c r="S611" s="20">
        <v>0</v>
      </c>
      <c r="T611" s="20">
        <v>39</v>
      </c>
      <c r="U611" s="20">
        <v>0</v>
      </c>
      <c r="V611" s="20">
        <v>39</v>
      </c>
      <c r="W611" s="20">
        <v>24738.18</v>
      </c>
      <c r="X611" s="30">
        <f t="shared" si="15"/>
        <v>2894367.06</v>
      </c>
      <c r="Y611" s="20">
        <f t="shared" si="16"/>
        <v>3241691.1072000004</v>
      </c>
      <c r="Z611" s="18" t="s">
        <v>57</v>
      </c>
      <c r="AA611" s="14" t="s">
        <v>176</v>
      </c>
      <c r="AB611" s="22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  <c r="FB611" s="10"/>
      <c r="FC611" s="10"/>
      <c r="FD611" s="10"/>
      <c r="FE611" s="10"/>
      <c r="FF611" s="10"/>
      <c r="FG611" s="10"/>
      <c r="FH611" s="10"/>
      <c r="FI611" s="10"/>
      <c r="FJ611" s="10"/>
      <c r="FK611" s="10"/>
      <c r="FL611" s="10"/>
      <c r="FM611" s="10"/>
      <c r="FN611" s="10"/>
      <c r="FO611" s="10"/>
      <c r="FP611" s="10"/>
      <c r="FQ611" s="10"/>
      <c r="FR611" s="10"/>
      <c r="FS611" s="10"/>
      <c r="FT611" s="10"/>
      <c r="FU611" s="10"/>
      <c r="FV611" s="10"/>
      <c r="FW611" s="10"/>
      <c r="FX611" s="10"/>
      <c r="FY611" s="10"/>
      <c r="FZ611" s="10"/>
      <c r="GA611" s="10"/>
      <c r="GB611" s="10"/>
      <c r="GC611" s="10"/>
      <c r="GD611" s="10"/>
      <c r="GE611" s="10"/>
      <c r="GF611" s="10"/>
      <c r="GG611" s="10"/>
      <c r="GH611" s="10"/>
      <c r="GI611" s="10"/>
      <c r="GJ611" s="10"/>
      <c r="GK611" s="10"/>
      <c r="GL611" s="10"/>
      <c r="GM611" s="10"/>
      <c r="GN611" s="10"/>
      <c r="GO611" s="10"/>
      <c r="GP611" s="10"/>
      <c r="GQ611" s="10"/>
      <c r="GR611" s="10"/>
      <c r="GS611" s="10"/>
      <c r="GT611" s="10"/>
      <c r="GU611" s="10"/>
      <c r="GV611" s="10"/>
      <c r="GW611" s="10"/>
      <c r="GX611" s="10"/>
      <c r="GY611" s="10"/>
      <c r="GZ611" s="10"/>
      <c r="HA611" s="10"/>
      <c r="HB611" s="10"/>
      <c r="HC611" s="10"/>
      <c r="HD611" s="10"/>
      <c r="HE611" s="10"/>
      <c r="HF611" s="10"/>
      <c r="HG611" s="10"/>
      <c r="HH611" s="10"/>
      <c r="HI611" s="10"/>
      <c r="HJ611" s="10"/>
      <c r="HK611" s="10"/>
      <c r="HL611" s="10"/>
      <c r="HM611" s="10"/>
      <c r="HN611" s="10"/>
      <c r="HO611" s="10"/>
    </row>
    <row r="612" spans="2:223" ht="76.5" outlineLevel="1" x14ac:dyDescent="0.2">
      <c r="B612" s="14" t="s">
        <v>1450</v>
      </c>
      <c r="C612" s="14" t="s">
        <v>46</v>
      </c>
      <c r="D612" s="44" t="s">
        <v>1441</v>
      </c>
      <c r="E612" s="14" t="s">
        <v>330</v>
      </c>
      <c r="F612" s="14" t="s">
        <v>1442</v>
      </c>
      <c r="G612" s="14" t="s">
        <v>1451</v>
      </c>
      <c r="H612" s="15" t="s">
        <v>83</v>
      </c>
      <c r="I612" s="16">
        <v>57</v>
      </c>
      <c r="J612" s="17" t="s">
        <v>109</v>
      </c>
      <c r="K612" s="15" t="s">
        <v>53</v>
      </c>
      <c r="L612" s="18" t="s">
        <v>54</v>
      </c>
      <c r="M612" s="18" t="s">
        <v>55</v>
      </c>
      <c r="N612" s="49" t="s">
        <v>1253</v>
      </c>
      <c r="O612" s="49"/>
      <c r="P612" s="49"/>
      <c r="Q612" s="19"/>
      <c r="R612" s="20">
        <v>35</v>
      </c>
      <c r="S612" s="20">
        <v>0</v>
      </c>
      <c r="T612" s="20">
        <v>35</v>
      </c>
      <c r="U612" s="20">
        <v>0</v>
      </c>
      <c r="V612" s="20">
        <v>35</v>
      </c>
      <c r="W612" s="20">
        <v>24738.18</v>
      </c>
      <c r="X612" s="30">
        <f t="shared" si="15"/>
        <v>2597508.9</v>
      </c>
      <c r="Y612" s="20">
        <f t="shared" si="16"/>
        <v>2909209.9680000003</v>
      </c>
      <c r="Z612" s="18" t="s">
        <v>57</v>
      </c>
      <c r="AA612" s="14" t="s">
        <v>176</v>
      </c>
      <c r="AB612" s="22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  <c r="ER612" s="10"/>
      <c r="ES612" s="10"/>
      <c r="ET612" s="10"/>
      <c r="EU612" s="10"/>
      <c r="EV612" s="10"/>
      <c r="EW612" s="10"/>
      <c r="EX612" s="10"/>
      <c r="EY612" s="10"/>
      <c r="EZ612" s="10"/>
      <c r="FA612" s="10"/>
      <c r="FB612" s="10"/>
      <c r="FC612" s="10"/>
      <c r="FD612" s="10"/>
      <c r="FE612" s="10"/>
      <c r="FF612" s="10"/>
      <c r="FG612" s="10"/>
      <c r="FH612" s="10"/>
      <c r="FI612" s="10"/>
      <c r="FJ612" s="10"/>
      <c r="FK612" s="10"/>
      <c r="FL612" s="10"/>
      <c r="FM612" s="10"/>
      <c r="FN612" s="10"/>
      <c r="FO612" s="10"/>
      <c r="FP612" s="10"/>
      <c r="FQ612" s="10"/>
      <c r="FR612" s="10"/>
      <c r="FS612" s="10"/>
      <c r="FT612" s="10"/>
      <c r="FU612" s="10"/>
      <c r="FV612" s="10"/>
      <c r="FW612" s="10"/>
      <c r="FX612" s="10"/>
      <c r="FY612" s="10"/>
      <c r="FZ612" s="10"/>
      <c r="GA612" s="10"/>
      <c r="GB612" s="10"/>
      <c r="GC612" s="10"/>
      <c r="GD612" s="10"/>
      <c r="GE612" s="10"/>
      <c r="GF612" s="10"/>
      <c r="GG612" s="10"/>
      <c r="GH612" s="10"/>
      <c r="GI612" s="10"/>
      <c r="GJ612" s="10"/>
      <c r="GK612" s="10"/>
      <c r="GL612" s="10"/>
      <c r="GM612" s="10"/>
      <c r="GN612" s="10"/>
      <c r="GO612" s="10"/>
      <c r="GP612" s="10"/>
      <c r="GQ612" s="10"/>
      <c r="GR612" s="10"/>
      <c r="GS612" s="10"/>
      <c r="GT612" s="10"/>
      <c r="GU612" s="10"/>
      <c r="GV612" s="10"/>
      <c r="GW612" s="10"/>
      <c r="GX612" s="10"/>
      <c r="GY612" s="10"/>
      <c r="GZ612" s="10"/>
      <c r="HA612" s="10"/>
      <c r="HB612" s="10"/>
      <c r="HC612" s="10"/>
      <c r="HD612" s="10"/>
      <c r="HE612" s="10"/>
      <c r="HF612" s="10"/>
      <c r="HG612" s="10"/>
      <c r="HH612" s="10"/>
      <c r="HI612" s="10"/>
      <c r="HJ612" s="10"/>
      <c r="HK612" s="10"/>
      <c r="HL612" s="10"/>
      <c r="HM612" s="10"/>
      <c r="HN612" s="10"/>
      <c r="HO612" s="10"/>
    </row>
    <row r="613" spans="2:223" ht="76.5" outlineLevel="1" x14ac:dyDescent="0.2">
      <c r="B613" s="14" t="s">
        <v>1452</v>
      </c>
      <c r="C613" s="14" t="s">
        <v>46</v>
      </c>
      <c r="D613" s="44" t="s">
        <v>1441</v>
      </c>
      <c r="E613" s="14" t="s">
        <v>330</v>
      </c>
      <c r="F613" s="14" t="s">
        <v>1442</v>
      </c>
      <c r="G613" s="14" t="s">
        <v>1453</v>
      </c>
      <c r="H613" s="15" t="s">
        <v>83</v>
      </c>
      <c r="I613" s="16">
        <v>57</v>
      </c>
      <c r="J613" s="17" t="s">
        <v>109</v>
      </c>
      <c r="K613" s="15" t="s">
        <v>53</v>
      </c>
      <c r="L613" s="18" t="s">
        <v>54</v>
      </c>
      <c r="M613" s="18" t="s">
        <v>55</v>
      </c>
      <c r="N613" s="49" t="s">
        <v>1253</v>
      </c>
      <c r="O613" s="49"/>
      <c r="P613" s="49"/>
      <c r="Q613" s="19"/>
      <c r="R613" s="20">
        <v>28</v>
      </c>
      <c r="S613" s="20">
        <v>0</v>
      </c>
      <c r="T613" s="20">
        <v>28</v>
      </c>
      <c r="U613" s="20">
        <v>0</v>
      </c>
      <c r="V613" s="20">
        <v>28</v>
      </c>
      <c r="W613" s="20">
        <v>24738.18</v>
      </c>
      <c r="X613" s="30">
        <f t="shared" si="15"/>
        <v>2078007.12</v>
      </c>
      <c r="Y613" s="20">
        <f t="shared" si="16"/>
        <v>2327367.9744000002</v>
      </c>
      <c r="Z613" s="18" t="s">
        <v>57</v>
      </c>
      <c r="AA613" s="14" t="s">
        <v>176</v>
      </c>
      <c r="AB613" s="22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  <c r="ER613" s="10"/>
      <c r="ES613" s="10"/>
      <c r="ET613" s="10"/>
      <c r="EU613" s="10"/>
      <c r="EV613" s="10"/>
      <c r="EW613" s="10"/>
      <c r="EX613" s="10"/>
      <c r="EY613" s="10"/>
      <c r="EZ613" s="10"/>
      <c r="FA613" s="10"/>
      <c r="FB613" s="10"/>
      <c r="FC613" s="10"/>
      <c r="FD613" s="10"/>
      <c r="FE613" s="10"/>
      <c r="FF613" s="10"/>
      <c r="FG613" s="10"/>
      <c r="FH613" s="10"/>
      <c r="FI613" s="10"/>
      <c r="FJ613" s="10"/>
      <c r="FK613" s="10"/>
      <c r="FL613" s="10"/>
      <c r="FM613" s="10"/>
      <c r="FN613" s="10"/>
      <c r="FO613" s="10"/>
      <c r="FP613" s="10"/>
      <c r="FQ613" s="10"/>
      <c r="FR613" s="10"/>
      <c r="FS613" s="10"/>
      <c r="FT613" s="10"/>
      <c r="FU613" s="10"/>
      <c r="FV613" s="10"/>
      <c r="FW613" s="10"/>
      <c r="FX613" s="10"/>
      <c r="FY613" s="10"/>
      <c r="FZ613" s="10"/>
      <c r="GA613" s="10"/>
      <c r="GB613" s="10"/>
      <c r="GC613" s="10"/>
      <c r="GD613" s="10"/>
      <c r="GE613" s="10"/>
      <c r="GF613" s="10"/>
      <c r="GG613" s="10"/>
      <c r="GH613" s="10"/>
      <c r="GI613" s="10"/>
      <c r="GJ613" s="10"/>
      <c r="GK613" s="10"/>
      <c r="GL613" s="10"/>
      <c r="GM613" s="10"/>
      <c r="GN613" s="10"/>
      <c r="GO613" s="10"/>
      <c r="GP613" s="10"/>
      <c r="GQ613" s="10"/>
      <c r="GR613" s="10"/>
      <c r="GS613" s="10"/>
      <c r="GT613" s="10"/>
      <c r="GU613" s="10"/>
      <c r="GV613" s="10"/>
      <c r="GW613" s="10"/>
      <c r="GX613" s="10"/>
      <c r="GY613" s="10"/>
      <c r="GZ613" s="10"/>
      <c r="HA613" s="10"/>
      <c r="HB613" s="10"/>
      <c r="HC613" s="10"/>
      <c r="HD613" s="10"/>
      <c r="HE613" s="10"/>
      <c r="HF613" s="10"/>
      <c r="HG613" s="10"/>
      <c r="HH613" s="10"/>
      <c r="HI613" s="10"/>
      <c r="HJ613" s="10"/>
      <c r="HK613" s="10"/>
      <c r="HL613" s="10"/>
      <c r="HM613" s="10"/>
      <c r="HN613" s="10"/>
      <c r="HO613" s="10"/>
    </row>
    <row r="614" spans="2:223" ht="76.5" outlineLevel="1" x14ac:dyDescent="0.2">
      <c r="B614" s="14" t="s">
        <v>1454</v>
      </c>
      <c r="C614" s="14" t="s">
        <v>46</v>
      </c>
      <c r="D614" s="44" t="s">
        <v>1441</v>
      </c>
      <c r="E614" s="14" t="s">
        <v>330</v>
      </c>
      <c r="F614" s="14" t="s">
        <v>1442</v>
      </c>
      <c r="G614" s="14" t="s">
        <v>1455</v>
      </c>
      <c r="H614" s="15" t="s">
        <v>83</v>
      </c>
      <c r="I614" s="16">
        <v>57</v>
      </c>
      <c r="J614" s="17" t="s">
        <v>109</v>
      </c>
      <c r="K614" s="15" t="s">
        <v>53</v>
      </c>
      <c r="L614" s="18" t="s">
        <v>54</v>
      </c>
      <c r="M614" s="18" t="s">
        <v>55</v>
      </c>
      <c r="N614" s="49" t="s">
        <v>1253</v>
      </c>
      <c r="O614" s="49"/>
      <c r="P614" s="49"/>
      <c r="Q614" s="19"/>
      <c r="R614" s="20">
        <v>3</v>
      </c>
      <c r="S614" s="20">
        <v>0</v>
      </c>
      <c r="T614" s="20">
        <v>0</v>
      </c>
      <c r="U614" s="20">
        <v>0</v>
      </c>
      <c r="V614" s="20">
        <v>0</v>
      </c>
      <c r="W614" s="20">
        <v>22825</v>
      </c>
      <c r="X614" s="30">
        <f t="shared" si="15"/>
        <v>68475</v>
      </c>
      <c r="Y614" s="20">
        <f t="shared" si="16"/>
        <v>76692.000000000015</v>
      </c>
      <c r="Z614" s="18" t="s">
        <v>57</v>
      </c>
      <c r="AA614" s="14" t="s">
        <v>176</v>
      </c>
      <c r="AB614" s="22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  <c r="FB614" s="10"/>
      <c r="FC614" s="10"/>
      <c r="FD614" s="10"/>
      <c r="FE614" s="10"/>
      <c r="FF614" s="10"/>
      <c r="FG614" s="10"/>
      <c r="FH614" s="10"/>
      <c r="FI614" s="10"/>
      <c r="FJ614" s="10"/>
      <c r="FK614" s="10"/>
      <c r="FL614" s="10"/>
      <c r="FM614" s="10"/>
      <c r="FN614" s="10"/>
      <c r="FO614" s="10"/>
      <c r="FP614" s="10"/>
      <c r="FQ614" s="10"/>
      <c r="FR614" s="10"/>
      <c r="FS614" s="10"/>
      <c r="FT614" s="10"/>
      <c r="FU614" s="10"/>
      <c r="FV614" s="10"/>
      <c r="FW614" s="10"/>
      <c r="FX614" s="10"/>
      <c r="FY614" s="10"/>
      <c r="FZ614" s="10"/>
      <c r="GA614" s="10"/>
      <c r="GB614" s="10"/>
      <c r="GC614" s="10"/>
      <c r="GD614" s="10"/>
      <c r="GE614" s="10"/>
      <c r="GF614" s="10"/>
      <c r="GG614" s="10"/>
      <c r="GH614" s="10"/>
      <c r="GI614" s="10"/>
      <c r="GJ614" s="10"/>
      <c r="GK614" s="10"/>
      <c r="GL614" s="10"/>
      <c r="GM614" s="10"/>
      <c r="GN614" s="10"/>
      <c r="GO614" s="10"/>
      <c r="GP614" s="10"/>
      <c r="GQ614" s="10"/>
      <c r="GR614" s="10"/>
      <c r="GS614" s="10"/>
      <c r="GT614" s="10"/>
      <c r="GU614" s="10"/>
      <c r="GV614" s="10"/>
      <c r="GW614" s="10"/>
      <c r="GX614" s="10"/>
      <c r="GY614" s="10"/>
      <c r="GZ614" s="10"/>
      <c r="HA614" s="10"/>
      <c r="HB614" s="10"/>
      <c r="HC614" s="10"/>
      <c r="HD614" s="10"/>
      <c r="HE614" s="10"/>
      <c r="HF614" s="10"/>
      <c r="HG614" s="10"/>
      <c r="HH614" s="10"/>
      <c r="HI614" s="10"/>
      <c r="HJ614" s="10"/>
      <c r="HK614" s="10"/>
      <c r="HL614" s="10"/>
      <c r="HM614" s="10"/>
      <c r="HN614" s="10"/>
      <c r="HO614" s="10"/>
    </row>
    <row r="615" spans="2:223" ht="76.5" outlineLevel="1" x14ac:dyDescent="0.2">
      <c r="B615" s="14" t="s">
        <v>1456</v>
      </c>
      <c r="C615" s="14" t="s">
        <v>46</v>
      </c>
      <c r="D615" s="44" t="s">
        <v>1441</v>
      </c>
      <c r="E615" s="14" t="s">
        <v>330</v>
      </c>
      <c r="F615" s="14" t="s">
        <v>1442</v>
      </c>
      <c r="G615" s="14" t="s">
        <v>1457</v>
      </c>
      <c r="H615" s="15" t="s">
        <v>83</v>
      </c>
      <c r="I615" s="16">
        <v>57</v>
      </c>
      <c r="J615" s="17" t="s">
        <v>109</v>
      </c>
      <c r="K615" s="15" t="s">
        <v>53</v>
      </c>
      <c r="L615" s="18" t="s">
        <v>54</v>
      </c>
      <c r="M615" s="18" t="s">
        <v>55</v>
      </c>
      <c r="N615" s="49" t="s">
        <v>1253</v>
      </c>
      <c r="O615" s="49"/>
      <c r="P615" s="49"/>
      <c r="Q615" s="19"/>
      <c r="R615" s="20">
        <v>5</v>
      </c>
      <c r="S615" s="20">
        <v>0</v>
      </c>
      <c r="T615" s="20">
        <v>5</v>
      </c>
      <c r="U615" s="20">
        <v>0</v>
      </c>
      <c r="V615" s="20">
        <v>5</v>
      </c>
      <c r="W615" s="20">
        <v>24738.18</v>
      </c>
      <c r="X615" s="30">
        <f t="shared" si="15"/>
        <v>371072.7</v>
      </c>
      <c r="Y615" s="20">
        <f t="shared" si="16"/>
        <v>415601.42400000006</v>
      </c>
      <c r="Z615" s="18" t="s">
        <v>57</v>
      </c>
      <c r="AA615" s="14" t="s">
        <v>176</v>
      </c>
      <c r="AB615" s="22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  <c r="ER615" s="10"/>
      <c r="ES615" s="10"/>
      <c r="ET615" s="10"/>
      <c r="EU615" s="10"/>
      <c r="EV615" s="10"/>
      <c r="EW615" s="10"/>
      <c r="EX615" s="10"/>
      <c r="EY615" s="10"/>
      <c r="EZ615" s="10"/>
      <c r="FA615" s="10"/>
      <c r="FB615" s="10"/>
      <c r="FC615" s="10"/>
      <c r="FD615" s="10"/>
      <c r="FE615" s="10"/>
      <c r="FF615" s="10"/>
      <c r="FG615" s="10"/>
      <c r="FH615" s="10"/>
      <c r="FI615" s="10"/>
      <c r="FJ615" s="10"/>
      <c r="FK615" s="10"/>
      <c r="FL615" s="10"/>
      <c r="FM615" s="10"/>
      <c r="FN615" s="10"/>
      <c r="FO615" s="10"/>
      <c r="FP615" s="10"/>
      <c r="FQ615" s="10"/>
      <c r="FR615" s="10"/>
      <c r="FS615" s="10"/>
      <c r="FT615" s="10"/>
      <c r="FU615" s="10"/>
      <c r="FV615" s="10"/>
      <c r="FW615" s="10"/>
      <c r="FX615" s="10"/>
      <c r="FY615" s="10"/>
      <c r="FZ615" s="10"/>
      <c r="GA615" s="10"/>
      <c r="GB615" s="10"/>
      <c r="GC615" s="10"/>
      <c r="GD615" s="10"/>
      <c r="GE615" s="10"/>
      <c r="GF615" s="10"/>
      <c r="GG615" s="10"/>
      <c r="GH615" s="10"/>
      <c r="GI615" s="10"/>
      <c r="GJ615" s="10"/>
      <c r="GK615" s="10"/>
      <c r="GL615" s="10"/>
      <c r="GM615" s="10"/>
      <c r="GN615" s="10"/>
      <c r="GO615" s="10"/>
      <c r="GP615" s="10"/>
      <c r="GQ615" s="10"/>
      <c r="GR615" s="10"/>
      <c r="GS615" s="10"/>
      <c r="GT615" s="10"/>
      <c r="GU615" s="10"/>
      <c r="GV615" s="10"/>
      <c r="GW615" s="10"/>
      <c r="GX615" s="10"/>
      <c r="GY615" s="10"/>
      <c r="GZ615" s="10"/>
      <c r="HA615" s="10"/>
      <c r="HB615" s="10"/>
      <c r="HC615" s="10"/>
      <c r="HD615" s="10"/>
      <c r="HE615" s="10"/>
      <c r="HF615" s="10"/>
      <c r="HG615" s="10"/>
      <c r="HH615" s="10"/>
      <c r="HI615" s="10"/>
      <c r="HJ615" s="10"/>
      <c r="HK615" s="10"/>
      <c r="HL615" s="10"/>
      <c r="HM615" s="10"/>
      <c r="HN615" s="10"/>
      <c r="HO615" s="10"/>
    </row>
    <row r="616" spans="2:223" ht="76.5" outlineLevel="1" x14ac:dyDescent="0.2">
      <c r="B616" s="14" t="s">
        <v>1458</v>
      </c>
      <c r="C616" s="14" t="s">
        <v>46</v>
      </c>
      <c r="D616" s="44" t="s">
        <v>1441</v>
      </c>
      <c r="E616" s="14" t="s">
        <v>330</v>
      </c>
      <c r="F616" s="14" t="s">
        <v>1442</v>
      </c>
      <c r="G616" s="14" t="s">
        <v>1459</v>
      </c>
      <c r="H616" s="15" t="s">
        <v>83</v>
      </c>
      <c r="I616" s="16">
        <v>57</v>
      </c>
      <c r="J616" s="17" t="s">
        <v>109</v>
      </c>
      <c r="K616" s="15" t="s">
        <v>53</v>
      </c>
      <c r="L616" s="18" t="s">
        <v>54</v>
      </c>
      <c r="M616" s="18" t="s">
        <v>55</v>
      </c>
      <c r="N616" s="49" t="s">
        <v>1253</v>
      </c>
      <c r="O616" s="49"/>
      <c r="P616" s="49"/>
      <c r="Q616" s="19"/>
      <c r="R616" s="20">
        <v>2</v>
      </c>
      <c r="S616" s="20">
        <v>0</v>
      </c>
      <c r="T616" s="20">
        <v>2</v>
      </c>
      <c r="U616" s="20">
        <v>0</v>
      </c>
      <c r="V616" s="20">
        <v>2</v>
      </c>
      <c r="W616" s="20">
        <v>24738.18</v>
      </c>
      <c r="X616" s="30">
        <f t="shared" si="15"/>
        <v>148429.08000000002</v>
      </c>
      <c r="Y616" s="20">
        <f t="shared" si="16"/>
        <v>166240.56960000005</v>
      </c>
      <c r="Z616" s="18" t="s">
        <v>57</v>
      </c>
      <c r="AA616" s="14" t="s">
        <v>176</v>
      </c>
      <c r="AB616" s="22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  <c r="ER616" s="10"/>
      <c r="ES616" s="10"/>
      <c r="ET616" s="10"/>
      <c r="EU616" s="10"/>
      <c r="EV616" s="10"/>
      <c r="EW616" s="10"/>
      <c r="EX616" s="10"/>
      <c r="EY616" s="10"/>
      <c r="EZ616" s="10"/>
      <c r="FA616" s="10"/>
      <c r="FB616" s="10"/>
      <c r="FC616" s="10"/>
      <c r="FD616" s="10"/>
      <c r="FE616" s="10"/>
      <c r="FF616" s="10"/>
      <c r="FG616" s="10"/>
      <c r="FH616" s="10"/>
      <c r="FI616" s="10"/>
      <c r="FJ616" s="10"/>
      <c r="FK616" s="10"/>
      <c r="FL616" s="10"/>
      <c r="FM616" s="10"/>
      <c r="FN616" s="10"/>
      <c r="FO616" s="10"/>
      <c r="FP616" s="10"/>
      <c r="FQ616" s="10"/>
      <c r="FR616" s="10"/>
      <c r="FS616" s="10"/>
      <c r="FT616" s="10"/>
      <c r="FU616" s="10"/>
      <c r="FV616" s="10"/>
      <c r="FW616" s="10"/>
      <c r="FX616" s="10"/>
      <c r="FY616" s="10"/>
      <c r="FZ616" s="10"/>
      <c r="GA616" s="10"/>
      <c r="GB616" s="10"/>
      <c r="GC616" s="10"/>
      <c r="GD616" s="10"/>
      <c r="GE616" s="10"/>
      <c r="GF616" s="10"/>
      <c r="GG616" s="10"/>
      <c r="GH616" s="10"/>
      <c r="GI616" s="10"/>
      <c r="GJ616" s="10"/>
      <c r="GK616" s="10"/>
      <c r="GL616" s="10"/>
      <c r="GM616" s="10"/>
      <c r="GN616" s="10"/>
      <c r="GO616" s="10"/>
      <c r="GP616" s="10"/>
      <c r="GQ616" s="10"/>
      <c r="GR616" s="10"/>
      <c r="GS616" s="10"/>
      <c r="GT616" s="10"/>
      <c r="GU616" s="10"/>
      <c r="GV616" s="10"/>
      <c r="GW616" s="10"/>
      <c r="GX616" s="10"/>
      <c r="GY616" s="10"/>
      <c r="GZ616" s="10"/>
      <c r="HA616" s="10"/>
      <c r="HB616" s="10"/>
      <c r="HC616" s="10"/>
      <c r="HD616" s="10"/>
      <c r="HE616" s="10"/>
      <c r="HF616" s="10"/>
      <c r="HG616" s="10"/>
      <c r="HH616" s="10"/>
      <c r="HI616" s="10"/>
      <c r="HJ616" s="10"/>
      <c r="HK616" s="10"/>
      <c r="HL616" s="10"/>
      <c r="HM616" s="10"/>
      <c r="HN616" s="10"/>
      <c r="HO616" s="10"/>
    </row>
    <row r="617" spans="2:223" ht="102" outlineLevel="1" x14ac:dyDescent="0.2">
      <c r="B617" s="14" t="s">
        <v>1460</v>
      </c>
      <c r="C617" s="14" t="s">
        <v>46</v>
      </c>
      <c r="D617" s="44" t="s">
        <v>1363</v>
      </c>
      <c r="E617" s="14" t="s">
        <v>330</v>
      </c>
      <c r="F617" s="14" t="s">
        <v>1364</v>
      </c>
      <c r="G617" s="14" t="s">
        <v>1461</v>
      </c>
      <c r="H617" s="15" t="s">
        <v>83</v>
      </c>
      <c r="I617" s="16">
        <v>57</v>
      </c>
      <c r="J617" s="17" t="s">
        <v>109</v>
      </c>
      <c r="K617" s="15" t="s">
        <v>53</v>
      </c>
      <c r="L617" s="18" t="s">
        <v>54</v>
      </c>
      <c r="M617" s="18" t="s">
        <v>55</v>
      </c>
      <c r="N617" s="49" t="s">
        <v>1253</v>
      </c>
      <c r="O617" s="49"/>
      <c r="P617" s="49"/>
      <c r="Q617" s="19"/>
      <c r="R617" s="20">
        <v>43</v>
      </c>
      <c r="S617" s="20">
        <v>0</v>
      </c>
      <c r="T617" s="20">
        <v>153</v>
      </c>
      <c r="U617" s="20">
        <v>0</v>
      </c>
      <c r="V617" s="20">
        <v>100</v>
      </c>
      <c r="W617" s="20">
        <v>72577.2</v>
      </c>
      <c r="X617" s="30">
        <f t="shared" si="15"/>
        <v>21482851.199999999</v>
      </c>
      <c r="Y617" s="20">
        <f t="shared" si="16"/>
        <v>24060793.344000001</v>
      </c>
      <c r="Z617" s="18" t="s">
        <v>57</v>
      </c>
      <c r="AA617" s="14" t="s">
        <v>176</v>
      </c>
      <c r="AB617" s="22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X617" s="10"/>
      <c r="EY617" s="10"/>
      <c r="EZ617" s="10"/>
      <c r="FA617" s="10"/>
      <c r="FB617" s="10"/>
      <c r="FC617" s="10"/>
      <c r="FD617" s="10"/>
      <c r="FE617" s="10"/>
      <c r="FF617" s="10"/>
      <c r="FG617" s="10"/>
      <c r="FH617" s="10"/>
      <c r="FI617" s="10"/>
      <c r="FJ617" s="10"/>
      <c r="FK617" s="10"/>
      <c r="FL617" s="10"/>
      <c r="FM617" s="10"/>
      <c r="FN617" s="10"/>
      <c r="FO617" s="10"/>
      <c r="FP617" s="10"/>
      <c r="FQ617" s="10"/>
      <c r="FR617" s="10"/>
      <c r="FS617" s="10"/>
      <c r="FT617" s="10"/>
      <c r="FU617" s="10"/>
      <c r="FV617" s="10"/>
      <c r="FW617" s="10"/>
      <c r="FX617" s="10"/>
      <c r="FY617" s="10"/>
      <c r="FZ617" s="10"/>
      <c r="GA617" s="10"/>
      <c r="GB617" s="10"/>
      <c r="GC617" s="10"/>
      <c r="GD617" s="10"/>
      <c r="GE617" s="10"/>
      <c r="GF617" s="10"/>
      <c r="GG617" s="10"/>
      <c r="GH617" s="10"/>
      <c r="GI617" s="10"/>
      <c r="GJ617" s="10"/>
      <c r="GK617" s="10"/>
      <c r="GL617" s="10"/>
      <c r="GM617" s="10"/>
      <c r="GN617" s="10"/>
      <c r="GO617" s="10"/>
      <c r="GP617" s="10"/>
      <c r="GQ617" s="10"/>
      <c r="GR617" s="10"/>
      <c r="GS617" s="10"/>
      <c r="GT617" s="10"/>
      <c r="GU617" s="10"/>
      <c r="GV617" s="10"/>
      <c r="GW617" s="10"/>
      <c r="GX617" s="10"/>
      <c r="GY617" s="10"/>
      <c r="GZ617" s="10"/>
      <c r="HA617" s="10"/>
      <c r="HB617" s="10"/>
      <c r="HC617" s="10"/>
      <c r="HD617" s="10"/>
      <c r="HE617" s="10"/>
      <c r="HF617" s="10"/>
      <c r="HG617" s="10"/>
      <c r="HH617" s="10"/>
      <c r="HI617" s="10"/>
      <c r="HJ617" s="10"/>
      <c r="HK617" s="10"/>
      <c r="HL617" s="10"/>
      <c r="HM617" s="10"/>
      <c r="HN617" s="10"/>
      <c r="HO617" s="10"/>
    </row>
    <row r="618" spans="2:223" ht="76.5" outlineLevel="1" x14ac:dyDescent="0.2">
      <c r="B618" s="14" t="s">
        <v>1462</v>
      </c>
      <c r="C618" s="14" t="s">
        <v>46</v>
      </c>
      <c r="D618" s="44" t="s">
        <v>1441</v>
      </c>
      <c r="E618" s="14" t="s">
        <v>330</v>
      </c>
      <c r="F618" s="14" t="s">
        <v>1442</v>
      </c>
      <c r="G618" s="14" t="s">
        <v>1463</v>
      </c>
      <c r="H618" s="15" t="s">
        <v>83</v>
      </c>
      <c r="I618" s="16">
        <v>57</v>
      </c>
      <c r="J618" s="17" t="s">
        <v>109</v>
      </c>
      <c r="K618" s="15" t="s">
        <v>53</v>
      </c>
      <c r="L618" s="18" t="s">
        <v>54</v>
      </c>
      <c r="M618" s="18" t="s">
        <v>55</v>
      </c>
      <c r="N618" s="49" t="s">
        <v>1253</v>
      </c>
      <c r="O618" s="49"/>
      <c r="P618" s="49"/>
      <c r="Q618" s="19"/>
      <c r="R618" s="20">
        <v>13</v>
      </c>
      <c r="S618" s="20">
        <v>13</v>
      </c>
      <c r="T618" s="20">
        <v>13</v>
      </c>
      <c r="U618" s="20">
        <v>13</v>
      </c>
      <c r="V618" s="20">
        <v>13</v>
      </c>
      <c r="W618" s="20">
        <v>22245.61</v>
      </c>
      <c r="X618" s="30">
        <f t="shared" si="15"/>
        <v>1445964.6500000001</v>
      </c>
      <c r="Y618" s="20">
        <f t="shared" si="16"/>
        <v>1619480.4080000003</v>
      </c>
      <c r="Z618" s="18" t="s">
        <v>57</v>
      </c>
      <c r="AA618" s="14" t="s">
        <v>176</v>
      </c>
      <c r="AB618" s="22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  <c r="EN618" s="10"/>
      <c r="EO618" s="10"/>
      <c r="EP618" s="10"/>
      <c r="EQ618" s="10"/>
      <c r="ER618" s="10"/>
      <c r="ES618" s="10"/>
      <c r="ET618" s="10"/>
      <c r="EU618" s="10"/>
      <c r="EV618" s="10"/>
      <c r="EW618" s="10"/>
      <c r="EX618" s="10"/>
      <c r="EY618" s="10"/>
      <c r="EZ618" s="10"/>
      <c r="FA618" s="10"/>
      <c r="FB618" s="10"/>
      <c r="FC618" s="10"/>
      <c r="FD618" s="10"/>
      <c r="FE618" s="10"/>
      <c r="FF618" s="10"/>
      <c r="FG618" s="10"/>
      <c r="FH618" s="10"/>
      <c r="FI618" s="10"/>
      <c r="FJ618" s="10"/>
      <c r="FK618" s="10"/>
      <c r="FL618" s="10"/>
      <c r="FM618" s="10"/>
      <c r="FN618" s="10"/>
      <c r="FO618" s="10"/>
      <c r="FP618" s="10"/>
      <c r="FQ618" s="10"/>
      <c r="FR618" s="10"/>
      <c r="FS618" s="10"/>
      <c r="FT618" s="10"/>
      <c r="FU618" s="10"/>
      <c r="FV618" s="10"/>
      <c r="FW618" s="10"/>
      <c r="FX618" s="10"/>
      <c r="FY618" s="10"/>
      <c r="FZ618" s="10"/>
      <c r="GA618" s="10"/>
      <c r="GB618" s="10"/>
      <c r="GC618" s="10"/>
      <c r="GD618" s="10"/>
      <c r="GE618" s="10"/>
      <c r="GF618" s="10"/>
      <c r="GG618" s="10"/>
      <c r="GH618" s="10"/>
      <c r="GI618" s="10"/>
      <c r="GJ618" s="10"/>
      <c r="GK618" s="10"/>
      <c r="GL618" s="10"/>
      <c r="GM618" s="10"/>
      <c r="GN618" s="10"/>
      <c r="GO618" s="10"/>
      <c r="GP618" s="10"/>
      <c r="GQ618" s="10"/>
      <c r="GR618" s="10"/>
      <c r="GS618" s="10"/>
      <c r="GT618" s="10"/>
      <c r="GU618" s="10"/>
      <c r="GV618" s="10"/>
      <c r="GW618" s="10"/>
      <c r="GX618" s="10"/>
      <c r="GY618" s="10"/>
      <c r="GZ618" s="10"/>
      <c r="HA618" s="10"/>
      <c r="HB618" s="10"/>
      <c r="HC618" s="10"/>
      <c r="HD618" s="10"/>
      <c r="HE618" s="10"/>
      <c r="HF618" s="10"/>
      <c r="HG618" s="10"/>
      <c r="HH618" s="10"/>
      <c r="HI618" s="10"/>
      <c r="HJ618" s="10"/>
      <c r="HK618" s="10"/>
      <c r="HL618" s="10"/>
      <c r="HM618" s="10"/>
      <c r="HN618" s="10"/>
      <c r="HO618" s="10"/>
    </row>
    <row r="619" spans="2:223" ht="76.5" outlineLevel="1" x14ac:dyDescent="0.2">
      <c r="B619" s="14" t="s">
        <v>1464</v>
      </c>
      <c r="C619" s="14" t="s">
        <v>46</v>
      </c>
      <c r="D619" s="44" t="s">
        <v>1441</v>
      </c>
      <c r="E619" s="14" t="s">
        <v>330</v>
      </c>
      <c r="F619" s="14" t="s">
        <v>1442</v>
      </c>
      <c r="G619" s="14" t="s">
        <v>1465</v>
      </c>
      <c r="H619" s="15" t="s">
        <v>83</v>
      </c>
      <c r="I619" s="16">
        <v>57</v>
      </c>
      <c r="J619" s="17" t="s">
        <v>109</v>
      </c>
      <c r="K619" s="15" t="s">
        <v>53</v>
      </c>
      <c r="L619" s="18" t="s">
        <v>54</v>
      </c>
      <c r="M619" s="18" t="s">
        <v>55</v>
      </c>
      <c r="N619" s="49" t="s">
        <v>1253</v>
      </c>
      <c r="O619" s="49"/>
      <c r="P619" s="49"/>
      <c r="Q619" s="19"/>
      <c r="R619" s="20">
        <v>1</v>
      </c>
      <c r="S619" s="20">
        <v>0</v>
      </c>
      <c r="T619" s="20">
        <v>1</v>
      </c>
      <c r="U619" s="20">
        <v>0</v>
      </c>
      <c r="V619" s="20">
        <v>1</v>
      </c>
      <c r="W619" s="20">
        <v>39020.410000000003</v>
      </c>
      <c r="X619" s="30">
        <f t="shared" si="15"/>
        <v>117061.23000000001</v>
      </c>
      <c r="Y619" s="20">
        <f t="shared" si="16"/>
        <v>131108.57760000002</v>
      </c>
      <c r="Z619" s="18" t="s">
        <v>57</v>
      </c>
      <c r="AA619" s="14" t="s">
        <v>176</v>
      </c>
      <c r="AB619" s="22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  <c r="ER619" s="10"/>
      <c r="ES619" s="10"/>
      <c r="ET619" s="10"/>
      <c r="EU619" s="10"/>
      <c r="EV619" s="10"/>
      <c r="EW619" s="10"/>
      <c r="EX619" s="10"/>
      <c r="EY619" s="10"/>
      <c r="EZ619" s="10"/>
      <c r="FA619" s="10"/>
      <c r="FB619" s="10"/>
      <c r="FC619" s="10"/>
      <c r="FD619" s="10"/>
      <c r="FE619" s="10"/>
      <c r="FF619" s="10"/>
      <c r="FG619" s="10"/>
      <c r="FH619" s="10"/>
      <c r="FI619" s="10"/>
      <c r="FJ619" s="10"/>
      <c r="FK619" s="10"/>
      <c r="FL619" s="10"/>
      <c r="FM619" s="10"/>
      <c r="FN619" s="10"/>
      <c r="FO619" s="10"/>
      <c r="FP619" s="10"/>
      <c r="FQ619" s="10"/>
      <c r="FR619" s="10"/>
      <c r="FS619" s="10"/>
      <c r="FT619" s="10"/>
      <c r="FU619" s="10"/>
      <c r="FV619" s="10"/>
      <c r="FW619" s="10"/>
      <c r="FX619" s="10"/>
      <c r="FY619" s="10"/>
      <c r="FZ619" s="10"/>
      <c r="GA619" s="10"/>
      <c r="GB619" s="10"/>
      <c r="GC619" s="10"/>
      <c r="GD619" s="10"/>
      <c r="GE619" s="10"/>
      <c r="GF619" s="10"/>
      <c r="GG619" s="10"/>
      <c r="GH619" s="10"/>
      <c r="GI619" s="10"/>
      <c r="GJ619" s="10"/>
      <c r="GK619" s="10"/>
      <c r="GL619" s="10"/>
      <c r="GM619" s="10"/>
      <c r="GN619" s="10"/>
      <c r="GO619" s="10"/>
      <c r="GP619" s="10"/>
      <c r="GQ619" s="10"/>
      <c r="GR619" s="10"/>
      <c r="GS619" s="10"/>
      <c r="GT619" s="10"/>
      <c r="GU619" s="10"/>
      <c r="GV619" s="10"/>
      <c r="GW619" s="10"/>
      <c r="GX619" s="10"/>
      <c r="GY619" s="10"/>
      <c r="GZ619" s="10"/>
      <c r="HA619" s="10"/>
      <c r="HB619" s="10"/>
      <c r="HC619" s="10"/>
      <c r="HD619" s="10"/>
      <c r="HE619" s="10"/>
      <c r="HF619" s="10"/>
      <c r="HG619" s="10"/>
      <c r="HH619" s="10"/>
      <c r="HI619" s="10"/>
      <c r="HJ619" s="10"/>
      <c r="HK619" s="10"/>
      <c r="HL619" s="10"/>
      <c r="HM619" s="10"/>
      <c r="HN619" s="10"/>
      <c r="HO619" s="10"/>
    </row>
    <row r="620" spans="2:223" ht="102" outlineLevel="1" x14ac:dyDescent="0.2">
      <c r="B620" s="14" t="s">
        <v>1466</v>
      </c>
      <c r="C620" s="14" t="s">
        <v>46</v>
      </c>
      <c r="D620" s="44" t="s">
        <v>367</v>
      </c>
      <c r="E620" s="14" t="s">
        <v>330</v>
      </c>
      <c r="F620" s="14" t="s">
        <v>368</v>
      </c>
      <c r="G620" s="14" t="s">
        <v>1467</v>
      </c>
      <c r="H620" s="15" t="s">
        <v>83</v>
      </c>
      <c r="I620" s="16">
        <v>57</v>
      </c>
      <c r="J620" s="17" t="s">
        <v>109</v>
      </c>
      <c r="K620" s="15" t="s">
        <v>53</v>
      </c>
      <c r="L620" s="18" t="s">
        <v>54</v>
      </c>
      <c r="M620" s="18" t="s">
        <v>55</v>
      </c>
      <c r="N620" s="49" t="s">
        <v>1253</v>
      </c>
      <c r="O620" s="49"/>
      <c r="P620" s="49"/>
      <c r="Q620" s="19"/>
      <c r="R620" s="20">
        <v>6</v>
      </c>
      <c r="S620" s="20">
        <v>77</v>
      </c>
      <c r="T620" s="20">
        <v>77</v>
      </c>
      <c r="U620" s="20">
        <v>77</v>
      </c>
      <c r="V620" s="20">
        <v>77</v>
      </c>
      <c r="W620" s="20">
        <v>37140.5</v>
      </c>
      <c r="X620" s="30">
        <f t="shared" si="15"/>
        <v>11662117</v>
      </c>
      <c r="Y620" s="20">
        <f t="shared" si="16"/>
        <v>13061571.040000001</v>
      </c>
      <c r="Z620" s="18" t="s">
        <v>57</v>
      </c>
      <c r="AA620" s="14" t="s">
        <v>176</v>
      </c>
      <c r="AB620" s="22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X620" s="10"/>
      <c r="EY620" s="10"/>
      <c r="EZ620" s="10"/>
      <c r="FA620" s="10"/>
      <c r="FB620" s="10"/>
      <c r="FC620" s="10"/>
      <c r="FD620" s="10"/>
      <c r="FE620" s="10"/>
      <c r="FF620" s="10"/>
      <c r="FG620" s="10"/>
      <c r="FH620" s="10"/>
      <c r="FI620" s="10"/>
      <c r="FJ620" s="10"/>
      <c r="FK620" s="10"/>
      <c r="FL620" s="10"/>
      <c r="FM620" s="10"/>
      <c r="FN620" s="10"/>
      <c r="FO620" s="10"/>
      <c r="FP620" s="10"/>
      <c r="FQ620" s="10"/>
      <c r="FR620" s="10"/>
      <c r="FS620" s="10"/>
      <c r="FT620" s="10"/>
      <c r="FU620" s="10"/>
      <c r="FV620" s="10"/>
      <c r="FW620" s="10"/>
      <c r="FX620" s="10"/>
      <c r="FY620" s="10"/>
      <c r="FZ620" s="10"/>
      <c r="GA620" s="10"/>
      <c r="GB620" s="10"/>
      <c r="GC620" s="10"/>
      <c r="GD620" s="10"/>
      <c r="GE620" s="10"/>
      <c r="GF620" s="10"/>
      <c r="GG620" s="10"/>
      <c r="GH620" s="10"/>
      <c r="GI620" s="10"/>
      <c r="GJ620" s="10"/>
      <c r="GK620" s="10"/>
      <c r="GL620" s="10"/>
      <c r="GM620" s="10"/>
      <c r="GN620" s="10"/>
      <c r="GO620" s="10"/>
      <c r="GP620" s="10"/>
      <c r="GQ620" s="10"/>
      <c r="GR620" s="10"/>
      <c r="GS620" s="10"/>
      <c r="GT620" s="10"/>
      <c r="GU620" s="10"/>
      <c r="GV620" s="10"/>
      <c r="GW620" s="10"/>
      <c r="GX620" s="10"/>
      <c r="GY620" s="10"/>
      <c r="GZ620" s="10"/>
      <c r="HA620" s="10"/>
      <c r="HB620" s="10"/>
      <c r="HC620" s="10"/>
      <c r="HD620" s="10"/>
      <c r="HE620" s="10"/>
      <c r="HF620" s="10"/>
      <c r="HG620" s="10"/>
      <c r="HH620" s="10"/>
      <c r="HI620" s="10"/>
      <c r="HJ620" s="10"/>
      <c r="HK620" s="10"/>
      <c r="HL620" s="10"/>
      <c r="HM620" s="10"/>
      <c r="HN620" s="10"/>
      <c r="HO620" s="10"/>
    </row>
    <row r="621" spans="2:223" ht="102" outlineLevel="1" x14ac:dyDescent="0.2">
      <c r="B621" s="14" t="s">
        <v>1468</v>
      </c>
      <c r="C621" s="14" t="s">
        <v>46</v>
      </c>
      <c r="D621" s="44" t="s">
        <v>367</v>
      </c>
      <c r="E621" s="14" t="s">
        <v>330</v>
      </c>
      <c r="F621" s="14" t="s">
        <v>368</v>
      </c>
      <c r="G621" s="14" t="s">
        <v>1469</v>
      </c>
      <c r="H621" s="15" t="s">
        <v>83</v>
      </c>
      <c r="I621" s="16">
        <v>57</v>
      </c>
      <c r="J621" s="17" t="s">
        <v>109</v>
      </c>
      <c r="K621" s="15" t="s">
        <v>53</v>
      </c>
      <c r="L621" s="18" t="s">
        <v>54</v>
      </c>
      <c r="M621" s="18" t="s">
        <v>55</v>
      </c>
      <c r="N621" s="49" t="s">
        <v>1253</v>
      </c>
      <c r="O621" s="49"/>
      <c r="P621" s="49"/>
      <c r="Q621" s="19"/>
      <c r="R621" s="20">
        <v>6</v>
      </c>
      <c r="S621" s="20">
        <v>83</v>
      </c>
      <c r="T621" s="20">
        <v>83</v>
      </c>
      <c r="U621" s="20">
        <v>83</v>
      </c>
      <c r="V621" s="20">
        <v>83</v>
      </c>
      <c r="W621" s="20">
        <v>37140.5</v>
      </c>
      <c r="X621" s="30">
        <f t="shared" si="15"/>
        <v>12553489</v>
      </c>
      <c r="Y621" s="20">
        <f t="shared" si="16"/>
        <v>14059907.680000002</v>
      </c>
      <c r="Z621" s="18" t="s">
        <v>57</v>
      </c>
      <c r="AA621" s="14" t="s">
        <v>176</v>
      </c>
      <c r="AB621" s="22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  <c r="EN621" s="10"/>
      <c r="EO621" s="10"/>
      <c r="EP621" s="10"/>
      <c r="EQ621" s="10"/>
      <c r="ER621" s="10"/>
      <c r="ES621" s="10"/>
      <c r="ET621" s="10"/>
      <c r="EU621" s="10"/>
      <c r="EV621" s="10"/>
      <c r="EW621" s="10"/>
      <c r="EX621" s="10"/>
      <c r="EY621" s="10"/>
      <c r="EZ621" s="10"/>
      <c r="FA621" s="10"/>
      <c r="FB621" s="10"/>
      <c r="FC621" s="10"/>
      <c r="FD621" s="10"/>
      <c r="FE621" s="10"/>
      <c r="FF621" s="10"/>
      <c r="FG621" s="10"/>
      <c r="FH621" s="10"/>
      <c r="FI621" s="10"/>
      <c r="FJ621" s="10"/>
      <c r="FK621" s="10"/>
      <c r="FL621" s="10"/>
      <c r="FM621" s="10"/>
      <c r="FN621" s="10"/>
      <c r="FO621" s="10"/>
      <c r="FP621" s="10"/>
      <c r="FQ621" s="10"/>
      <c r="FR621" s="10"/>
      <c r="FS621" s="10"/>
      <c r="FT621" s="10"/>
      <c r="FU621" s="10"/>
      <c r="FV621" s="10"/>
      <c r="FW621" s="10"/>
      <c r="FX621" s="10"/>
      <c r="FY621" s="10"/>
      <c r="FZ621" s="10"/>
      <c r="GA621" s="10"/>
      <c r="GB621" s="10"/>
      <c r="GC621" s="10"/>
      <c r="GD621" s="10"/>
      <c r="GE621" s="10"/>
      <c r="GF621" s="10"/>
      <c r="GG621" s="10"/>
      <c r="GH621" s="10"/>
      <c r="GI621" s="10"/>
      <c r="GJ621" s="10"/>
      <c r="GK621" s="10"/>
      <c r="GL621" s="10"/>
      <c r="GM621" s="10"/>
      <c r="GN621" s="10"/>
      <c r="GO621" s="10"/>
      <c r="GP621" s="10"/>
      <c r="GQ621" s="10"/>
      <c r="GR621" s="10"/>
      <c r="GS621" s="10"/>
      <c r="GT621" s="10"/>
      <c r="GU621" s="10"/>
      <c r="GV621" s="10"/>
      <c r="GW621" s="10"/>
      <c r="GX621" s="10"/>
      <c r="GY621" s="10"/>
      <c r="GZ621" s="10"/>
      <c r="HA621" s="10"/>
      <c r="HB621" s="10"/>
      <c r="HC621" s="10"/>
      <c r="HD621" s="10"/>
      <c r="HE621" s="10"/>
      <c r="HF621" s="10"/>
      <c r="HG621" s="10"/>
      <c r="HH621" s="10"/>
      <c r="HI621" s="10"/>
      <c r="HJ621" s="10"/>
      <c r="HK621" s="10"/>
      <c r="HL621" s="10"/>
      <c r="HM621" s="10"/>
      <c r="HN621" s="10"/>
      <c r="HO621" s="10"/>
    </row>
    <row r="622" spans="2:223" ht="102" outlineLevel="1" x14ac:dyDescent="0.2">
      <c r="B622" s="14" t="s">
        <v>1470</v>
      </c>
      <c r="C622" s="14" t="s">
        <v>46</v>
      </c>
      <c r="D622" s="44" t="s">
        <v>367</v>
      </c>
      <c r="E622" s="14" t="s">
        <v>330</v>
      </c>
      <c r="F622" s="14" t="s">
        <v>368</v>
      </c>
      <c r="G622" s="14" t="s">
        <v>1471</v>
      </c>
      <c r="H622" s="15" t="s">
        <v>83</v>
      </c>
      <c r="I622" s="16">
        <v>57</v>
      </c>
      <c r="J622" s="17" t="s">
        <v>109</v>
      </c>
      <c r="K622" s="15" t="s">
        <v>53</v>
      </c>
      <c r="L622" s="18" t="s">
        <v>54</v>
      </c>
      <c r="M622" s="18" t="s">
        <v>55</v>
      </c>
      <c r="N622" s="49" t="s">
        <v>1253</v>
      </c>
      <c r="O622" s="49"/>
      <c r="P622" s="49"/>
      <c r="Q622" s="19"/>
      <c r="R622" s="20">
        <v>20</v>
      </c>
      <c r="S622" s="20">
        <v>84</v>
      </c>
      <c r="T622" s="20">
        <v>84</v>
      </c>
      <c r="U622" s="20">
        <v>84</v>
      </c>
      <c r="V622" s="20">
        <v>84</v>
      </c>
      <c r="W622" s="20">
        <v>37140.5</v>
      </c>
      <c r="X622" s="30">
        <f t="shared" si="15"/>
        <v>13222018</v>
      </c>
      <c r="Y622" s="20">
        <f t="shared" si="16"/>
        <v>14808660.160000002</v>
      </c>
      <c r="Z622" s="18" t="s">
        <v>57</v>
      </c>
      <c r="AA622" s="14" t="s">
        <v>176</v>
      </c>
      <c r="AB622" s="22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  <c r="ER622" s="10"/>
      <c r="ES622" s="10"/>
      <c r="ET622" s="10"/>
      <c r="EU622" s="10"/>
      <c r="EV622" s="10"/>
      <c r="EW622" s="10"/>
      <c r="EX622" s="10"/>
      <c r="EY622" s="10"/>
      <c r="EZ622" s="10"/>
      <c r="FA622" s="10"/>
      <c r="FB622" s="10"/>
      <c r="FC622" s="10"/>
      <c r="FD622" s="10"/>
      <c r="FE622" s="10"/>
      <c r="FF622" s="10"/>
      <c r="FG622" s="10"/>
      <c r="FH622" s="10"/>
      <c r="FI622" s="10"/>
      <c r="FJ622" s="10"/>
      <c r="FK622" s="10"/>
      <c r="FL622" s="10"/>
      <c r="FM622" s="10"/>
      <c r="FN622" s="10"/>
      <c r="FO622" s="10"/>
      <c r="FP622" s="10"/>
      <c r="FQ622" s="10"/>
      <c r="FR622" s="10"/>
      <c r="FS622" s="10"/>
      <c r="FT622" s="10"/>
      <c r="FU622" s="10"/>
      <c r="FV622" s="10"/>
      <c r="FW622" s="10"/>
      <c r="FX622" s="10"/>
      <c r="FY622" s="10"/>
      <c r="FZ622" s="10"/>
      <c r="GA622" s="10"/>
      <c r="GB622" s="10"/>
      <c r="GC622" s="10"/>
      <c r="GD622" s="10"/>
      <c r="GE622" s="10"/>
      <c r="GF622" s="10"/>
      <c r="GG622" s="10"/>
      <c r="GH622" s="10"/>
      <c r="GI622" s="10"/>
      <c r="GJ622" s="10"/>
      <c r="GK622" s="10"/>
      <c r="GL622" s="10"/>
      <c r="GM622" s="10"/>
      <c r="GN622" s="10"/>
      <c r="GO622" s="10"/>
      <c r="GP622" s="10"/>
      <c r="GQ622" s="10"/>
      <c r="GR622" s="10"/>
      <c r="GS622" s="10"/>
      <c r="GT622" s="10"/>
      <c r="GU622" s="10"/>
      <c r="GV622" s="10"/>
      <c r="GW622" s="10"/>
      <c r="GX622" s="10"/>
      <c r="GY622" s="10"/>
      <c r="GZ622" s="10"/>
      <c r="HA622" s="10"/>
      <c r="HB622" s="10"/>
      <c r="HC622" s="10"/>
      <c r="HD622" s="10"/>
      <c r="HE622" s="10"/>
      <c r="HF622" s="10"/>
      <c r="HG622" s="10"/>
      <c r="HH622" s="10"/>
      <c r="HI622" s="10"/>
      <c r="HJ622" s="10"/>
      <c r="HK622" s="10"/>
      <c r="HL622" s="10"/>
      <c r="HM622" s="10"/>
      <c r="HN622" s="10"/>
      <c r="HO622" s="10"/>
    </row>
    <row r="623" spans="2:223" ht="102" outlineLevel="1" x14ac:dyDescent="0.2">
      <c r="B623" s="14" t="s">
        <v>1472</v>
      </c>
      <c r="C623" s="14" t="s">
        <v>46</v>
      </c>
      <c r="D623" s="44" t="s">
        <v>367</v>
      </c>
      <c r="E623" s="14" t="s">
        <v>330</v>
      </c>
      <c r="F623" s="14" t="s">
        <v>368</v>
      </c>
      <c r="G623" s="14" t="s">
        <v>1473</v>
      </c>
      <c r="H623" s="15" t="s">
        <v>83</v>
      </c>
      <c r="I623" s="16">
        <v>57</v>
      </c>
      <c r="J623" s="17" t="s">
        <v>109</v>
      </c>
      <c r="K623" s="15" t="s">
        <v>53</v>
      </c>
      <c r="L623" s="18" t="s">
        <v>54</v>
      </c>
      <c r="M623" s="18" t="s">
        <v>55</v>
      </c>
      <c r="N623" s="49" t="s">
        <v>1253</v>
      </c>
      <c r="O623" s="49"/>
      <c r="P623" s="49"/>
      <c r="Q623" s="19"/>
      <c r="R623" s="20">
        <v>12</v>
      </c>
      <c r="S623" s="20">
        <v>25</v>
      </c>
      <c r="T623" s="20">
        <v>25</v>
      </c>
      <c r="U623" s="20">
        <v>25</v>
      </c>
      <c r="V623" s="20">
        <v>25</v>
      </c>
      <c r="W623" s="20">
        <v>37140.5</v>
      </c>
      <c r="X623" s="30">
        <f t="shared" si="15"/>
        <v>4159736</v>
      </c>
      <c r="Y623" s="20">
        <f t="shared" si="16"/>
        <v>4658904.32</v>
      </c>
      <c r="Z623" s="18" t="s">
        <v>57</v>
      </c>
      <c r="AA623" s="14" t="s">
        <v>176</v>
      </c>
      <c r="AB623" s="22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  <c r="EN623" s="10"/>
      <c r="EO623" s="10"/>
      <c r="EP623" s="10"/>
      <c r="EQ623" s="10"/>
      <c r="ER623" s="10"/>
      <c r="ES623" s="10"/>
      <c r="ET623" s="10"/>
      <c r="EU623" s="10"/>
      <c r="EV623" s="10"/>
      <c r="EW623" s="10"/>
      <c r="EX623" s="10"/>
      <c r="EY623" s="10"/>
      <c r="EZ623" s="10"/>
      <c r="FA623" s="10"/>
      <c r="FB623" s="10"/>
      <c r="FC623" s="10"/>
      <c r="FD623" s="10"/>
      <c r="FE623" s="10"/>
      <c r="FF623" s="10"/>
      <c r="FG623" s="10"/>
      <c r="FH623" s="10"/>
      <c r="FI623" s="10"/>
      <c r="FJ623" s="10"/>
      <c r="FK623" s="10"/>
      <c r="FL623" s="10"/>
      <c r="FM623" s="10"/>
      <c r="FN623" s="10"/>
      <c r="FO623" s="10"/>
      <c r="FP623" s="10"/>
      <c r="FQ623" s="10"/>
      <c r="FR623" s="10"/>
      <c r="FS623" s="10"/>
      <c r="FT623" s="10"/>
      <c r="FU623" s="10"/>
      <c r="FV623" s="10"/>
      <c r="FW623" s="10"/>
      <c r="FX623" s="10"/>
      <c r="FY623" s="10"/>
      <c r="FZ623" s="10"/>
      <c r="GA623" s="10"/>
      <c r="GB623" s="10"/>
      <c r="GC623" s="10"/>
      <c r="GD623" s="10"/>
      <c r="GE623" s="10"/>
      <c r="GF623" s="10"/>
      <c r="GG623" s="10"/>
      <c r="GH623" s="10"/>
      <c r="GI623" s="10"/>
      <c r="GJ623" s="10"/>
      <c r="GK623" s="10"/>
      <c r="GL623" s="10"/>
      <c r="GM623" s="10"/>
      <c r="GN623" s="10"/>
      <c r="GO623" s="10"/>
      <c r="GP623" s="10"/>
      <c r="GQ623" s="10"/>
      <c r="GR623" s="10"/>
      <c r="GS623" s="10"/>
      <c r="GT623" s="10"/>
      <c r="GU623" s="10"/>
      <c r="GV623" s="10"/>
      <c r="GW623" s="10"/>
      <c r="GX623" s="10"/>
      <c r="GY623" s="10"/>
      <c r="GZ623" s="10"/>
      <c r="HA623" s="10"/>
      <c r="HB623" s="10"/>
      <c r="HC623" s="10"/>
      <c r="HD623" s="10"/>
      <c r="HE623" s="10"/>
      <c r="HF623" s="10"/>
      <c r="HG623" s="10"/>
      <c r="HH623" s="10"/>
      <c r="HI623" s="10"/>
      <c r="HJ623" s="10"/>
      <c r="HK623" s="10"/>
      <c r="HL623" s="10"/>
      <c r="HM623" s="10"/>
      <c r="HN623" s="10"/>
      <c r="HO623" s="10"/>
    </row>
    <row r="624" spans="2:223" ht="102" outlineLevel="1" x14ac:dyDescent="0.2">
      <c r="B624" s="14" t="s">
        <v>1474</v>
      </c>
      <c r="C624" s="14" t="s">
        <v>46</v>
      </c>
      <c r="D624" s="44" t="s">
        <v>367</v>
      </c>
      <c r="E624" s="14" t="s">
        <v>330</v>
      </c>
      <c r="F624" s="14" t="s">
        <v>368</v>
      </c>
      <c r="G624" s="14" t="s">
        <v>1475</v>
      </c>
      <c r="H624" s="15" t="s">
        <v>83</v>
      </c>
      <c r="I624" s="16">
        <v>57</v>
      </c>
      <c r="J624" s="17" t="s">
        <v>109</v>
      </c>
      <c r="K624" s="15" t="s">
        <v>53</v>
      </c>
      <c r="L624" s="18" t="s">
        <v>54</v>
      </c>
      <c r="M624" s="18" t="s">
        <v>55</v>
      </c>
      <c r="N624" s="49" t="s">
        <v>1253</v>
      </c>
      <c r="O624" s="49"/>
      <c r="P624" s="49"/>
      <c r="Q624" s="19"/>
      <c r="R624" s="20">
        <v>6</v>
      </c>
      <c r="S624" s="20">
        <v>25</v>
      </c>
      <c r="T624" s="20">
        <v>25</v>
      </c>
      <c r="U624" s="20">
        <v>25</v>
      </c>
      <c r="V624" s="20">
        <v>25</v>
      </c>
      <c r="W624" s="20">
        <v>37140.5</v>
      </c>
      <c r="X624" s="30">
        <f t="shared" si="15"/>
        <v>3936893</v>
      </c>
      <c r="Y624" s="20">
        <f t="shared" si="16"/>
        <v>4409320.16</v>
      </c>
      <c r="Z624" s="18" t="s">
        <v>57</v>
      </c>
      <c r="AA624" s="14" t="s">
        <v>176</v>
      </c>
      <c r="AB624" s="22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  <c r="ER624" s="10"/>
      <c r="ES624" s="10"/>
      <c r="ET624" s="10"/>
      <c r="EU624" s="10"/>
      <c r="EV624" s="10"/>
      <c r="EW624" s="10"/>
      <c r="EX624" s="10"/>
      <c r="EY624" s="10"/>
      <c r="EZ624" s="10"/>
      <c r="FA624" s="10"/>
      <c r="FB624" s="10"/>
      <c r="FC624" s="10"/>
      <c r="FD624" s="10"/>
      <c r="FE624" s="10"/>
      <c r="FF624" s="10"/>
      <c r="FG624" s="10"/>
      <c r="FH624" s="10"/>
      <c r="FI624" s="10"/>
      <c r="FJ624" s="10"/>
      <c r="FK624" s="10"/>
      <c r="FL624" s="10"/>
      <c r="FM624" s="10"/>
      <c r="FN624" s="10"/>
      <c r="FO624" s="10"/>
      <c r="FP624" s="10"/>
      <c r="FQ624" s="10"/>
      <c r="FR624" s="10"/>
      <c r="FS624" s="10"/>
      <c r="FT624" s="10"/>
      <c r="FU624" s="10"/>
      <c r="FV624" s="10"/>
      <c r="FW624" s="10"/>
      <c r="FX624" s="10"/>
      <c r="FY624" s="10"/>
      <c r="FZ624" s="10"/>
      <c r="GA624" s="10"/>
      <c r="GB624" s="10"/>
      <c r="GC624" s="10"/>
      <c r="GD624" s="10"/>
      <c r="GE624" s="10"/>
      <c r="GF624" s="10"/>
      <c r="GG624" s="10"/>
      <c r="GH624" s="10"/>
      <c r="GI624" s="10"/>
      <c r="GJ624" s="10"/>
      <c r="GK624" s="10"/>
      <c r="GL624" s="10"/>
      <c r="GM624" s="10"/>
      <c r="GN624" s="10"/>
      <c r="GO624" s="10"/>
      <c r="GP624" s="10"/>
      <c r="GQ624" s="10"/>
      <c r="GR624" s="10"/>
      <c r="GS624" s="10"/>
      <c r="GT624" s="10"/>
      <c r="GU624" s="10"/>
      <c r="GV624" s="10"/>
      <c r="GW624" s="10"/>
      <c r="GX624" s="10"/>
      <c r="GY624" s="10"/>
      <c r="GZ624" s="10"/>
      <c r="HA624" s="10"/>
      <c r="HB624" s="10"/>
      <c r="HC624" s="10"/>
      <c r="HD624" s="10"/>
      <c r="HE624" s="10"/>
      <c r="HF624" s="10"/>
      <c r="HG624" s="10"/>
      <c r="HH624" s="10"/>
      <c r="HI624" s="10"/>
      <c r="HJ624" s="10"/>
      <c r="HK624" s="10"/>
      <c r="HL624" s="10"/>
      <c r="HM624" s="10"/>
      <c r="HN624" s="10"/>
      <c r="HO624" s="10"/>
    </row>
    <row r="625" spans="2:223" ht="102" outlineLevel="1" x14ac:dyDescent="0.2">
      <c r="B625" s="14" t="s">
        <v>1476</v>
      </c>
      <c r="C625" s="14" t="s">
        <v>46</v>
      </c>
      <c r="D625" s="44" t="s">
        <v>367</v>
      </c>
      <c r="E625" s="14" t="s">
        <v>330</v>
      </c>
      <c r="F625" s="14" t="s">
        <v>368</v>
      </c>
      <c r="G625" s="14" t="s">
        <v>1477</v>
      </c>
      <c r="H625" s="15" t="s">
        <v>83</v>
      </c>
      <c r="I625" s="16">
        <v>57</v>
      </c>
      <c r="J625" s="17" t="s">
        <v>109</v>
      </c>
      <c r="K625" s="15" t="s">
        <v>53</v>
      </c>
      <c r="L625" s="18" t="s">
        <v>54</v>
      </c>
      <c r="M625" s="18" t="s">
        <v>55</v>
      </c>
      <c r="N625" s="49" t="s">
        <v>1253</v>
      </c>
      <c r="O625" s="49"/>
      <c r="P625" s="49"/>
      <c r="Q625" s="19"/>
      <c r="R625" s="20">
        <v>17</v>
      </c>
      <c r="S625" s="20">
        <v>0</v>
      </c>
      <c r="T625" s="20">
        <v>0</v>
      </c>
      <c r="U625" s="20">
        <v>0</v>
      </c>
      <c r="V625" s="20">
        <v>17</v>
      </c>
      <c r="W625" s="20">
        <v>37197.58</v>
      </c>
      <c r="X625" s="30">
        <f t="shared" si="15"/>
        <v>1264717.72</v>
      </c>
      <c r="Y625" s="20">
        <f t="shared" si="16"/>
        <v>1416483.8464000002</v>
      </c>
      <c r="Z625" s="18" t="s">
        <v>57</v>
      </c>
      <c r="AA625" s="14" t="s">
        <v>176</v>
      </c>
      <c r="AB625" s="22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  <c r="ER625" s="10"/>
      <c r="ES625" s="10"/>
      <c r="ET625" s="10"/>
      <c r="EU625" s="10"/>
      <c r="EV625" s="10"/>
      <c r="EW625" s="10"/>
      <c r="EX625" s="10"/>
      <c r="EY625" s="10"/>
      <c r="EZ625" s="10"/>
      <c r="FA625" s="10"/>
      <c r="FB625" s="10"/>
      <c r="FC625" s="10"/>
      <c r="FD625" s="10"/>
      <c r="FE625" s="10"/>
      <c r="FF625" s="10"/>
      <c r="FG625" s="10"/>
      <c r="FH625" s="10"/>
      <c r="FI625" s="10"/>
      <c r="FJ625" s="10"/>
      <c r="FK625" s="10"/>
      <c r="FL625" s="10"/>
      <c r="FM625" s="10"/>
      <c r="FN625" s="10"/>
      <c r="FO625" s="10"/>
      <c r="FP625" s="10"/>
      <c r="FQ625" s="10"/>
      <c r="FR625" s="10"/>
      <c r="FS625" s="10"/>
      <c r="FT625" s="10"/>
      <c r="FU625" s="10"/>
      <c r="FV625" s="10"/>
      <c r="FW625" s="10"/>
      <c r="FX625" s="10"/>
      <c r="FY625" s="10"/>
      <c r="FZ625" s="10"/>
      <c r="GA625" s="10"/>
      <c r="GB625" s="10"/>
      <c r="GC625" s="10"/>
      <c r="GD625" s="10"/>
      <c r="GE625" s="10"/>
      <c r="GF625" s="10"/>
      <c r="GG625" s="10"/>
      <c r="GH625" s="10"/>
      <c r="GI625" s="10"/>
      <c r="GJ625" s="10"/>
      <c r="GK625" s="10"/>
      <c r="GL625" s="10"/>
      <c r="GM625" s="10"/>
      <c r="GN625" s="10"/>
      <c r="GO625" s="10"/>
      <c r="GP625" s="10"/>
      <c r="GQ625" s="10"/>
      <c r="GR625" s="10"/>
      <c r="GS625" s="10"/>
      <c r="GT625" s="10"/>
      <c r="GU625" s="10"/>
      <c r="GV625" s="10"/>
      <c r="GW625" s="10"/>
      <c r="GX625" s="10"/>
      <c r="GY625" s="10"/>
      <c r="GZ625" s="10"/>
      <c r="HA625" s="10"/>
      <c r="HB625" s="10"/>
      <c r="HC625" s="10"/>
      <c r="HD625" s="10"/>
      <c r="HE625" s="10"/>
      <c r="HF625" s="10"/>
      <c r="HG625" s="10"/>
      <c r="HH625" s="10"/>
      <c r="HI625" s="10"/>
      <c r="HJ625" s="10"/>
      <c r="HK625" s="10"/>
      <c r="HL625" s="10"/>
      <c r="HM625" s="10"/>
      <c r="HN625" s="10"/>
      <c r="HO625" s="10"/>
    </row>
    <row r="626" spans="2:223" ht="102" outlineLevel="1" x14ac:dyDescent="0.2">
      <c r="B626" s="14" t="s">
        <v>1478</v>
      </c>
      <c r="C626" s="14" t="s">
        <v>46</v>
      </c>
      <c r="D626" s="44" t="s">
        <v>367</v>
      </c>
      <c r="E626" s="14" t="s">
        <v>330</v>
      </c>
      <c r="F626" s="14" t="s">
        <v>368</v>
      </c>
      <c r="G626" s="14" t="s">
        <v>1479</v>
      </c>
      <c r="H626" s="15" t="s">
        <v>83</v>
      </c>
      <c r="I626" s="16">
        <v>57</v>
      </c>
      <c r="J626" s="17" t="s">
        <v>109</v>
      </c>
      <c r="K626" s="15" t="s">
        <v>53</v>
      </c>
      <c r="L626" s="18" t="s">
        <v>54</v>
      </c>
      <c r="M626" s="18" t="s">
        <v>55</v>
      </c>
      <c r="N626" s="49" t="s">
        <v>1253</v>
      </c>
      <c r="O626" s="49"/>
      <c r="P626" s="49"/>
      <c r="Q626" s="19"/>
      <c r="R626" s="20">
        <v>41</v>
      </c>
      <c r="S626" s="20">
        <v>0</v>
      </c>
      <c r="T626" s="20">
        <v>0</v>
      </c>
      <c r="U626" s="20">
        <v>0</v>
      </c>
      <c r="V626" s="20">
        <v>41</v>
      </c>
      <c r="W626" s="20">
        <v>37197.58</v>
      </c>
      <c r="X626" s="30">
        <f t="shared" si="15"/>
        <v>3050201.56</v>
      </c>
      <c r="Y626" s="20">
        <f t="shared" si="16"/>
        <v>3416225.7472000006</v>
      </c>
      <c r="Z626" s="18" t="s">
        <v>57</v>
      </c>
      <c r="AA626" s="14" t="s">
        <v>176</v>
      </c>
      <c r="AB626" s="22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J626" s="10"/>
      <c r="EK626" s="10"/>
      <c r="EL626" s="10"/>
      <c r="EM626" s="10"/>
      <c r="EN626" s="10"/>
      <c r="EO626" s="10"/>
      <c r="EP626" s="10"/>
      <c r="EQ626" s="10"/>
      <c r="ER626" s="10"/>
      <c r="ES626" s="10"/>
      <c r="ET626" s="10"/>
      <c r="EU626" s="10"/>
      <c r="EV626" s="10"/>
      <c r="EW626" s="10"/>
      <c r="EX626" s="10"/>
      <c r="EY626" s="10"/>
      <c r="EZ626" s="10"/>
      <c r="FA626" s="10"/>
      <c r="FB626" s="10"/>
      <c r="FC626" s="10"/>
      <c r="FD626" s="10"/>
      <c r="FE626" s="10"/>
      <c r="FF626" s="10"/>
      <c r="FG626" s="10"/>
      <c r="FH626" s="10"/>
      <c r="FI626" s="10"/>
      <c r="FJ626" s="10"/>
      <c r="FK626" s="10"/>
      <c r="FL626" s="10"/>
      <c r="FM626" s="10"/>
      <c r="FN626" s="10"/>
      <c r="FO626" s="10"/>
      <c r="FP626" s="10"/>
      <c r="FQ626" s="10"/>
      <c r="FR626" s="10"/>
      <c r="FS626" s="10"/>
      <c r="FT626" s="10"/>
      <c r="FU626" s="10"/>
      <c r="FV626" s="10"/>
      <c r="FW626" s="10"/>
      <c r="FX626" s="10"/>
      <c r="FY626" s="10"/>
      <c r="FZ626" s="10"/>
      <c r="GA626" s="10"/>
      <c r="GB626" s="10"/>
      <c r="GC626" s="10"/>
      <c r="GD626" s="10"/>
      <c r="GE626" s="10"/>
      <c r="GF626" s="10"/>
      <c r="GG626" s="10"/>
      <c r="GH626" s="10"/>
      <c r="GI626" s="10"/>
      <c r="GJ626" s="10"/>
      <c r="GK626" s="10"/>
      <c r="GL626" s="10"/>
      <c r="GM626" s="10"/>
      <c r="GN626" s="10"/>
      <c r="GO626" s="10"/>
      <c r="GP626" s="10"/>
      <c r="GQ626" s="10"/>
      <c r="GR626" s="10"/>
      <c r="GS626" s="10"/>
      <c r="GT626" s="10"/>
      <c r="GU626" s="10"/>
      <c r="GV626" s="10"/>
      <c r="GW626" s="10"/>
      <c r="GX626" s="10"/>
      <c r="GY626" s="10"/>
      <c r="GZ626" s="10"/>
      <c r="HA626" s="10"/>
      <c r="HB626" s="10"/>
      <c r="HC626" s="10"/>
      <c r="HD626" s="10"/>
      <c r="HE626" s="10"/>
      <c r="HF626" s="10"/>
      <c r="HG626" s="10"/>
      <c r="HH626" s="10"/>
      <c r="HI626" s="10"/>
      <c r="HJ626" s="10"/>
      <c r="HK626" s="10"/>
      <c r="HL626" s="10"/>
      <c r="HM626" s="10"/>
      <c r="HN626" s="10"/>
      <c r="HO626" s="10"/>
    </row>
    <row r="627" spans="2:223" ht="102" outlineLevel="1" x14ac:dyDescent="0.2">
      <c r="B627" s="14" t="s">
        <v>1480</v>
      </c>
      <c r="C627" s="14" t="s">
        <v>46</v>
      </c>
      <c r="D627" s="44" t="s">
        <v>367</v>
      </c>
      <c r="E627" s="14" t="s">
        <v>330</v>
      </c>
      <c r="F627" s="14" t="s">
        <v>368</v>
      </c>
      <c r="G627" s="14" t="s">
        <v>1481</v>
      </c>
      <c r="H627" s="15" t="s">
        <v>83</v>
      </c>
      <c r="I627" s="16">
        <v>57</v>
      </c>
      <c r="J627" s="17" t="s">
        <v>109</v>
      </c>
      <c r="K627" s="15" t="s">
        <v>53</v>
      </c>
      <c r="L627" s="18" t="s">
        <v>54</v>
      </c>
      <c r="M627" s="18" t="s">
        <v>55</v>
      </c>
      <c r="N627" s="49" t="s">
        <v>1253</v>
      </c>
      <c r="O627" s="49"/>
      <c r="P627" s="49"/>
      <c r="Q627" s="19"/>
      <c r="R627" s="20">
        <v>163</v>
      </c>
      <c r="S627" s="20">
        <v>0</v>
      </c>
      <c r="T627" s="20">
        <v>0</v>
      </c>
      <c r="U627" s="20">
        <v>0</v>
      </c>
      <c r="V627" s="20">
        <v>163</v>
      </c>
      <c r="W627" s="20">
        <v>37197.58</v>
      </c>
      <c r="X627" s="30">
        <f t="shared" si="15"/>
        <v>12126411.08</v>
      </c>
      <c r="Y627" s="20">
        <f t="shared" si="16"/>
        <v>13581580.409600001</v>
      </c>
      <c r="Z627" s="18" t="s">
        <v>57</v>
      </c>
      <c r="AA627" s="14" t="s">
        <v>176</v>
      </c>
      <c r="AB627" s="22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  <c r="ER627" s="10"/>
      <c r="ES627" s="10"/>
      <c r="ET627" s="10"/>
      <c r="EU627" s="10"/>
      <c r="EV627" s="10"/>
      <c r="EW627" s="10"/>
      <c r="EX627" s="10"/>
      <c r="EY627" s="10"/>
      <c r="EZ627" s="10"/>
      <c r="FA627" s="10"/>
      <c r="FB627" s="10"/>
      <c r="FC627" s="10"/>
      <c r="FD627" s="10"/>
      <c r="FE627" s="10"/>
      <c r="FF627" s="10"/>
      <c r="FG627" s="10"/>
      <c r="FH627" s="10"/>
      <c r="FI627" s="10"/>
      <c r="FJ627" s="10"/>
      <c r="FK627" s="10"/>
      <c r="FL627" s="10"/>
      <c r="FM627" s="10"/>
      <c r="FN627" s="10"/>
      <c r="FO627" s="10"/>
      <c r="FP627" s="10"/>
      <c r="FQ627" s="10"/>
      <c r="FR627" s="10"/>
      <c r="FS627" s="10"/>
      <c r="FT627" s="10"/>
      <c r="FU627" s="10"/>
      <c r="FV627" s="10"/>
      <c r="FW627" s="10"/>
      <c r="FX627" s="10"/>
      <c r="FY627" s="10"/>
      <c r="FZ627" s="10"/>
      <c r="GA627" s="10"/>
      <c r="GB627" s="10"/>
      <c r="GC627" s="10"/>
      <c r="GD627" s="10"/>
      <c r="GE627" s="10"/>
      <c r="GF627" s="10"/>
      <c r="GG627" s="10"/>
      <c r="GH627" s="10"/>
      <c r="GI627" s="10"/>
      <c r="GJ627" s="10"/>
      <c r="GK627" s="10"/>
      <c r="GL627" s="10"/>
      <c r="GM627" s="10"/>
      <c r="GN627" s="10"/>
      <c r="GO627" s="10"/>
      <c r="GP627" s="10"/>
      <c r="GQ627" s="10"/>
      <c r="GR627" s="10"/>
      <c r="GS627" s="10"/>
      <c r="GT627" s="10"/>
      <c r="GU627" s="10"/>
      <c r="GV627" s="10"/>
      <c r="GW627" s="10"/>
      <c r="GX627" s="10"/>
      <c r="GY627" s="10"/>
      <c r="GZ627" s="10"/>
      <c r="HA627" s="10"/>
      <c r="HB627" s="10"/>
      <c r="HC627" s="10"/>
      <c r="HD627" s="10"/>
      <c r="HE627" s="10"/>
      <c r="HF627" s="10"/>
      <c r="HG627" s="10"/>
      <c r="HH627" s="10"/>
      <c r="HI627" s="10"/>
      <c r="HJ627" s="10"/>
      <c r="HK627" s="10"/>
      <c r="HL627" s="10"/>
      <c r="HM627" s="10"/>
      <c r="HN627" s="10"/>
      <c r="HO627" s="10"/>
    </row>
    <row r="628" spans="2:223" ht="102" outlineLevel="1" x14ac:dyDescent="0.2">
      <c r="B628" s="14" t="s">
        <v>1482</v>
      </c>
      <c r="C628" s="14" t="s">
        <v>46</v>
      </c>
      <c r="D628" s="44" t="s">
        <v>367</v>
      </c>
      <c r="E628" s="14" t="s">
        <v>330</v>
      </c>
      <c r="F628" s="14" t="s">
        <v>368</v>
      </c>
      <c r="G628" s="14" t="s">
        <v>1483</v>
      </c>
      <c r="H628" s="15" t="s">
        <v>83</v>
      </c>
      <c r="I628" s="16">
        <v>57</v>
      </c>
      <c r="J628" s="17" t="s">
        <v>109</v>
      </c>
      <c r="K628" s="15" t="s">
        <v>53</v>
      </c>
      <c r="L628" s="18" t="s">
        <v>54</v>
      </c>
      <c r="M628" s="18" t="s">
        <v>55</v>
      </c>
      <c r="N628" s="49" t="s">
        <v>1253</v>
      </c>
      <c r="O628" s="49"/>
      <c r="P628" s="49"/>
      <c r="Q628" s="19"/>
      <c r="R628" s="20">
        <v>142</v>
      </c>
      <c r="S628" s="20">
        <v>0</v>
      </c>
      <c r="T628" s="20">
        <v>0</v>
      </c>
      <c r="U628" s="20">
        <v>0</v>
      </c>
      <c r="V628" s="20">
        <v>142</v>
      </c>
      <c r="W628" s="20">
        <v>37197.58</v>
      </c>
      <c r="X628" s="30">
        <f t="shared" si="15"/>
        <v>10564112.720000001</v>
      </c>
      <c r="Y628" s="20">
        <f t="shared" si="16"/>
        <v>11831806.246400002</v>
      </c>
      <c r="Z628" s="18" t="s">
        <v>57</v>
      </c>
      <c r="AA628" s="14" t="s">
        <v>176</v>
      </c>
      <c r="AB628" s="22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  <c r="EN628" s="10"/>
      <c r="EO628" s="10"/>
      <c r="EP628" s="10"/>
      <c r="EQ628" s="10"/>
      <c r="ER628" s="10"/>
      <c r="ES628" s="10"/>
      <c r="ET628" s="10"/>
      <c r="EU628" s="10"/>
      <c r="EV628" s="10"/>
      <c r="EW628" s="10"/>
      <c r="EX628" s="10"/>
      <c r="EY628" s="10"/>
      <c r="EZ628" s="10"/>
      <c r="FA628" s="10"/>
      <c r="FB628" s="10"/>
      <c r="FC628" s="10"/>
      <c r="FD628" s="10"/>
      <c r="FE628" s="10"/>
      <c r="FF628" s="10"/>
      <c r="FG628" s="10"/>
      <c r="FH628" s="10"/>
      <c r="FI628" s="10"/>
      <c r="FJ628" s="10"/>
      <c r="FK628" s="10"/>
      <c r="FL628" s="10"/>
      <c r="FM628" s="10"/>
      <c r="FN628" s="10"/>
      <c r="FO628" s="10"/>
      <c r="FP628" s="10"/>
      <c r="FQ628" s="10"/>
      <c r="FR628" s="10"/>
      <c r="FS628" s="10"/>
      <c r="FT628" s="10"/>
      <c r="FU628" s="10"/>
      <c r="FV628" s="10"/>
      <c r="FW628" s="10"/>
      <c r="FX628" s="10"/>
      <c r="FY628" s="10"/>
      <c r="FZ628" s="10"/>
      <c r="GA628" s="10"/>
      <c r="GB628" s="10"/>
      <c r="GC628" s="10"/>
      <c r="GD628" s="10"/>
      <c r="GE628" s="10"/>
      <c r="GF628" s="10"/>
      <c r="GG628" s="10"/>
      <c r="GH628" s="10"/>
      <c r="GI628" s="10"/>
      <c r="GJ628" s="10"/>
      <c r="GK628" s="10"/>
      <c r="GL628" s="10"/>
      <c r="GM628" s="10"/>
      <c r="GN628" s="10"/>
      <c r="GO628" s="10"/>
      <c r="GP628" s="10"/>
      <c r="GQ628" s="10"/>
      <c r="GR628" s="10"/>
      <c r="GS628" s="10"/>
      <c r="GT628" s="10"/>
      <c r="GU628" s="10"/>
      <c r="GV628" s="10"/>
      <c r="GW628" s="10"/>
      <c r="GX628" s="10"/>
      <c r="GY628" s="10"/>
      <c r="GZ628" s="10"/>
      <c r="HA628" s="10"/>
      <c r="HB628" s="10"/>
      <c r="HC628" s="10"/>
      <c r="HD628" s="10"/>
      <c r="HE628" s="10"/>
      <c r="HF628" s="10"/>
      <c r="HG628" s="10"/>
      <c r="HH628" s="10"/>
      <c r="HI628" s="10"/>
      <c r="HJ628" s="10"/>
      <c r="HK628" s="10"/>
      <c r="HL628" s="10"/>
      <c r="HM628" s="10"/>
      <c r="HN628" s="10"/>
      <c r="HO628" s="10"/>
    </row>
    <row r="629" spans="2:223" ht="102" outlineLevel="1" x14ac:dyDescent="0.2">
      <c r="B629" s="14" t="s">
        <v>1484</v>
      </c>
      <c r="C629" s="14" t="s">
        <v>46</v>
      </c>
      <c r="D629" s="44" t="s">
        <v>367</v>
      </c>
      <c r="E629" s="14" t="s">
        <v>330</v>
      </c>
      <c r="F629" s="14" t="s">
        <v>368</v>
      </c>
      <c r="G629" s="14" t="s">
        <v>1485</v>
      </c>
      <c r="H629" s="15" t="s">
        <v>83</v>
      </c>
      <c r="I629" s="16">
        <v>57</v>
      </c>
      <c r="J629" s="17" t="s">
        <v>109</v>
      </c>
      <c r="K629" s="15" t="s">
        <v>53</v>
      </c>
      <c r="L629" s="18" t="s">
        <v>54</v>
      </c>
      <c r="M629" s="18" t="s">
        <v>55</v>
      </c>
      <c r="N629" s="49" t="s">
        <v>1253</v>
      </c>
      <c r="O629" s="49"/>
      <c r="P629" s="49"/>
      <c r="Q629" s="19"/>
      <c r="R629" s="20">
        <v>134</v>
      </c>
      <c r="S629" s="20">
        <v>0</v>
      </c>
      <c r="T629" s="20">
        <v>0</v>
      </c>
      <c r="U629" s="20">
        <v>0</v>
      </c>
      <c r="V629" s="20">
        <v>134</v>
      </c>
      <c r="W629" s="20">
        <v>37197.58</v>
      </c>
      <c r="X629" s="30">
        <f t="shared" si="15"/>
        <v>9968951.4400000013</v>
      </c>
      <c r="Y629" s="20">
        <f t="shared" si="16"/>
        <v>11165225.612800002</v>
      </c>
      <c r="Z629" s="18" t="s">
        <v>57</v>
      </c>
      <c r="AA629" s="14" t="s">
        <v>176</v>
      </c>
      <c r="AB629" s="22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  <c r="EN629" s="10"/>
      <c r="EO629" s="10"/>
      <c r="EP629" s="10"/>
      <c r="EQ629" s="10"/>
      <c r="ER629" s="10"/>
      <c r="ES629" s="10"/>
      <c r="ET629" s="10"/>
      <c r="EU629" s="10"/>
      <c r="EV629" s="10"/>
      <c r="EW629" s="10"/>
      <c r="EX629" s="10"/>
      <c r="EY629" s="10"/>
      <c r="EZ629" s="10"/>
      <c r="FA629" s="10"/>
      <c r="FB629" s="10"/>
      <c r="FC629" s="10"/>
      <c r="FD629" s="10"/>
      <c r="FE629" s="10"/>
      <c r="FF629" s="10"/>
      <c r="FG629" s="10"/>
      <c r="FH629" s="10"/>
      <c r="FI629" s="10"/>
      <c r="FJ629" s="10"/>
      <c r="FK629" s="10"/>
      <c r="FL629" s="10"/>
      <c r="FM629" s="10"/>
      <c r="FN629" s="10"/>
      <c r="FO629" s="10"/>
      <c r="FP629" s="10"/>
      <c r="FQ629" s="10"/>
      <c r="FR629" s="10"/>
      <c r="FS629" s="10"/>
      <c r="FT629" s="10"/>
      <c r="FU629" s="10"/>
      <c r="FV629" s="10"/>
      <c r="FW629" s="10"/>
      <c r="FX629" s="10"/>
      <c r="FY629" s="10"/>
      <c r="FZ629" s="10"/>
      <c r="GA629" s="10"/>
      <c r="GB629" s="10"/>
      <c r="GC629" s="10"/>
      <c r="GD629" s="10"/>
      <c r="GE629" s="10"/>
      <c r="GF629" s="10"/>
      <c r="GG629" s="10"/>
      <c r="GH629" s="10"/>
      <c r="GI629" s="10"/>
      <c r="GJ629" s="10"/>
      <c r="GK629" s="10"/>
      <c r="GL629" s="10"/>
      <c r="GM629" s="10"/>
      <c r="GN629" s="10"/>
      <c r="GO629" s="10"/>
      <c r="GP629" s="10"/>
      <c r="GQ629" s="10"/>
      <c r="GR629" s="10"/>
      <c r="GS629" s="10"/>
      <c r="GT629" s="10"/>
      <c r="GU629" s="10"/>
      <c r="GV629" s="10"/>
      <c r="GW629" s="10"/>
      <c r="GX629" s="10"/>
      <c r="GY629" s="10"/>
      <c r="GZ629" s="10"/>
      <c r="HA629" s="10"/>
      <c r="HB629" s="10"/>
      <c r="HC629" s="10"/>
      <c r="HD629" s="10"/>
      <c r="HE629" s="10"/>
      <c r="HF629" s="10"/>
      <c r="HG629" s="10"/>
      <c r="HH629" s="10"/>
      <c r="HI629" s="10"/>
      <c r="HJ629" s="10"/>
      <c r="HK629" s="10"/>
      <c r="HL629" s="10"/>
      <c r="HM629" s="10"/>
      <c r="HN629" s="10"/>
      <c r="HO629" s="10"/>
    </row>
    <row r="630" spans="2:223" ht="102" outlineLevel="1" x14ac:dyDescent="0.2">
      <c r="B630" s="14" t="s">
        <v>1486</v>
      </c>
      <c r="C630" s="14" t="s">
        <v>46</v>
      </c>
      <c r="D630" s="44" t="s">
        <v>367</v>
      </c>
      <c r="E630" s="14" t="s">
        <v>330</v>
      </c>
      <c r="F630" s="14" t="s">
        <v>368</v>
      </c>
      <c r="G630" s="14" t="s">
        <v>1487</v>
      </c>
      <c r="H630" s="15" t="s">
        <v>83</v>
      </c>
      <c r="I630" s="16">
        <v>57</v>
      </c>
      <c r="J630" s="17" t="s">
        <v>109</v>
      </c>
      <c r="K630" s="15" t="s">
        <v>53</v>
      </c>
      <c r="L630" s="18" t="s">
        <v>54</v>
      </c>
      <c r="M630" s="18" t="s">
        <v>55</v>
      </c>
      <c r="N630" s="49" t="s">
        <v>1253</v>
      </c>
      <c r="O630" s="49"/>
      <c r="P630" s="49"/>
      <c r="Q630" s="19"/>
      <c r="R630" s="20">
        <v>83</v>
      </c>
      <c r="S630" s="20">
        <v>0</v>
      </c>
      <c r="T630" s="20">
        <v>0</v>
      </c>
      <c r="U630" s="20">
        <v>0</v>
      </c>
      <c r="V630" s="20">
        <v>83</v>
      </c>
      <c r="W630" s="20">
        <v>37197.58</v>
      </c>
      <c r="X630" s="30">
        <f t="shared" si="15"/>
        <v>6174798.2800000003</v>
      </c>
      <c r="Y630" s="20">
        <f t="shared" si="16"/>
        <v>6915774.0736000007</v>
      </c>
      <c r="Z630" s="18" t="s">
        <v>57</v>
      </c>
      <c r="AA630" s="14" t="s">
        <v>176</v>
      </c>
      <c r="AB630" s="22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  <c r="EN630" s="10"/>
      <c r="EO630" s="10"/>
      <c r="EP630" s="10"/>
      <c r="EQ630" s="10"/>
      <c r="ER630" s="10"/>
      <c r="ES630" s="10"/>
      <c r="ET630" s="10"/>
      <c r="EU630" s="10"/>
      <c r="EV630" s="10"/>
      <c r="EW630" s="10"/>
      <c r="EX630" s="10"/>
      <c r="EY630" s="10"/>
      <c r="EZ630" s="10"/>
      <c r="FA630" s="10"/>
      <c r="FB630" s="10"/>
      <c r="FC630" s="10"/>
      <c r="FD630" s="10"/>
      <c r="FE630" s="10"/>
      <c r="FF630" s="10"/>
      <c r="FG630" s="10"/>
      <c r="FH630" s="10"/>
      <c r="FI630" s="10"/>
      <c r="FJ630" s="10"/>
      <c r="FK630" s="10"/>
      <c r="FL630" s="10"/>
      <c r="FM630" s="10"/>
      <c r="FN630" s="10"/>
      <c r="FO630" s="10"/>
      <c r="FP630" s="10"/>
      <c r="FQ630" s="10"/>
      <c r="FR630" s="10"/>
      <c r="FS630" s="10"/>
      <c r="FT630" s="10"/>
      <c r="FU630" s="10"/>
      <c r="FV630" s="10"/>
      <c r="FW630" s="10"/>
      <c r="FX630" s="10"/>
      <c r="FY630" s="10"/>
      <c r="FZ630" s="10"/>
      <c r="GA630" s="10"/>
      <c r="GB630" s="10"/>
      <c r="GC630" s="10"/>
      <c r="GD630" s="10"/>
      <c r="GE630" s="10"/>
      <c r="GF630" s="10"/>
      <c r="GG630" s="10"/>
      <c r="GH630" s="10"/>
      <c r="GI630" s="10"/>
      <c r="GJ630" s="10"/>
      <c r="GK630" s="10"/>
      <c r="GL630" s="10"/>
      <c r="GM630" s="10"/>
      <c r="GN630" s="10"/>
      <c r="GO630" s="10"/>
      <c r="GP630" s="10"/>
      <c r="GQ630" s="10"/>
      <c r="GR630" s="10"/>
      <c r="GS630" s="10"/>
      <c r="GT630" s="10"/>
      <c r="GU630" s="10"/>
      <c r="GV630" s="10"/>
      <c r="GW630" s="10"/>
      <c r="GX630" s="10"/>
      <c r="GY630" s="10"/>
      <c r="GZ630" s="10"/>
      <c r="HA630" s="10"/>
      <c r="HB630" s="10"/>
      <c r="HC630" s="10"/>
      <c r="HD630" s="10"/>
      <c r="HE630" s="10"/>
      <c r="HF630" s="10"/>
      <c r="HG630" s="10"/>
      <c r="HH630" s="10"/>
      <c r="HI630" s="10"/>
      <c r="HJ630" s="10"/>
      <c r="HK630" s="10"/>
      <c r="HL630" s="10"/>
      <c r="HM630" s="10"/>
      <c r="HN630" s="10"/>
      <c r="HO630" s="10"/>
    </row>
    <row r="631" spans="2:223" ht="102" outlineLevel="1" x14ac:dyDescent="0.2">
      <c r="B631" s="14" t="s">
        <v>1488</v>
      </c>
      <c r="C631" s="14" t="s">
        <v>46</v>
      </c>
      <c r="D631" s="44" t="s">
        <v>367</v>
      </c>
      <c r="E631" s="14" t="s">
        <v>330</v>
      </c>
      <c r="F631" s="14" t="s">
        <v>368</v>
      </c>
      <c r="G631" s="14" t="s">
        <v>1489</v>
      </c>
      <c r="H631" s="15" t="s">
        <v>83</v>
      </c>
      <c r="I631" s="16">
        <v>57</v>
      </c>
      <c r="J631" s="17" t="s">
        <v>109</v>
      </c>
      <c r="K631" s="15" t="s">
        <v>53</v>
      </c>
      <c r="L631" s="18" t="s">
        <v>54</v>
      </c>
      <c r="M631" s="18" t="s">
        <v>55</v>
      </c>
      <c r="N631" s="49" t="s">
        <v>1253</v>
      </c>
      <c r="O631" s="49"/>
      <c r="P631" s="49"/>
      <c r="Q631" s="19"/>
      <c r="R631" s="20">
        <v>38</v>
      </c>
      <c r="S631" s="20">
        <v>0</v>
      </c>
      <c r="T631" s="20">
        <v>0</v>
      </c>
      <c r="U631" s="20">
        <v>0</v>
      </c>
      <c r="V631" s="20">
        <v>38</v>
      </c>
      <c r="W631" s="20">
        <v>37197.58</v>
      </c>
      <c r="X631" s="30">
        <f t="shared" si="15"/>
        <v>2827016.08</v>
      </c>
      <c r="Y631" s="20">
        <f t="shared" si="16"/>
        <v>3166258.0096000005</v>
      </c>
      <c r="Z631" s="18" t="s">
        <v>57</v>
      </c>
      <c r="AA631" s="14" t="s">
        <v>176</v>
      </c>
      <c r="AB631" s="22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  <c r="EN631" s="10"/>
      <c r="EO631" s="10"/>
      <c r="EP631" s="10"/>
      <c r="EQ631" s="10"/>
      <c r="ER631" s="10"/>
      <c r="ES631" s="10"/>
      <c r="ET631" s="10"/>
      <c r="EU631" s="10"/>
      <c r="EV631" s="10"/>
      <c r="EW631" s="10"/>
      <c r="EX631" s="10"/>
      <c r="EY631" s="10"/>
      <c r="EZ631" s="10"/>
      <c r="FA631" s="10"/>
      <c r="FB631" s="10"/>
      <c r="FC631" s="10"/>
      <c r="FD631" s="10"/>
      <c r="FE631" s="10"/>
      <c r="FF631" s="10"/>
      <c r="FG631" s="10"/>
      <c r="FH631" s="10"/>
      <c r="FI631" s="10"/>
      <c r="FJ631" s="10"/>
      <c r="FK631" s="10"/>
      <c r="FL631" s="10"/>
      <c r="FM631" s="10"/>
      <c r="FN631" s="10"/>
      <c r="FO631" s="10"/>
      <c r="FP631" s="10"/>
      <c r="FQ631" s="10"/>
      <c r="FR631" s="10"/>
      <c r="FS631" s="10"/>
      <c r="FT631" s="10"/>
      <c r="FU631" s="10"/>
      <c r="FV631" s="10"/>
      <c r="FW631" s="10"/>
      <c r="FX631" s="10"/>
      <c r="FY631" s="10"/>
      <c r="FZ631" s="10"/>
      <c r="GA631" s="10"/>
      <c r="GB631" s="10"/>
      <c r="GC631" s="10"/>
      <c r="GD631" s="10"/>
      <c r="GE631" s="10"/>
      <c r="GF631" s="10"/>
      <c r="GG631" s="10"/>
      <c r="GH631" s="10"/>
      <c r="GI631" s="10"/>
      <c r="GJ631" s="10"/>
      <c r="GK631" s="10"/>
      <c r="GL631" s="10"/>
      <c r="GM631" s="10"/>
      <c r="GN631" s="10"/>
      <c r="GO631" s="10"/>
      <c r="GP631" s="10"/>
      <c r="GQ631" s="10"/>
      <c r="GR631" s="10"/>
      <c r="GS631" s="10"/>
      <c r="GT631" s="10"/>
      <c r="GU631" s="10"/>
      <c r="GV631" s="10"/>
      <c r="GW631" s="10"/>
      <c r="GX631" s="10"/>
      <c r="GY631" s="10"/>
      <c r="GZ631" s="10"/>
      <c r="HA631" s="10"/>
      <c r="HB631" s="10"/>
      <c r="HC631" s="10"/>
      <c r="HD631" s="10"/>
      <c r="HE631" s="10"/>
      <c r="HF631" s="10"/>
      <c r="HG631" s="10"/>
      <c r="HH631" s="10"/>
      <c r="HI631" s="10"/>
      <c r="HJ631" s="10"/>
      <c r="HK631" s="10"/>
      <c r="HL631" s="10"/>
      <c r="HM631" s="10"/>
      <c r="HN631" s="10"/>
      <c r="HO631" s="10"/>
    </row>
    <row r="632" spans="2:223" ht="102" outlineLevel="1" x14ac:dyDescent="0.2">
      <c r="B632" s="14" t="s">
        <v>1490</v>
      </c>
      <c r="C632" s="14" t="s">
        <v>46</v>
      </c>
      <c r="D632" s="44" t="s">
        <v>367</v>
      </c>
      <c r="E632" s="14" t="s">
        <v>330</v>
      </c>
      <c r="F632" s="14" t="s">
        <v>368</v>
      </c>
      <c r="G632" s="14" t="s">
        <v>1491</v>
      </c>
      <c r="H632" s="15" t="s">
        <v>83</v>
      </c>
      <c r="I632" s="16">
        <v>57</v>
      </c>
      <c r="J632" s="17" t="s">
        <v>109</v>
      </c>
      <c r="K632" s="15" t="s">
        <v>53</v>
      </c>
      <c r="L632" s="18" t="s">
        <v>54</v>
      </c>
      <c r="M632" s="18" t="s">
        <v>55</v>
      </c>
      <c r="N632" s="49" t="s">
        <v>1253</v>
      </c>
      <c r="O632" s="49"/>
      <c r="P632" s="49"/>
      <c r="Q632" s="19"/>
      <c r="R632" s="20">
        <v>49</v>
      </c>
      <c r="S632" s="20">
        <v>0</v>
      </c>
      <c r="T632" s="20">
        <v>0</v>
      </c>
      <c r="U632" s="20">
        <v>0</v>
      </c>
      <c r="V632" s="20">
        <v>49</v>
      </c>
      <c r="W632" s="20">
        <v>37197.58</v>
      </c>
      <c r="X632" s="30">
        <f t="shared" si="15"/>
        <v>3645362.8400000003</v>
      </c>
      <c r="Y632" s="20">
        <f t="shared" si="16"/>
        <v>4082806.3808000009</v>
      </c>
      <c r="Z632" s="18" t="s">
        <v>57</v>
      </c>
      <c r="AA632" s="14" t="s">
        <v>176</v>
      </c>
      <c r="AB632" s="22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  <c r="EN632" s="10"/>
      <c r="EO632" s="10"/>
      <c r="EP632" s="10"/>
      <c r="EQ632" s="10"/>
      <c r="ER632" s="10"/>
      <c r="ES632" s="10"/>
      <c r="ET632" s="10"/>
      <c r="EU632" s="10"/>
      <c r="EV632" s="10"/>
      <c r="EW632" s="10"/>
      <c r="EX632" s="10"/>
      <c r="EY632" s="10"/>
      <c r="EZ632" s="10"/>
      <c r="FA632" s="10"/>
      <c r="FB632" s="10"/>
      <c r="FC632" s="10"/>
      <c r="FD632" s="10"/>
      <c r="FE632" s="10"/>
      <c r="FF632" s="10"/>
      <c r="FG632" s="10"/>
      <c r="FH632" s="10"/>
      <c r="FI632" s="10"/>
      <c r="FJ632" s="10"/>
      <c r="FK632" s="10"/>
      <c r="FL632" s="10"/>
      <c r="FM632" s="10"/>
      <c r="FN632" s="10"/>
      <c r="FO632" s="10"/>
      <c r="FP632" s="10"/>
      <c r="FQ632" s="10"/>
      <c r="FR632" s="10"/>
      <c r="FS632" s="10"/>
      <c r="FT632" s="10"/>
      <c r="FU632" s="10"/>
      <c r="FV632" s="10"/>
      <c r="FW632" s="10"/>
      <c r="FX632" s="10"/>
      <c r="FY632" s="10"/>
      <c r="FZ632" s="10"/>
      <c r="GA632" s="10"/>
      <c r="GB632" s="10"/>
      <c r="GC632" s="10"/>
      <c r="GD632" s="10"/>
      <c r="GE632" s="10"/>
      <c r="GF632" s="10"/>
      <c r="GG632" s="10"/>
      <c r="GH632" s="10"/>
      <c r="GI632" s="10"/>
      <c r="GJ632" s="10"/>
      <c r="GK632" s="10"/>
      <c r="GL632" s="10"/>
      <c r="GM632" s="10"/>
      <c r="GN632" s="10"/>
      <c r="GO632" s="10"/>
      <c r="GP632" s="10"/>
      <c r="GQ632" s="10"/>
      <c r="GR632" s="10"/>
      <c r="GS632" s="10"/>
      <c r="GT632" s="10"/>
      <c r="GU632" s="10"/>
      <c r="GV632" s="10"/>
      <c r="GW632" s="10"/>
      <c r="GX632" s="10"/>
      <c r="GY632" s="10"/>
      <c r="GZ632" s="10"/>
      <c r="HA632" s="10"/>
      <c r="HB632" s="10"/>
      <c r="HC632" s="10"/>
      <c r="HD632" s="10"/>
      <c r="HE632" s="10"/>
      <c r="HF632" s="10"/>
      <c r="HG632" s="10"/>
      <c r="HH632" s="10"/>
      <c r="HI632" s="10"/>
      <c r="HJ632" s="10"/>
      <c r="HK632" s="10"/>
      <c r="HL632" s="10"/>
      <c r="HM632" s="10"/>
      <c r="HN632" s="10"/>
      <c r="HO632" s="10"/>
    </row>
    <row r="633" spans="2:223" ht="102" outlineLevel="1" x14ac:dyDescent="0.2">
      <c r="B633" s="14" t="s">
        <v>1492</v>
      </c>
      <c r="C633" s="14" t="s">
        <v>46</v>
      </c>
      <c r="D633" s="44" t="s">
        <v>367</v>
      </c>
      <c r="E633" s="14" t="s">
        <v>330</v>
      </c>
      <c r="F633" s="14" t="s">
        <v>368</v>
      </c>
      <c r="G633" s="14" t="s">
        <v>1493</v>
      </c>
      <c r="H633" s="15" t="s">
        <v>83</v>
      </c>
      <c r="I633" s="16">
        <v>57</v>
      </c>
      <c r="J633" s="17" t="s">
        <v>109</v>
      </c>
      <c r="K633" s="15" t="s">
        <v>53</v>
      </c>
      <c r="L633" s="18" t="s">
        <v>54</v>
      </c>
      <c r="M633" s="18" t="s">
        <v>55</v>
      </c>
      <c r="N633" s="49" t="s">
        <v>1253</v>
      </c>
      <c r="O633" s="49"/>
      <c r="P633" s="49"/>
      <c r="Q633" s="19"/>
      <c r="R633" s="20">
        <v>9</v>
      </c>
      <c r="S633" s="20">
        <v>0</v>
      </c>
      <c r="T633" s="20">
        <v>0</v>
      </c>
      <c r="U633" s="20">
        <v>0</v>
      </c>
      <c r="V633" s="20">
        <v>9</v>
      </c>
      <c r="W633" s="20">
        <v>37197.58</v>
      </c>
      <c r="X633" s="30">
        <f t="shared" si="15"/>
        <v>669556.44000000006</v>
      </c>
      <c r="Y633" s="20">
        <f t="shared" si="16"/>
        <v>749903.2128000001</v>
      </c>
      <c r="Z633" s="18" t="s">
        <v>57</v>
      </c>
      <c r="AA633" s="14" t="s">
        <v>176</v>
      </c>
      <c r="AB633" s="22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  <c r="EN633" s="10"/>
      <c r="EO633" s="10"/>
      <c r="EP633" s="10"/>
      <c r="EQ633" s="10"/>
      <c r="ER633" s="10"/>
      <c r="ES633" s="10"/>
      <c r="ET633" s="10"/>
      <c r="EU633" s="10"/>
      <c r="EV633" s="10"/>
      <c r="EW633" s="10"/>
      <c r="EX633" s="10"/>
      <c r="EY633" s="10"/>
      <c r="EZ633" s="10"/>
      <c r="FA633" s="10"/>
      <c r="FB633" s="10"/>
      <c r="FC633" s="10"/>
      <c r="FD633" s="10"/>
      <c r="FE633" s="10"/>
      <c r="FF633" s="10"/>
      <c r="FG633" s="10"/>
      <c r="FH633" s="10"/>
      <c r="FI633" s="10"/>
      <c r="FJ633" s="10"/>
      <c r="FK633" s="10"/>
      <c r="FL633" s="10"/>
      <c r="FM633" s="10"/>
      <c r="FN633" s="10"/>
      <c r="FO633" s="10"/>
      <c r="FP633" s="10"/>
      <c r="FQ633" s="10"/>
      <c r="FR633" s="10"/>
      <c r="FS633" s="10"/>
      <c r="FT633" s="10"/>
      <c r="FU633" s="10"/>
      <c r="FV633" s="10"/>
      <c r="FW633" s="10"/>
      <c r="FX633" s="10"/>
      <c r="FY633" s="10"/>
      <c r="FZ633" s="10"/>
      <c r="GA633" s="10"/>
      <c r="GB633" s="10"/>
      <c r="GC633" s="10"/>
      <c r="GD633" s="10"/>
      <c r="GE633" s="10"/>
      <c r="GF633" s="10"/>
      <c r="GG633" s="10"/>
      <c r="GH633" s="10"/>
      <c r="GI633" s="10"/>
      <c r="GJ633" s="10"/>
      <c r="GK633" s="10"/>
      <c r="GL633" s="10"/>
      <c r="GM633" s="10"/>
      <c r="GN633" s="10"/>
      <c r="GO633" s="10"/>
      <c r="GP633" s="10"/>
      <c r="GQ633" s="10"/>
      <c r="GR633" s="10"/>
      <c r="GS633" s="10"/>
      <c r="GT633" s="10"/>
      <c r="GU633" s="10"/>
      <c r="GV633" s="10"/>
      <c r="GW633" s="10"/>
      <c r="GX633" s="10"/>
      <c r="GY633" s="10"/>
      <c r="GZ633" s="10"/>
      <c r="HA633" s="10"/>
      <c r="HB633" s="10"/>
      <c r="HC633" s="10"/>
      <c r="HD633" s="10"/>
      <c r="HE633" s="10"/>
      <c r="HF633" s="10"/>
      <c r="HG633" s="10"/>
      <c r="HH633" s="10"/>
      <c r="HI633" s="10"/>
      <c r="HJ633" s="10"/>
      <c r="HK633" s="10"/>
      <c r="HL633" s="10"/>
      <c r="HM633" s="10"/>
      <c r="HN633" s="10"/>
      <c r="HO633" s="10"/>
    </row>
    <row r="634" spans="2:223" ht="102" outlineLevel="1" x14ac:dyDescent="0.2">
      <c r="B634" s="14" t="s">
        <v>1494</v>
      </c>
      <c r="C634" s="14" t="s">
        <v>46</v>
      </c>
      <c r="D634" s="44" t="s">
        <v>367</v>
      </c>
      <c r="E634" s="14" t="s">
        <v>330</v>
      </c>
      <c r="F634" s="14" t="s">
        <v>368</v>
      </c>
      <c r="G634" s="14" t="s">
        <v>1495</v>
      </c>
      <c r="H634" s="15" t="s">
        <v>83</v>
      </c>
      <c r="I634" s="16">
        <v>57</v>
      </c>
      <c r="J634" s="17" t="s">
        <v>109</v>
      </c>
      <c r="K634" s="15" t="s">
        <v>53</v>
      </c>
      <c r="L634" s="18" t="s">
        <v>54</v>
      </c>
      <c r="M634" s="18" t="s">
        <v>55</v>
      </c>
      <c r="N634" s="49" t="s">
        <v>1253</v>
      </c>
      <c r="O634" s="49"/>
      <c r="P634" s="49"/>
      <c r="Q634" s="19"/>
      <c r="R634" s="20">
        <v>5</v>
      </c>
      <c r="S634" s="20">
        <v>0</v>
      </c>
      <c r="T634" s="20">
        <v>0</v>
      </c>
      <c r="U634" s="20">
        <v>0</v>
      </c>
      <c r="V634" s="20">
        <v>5</v>
      </c>
      <c r="W634" s="20">
        <v>37197.58</v>
      </c>
      <c r="X634" s="30">
        <f t="shared" si="15"/>
        <v>371975.80000000005</v>
      </c>
      <c r="Y634" s="20">
        <f t="shared" si="16"/>
        <v>416612.89600000007</v>
      </c>
      <c r="Z634" s="18" t="s">
        <v>57</v>
      </c>
      <c r="AA634" s="14" t="s">
        <v>176</v>
      </c>
      <c r="AB634" s="22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  <c r="EN634" s="10"/>
      <c r="EO634" s="10"/>
      <c r="EP634" s="10"/>
      <c r="EQ634" s="10"/>
      <c r="ER634" s="10"/>
      <c r="ES634" s="10"/>
      <c r="ET634" s="10"/>
      <c r="EU634" s="10"/>
      <c r="EV634" s="10"/>
      <c r="EW634" s="10"/>
      <c r="EX634" s="10"/>
      <c r="EY634" s="10"/>
      <c r="EZ634" s="10"/>
      <c r="FA634" s="10"/>
      <c r="FB634" s="10"/>
      <c r="FC634" s="10"/>
      <c r="FD634" s="10"/>
      <c r="FE634" s="10"/>
      <c r="FF634" s="10"/>
      <c r="FG634" s="10"/>
      <c r="FH634" s="10"/>
      <c r="FI634" s="10"/>
      <c r="FJ634" s="10"/>
      <c r="FK634" s="10"/>
      <c r="FL634" s="10"/>
      <c r="FM634" s="10"/>
      <c r="FN634" s="10"/>
      <c r="FO634" s="10"/>
      <c r="FP634" s="10"/>
      <c r="FQ634" s="10"/>
      <c r="FR634" s="10"/>
      <c r="FS634" s="10"/>
      <c r="FT634" s="10"/>
      <c r="FU634" s="10"/>
      <c r="FV634" s="10"/>
      <c r="FW634" s="10"/>
      <c r="FX634" s="10"/>
      <c r="FY634" s="10"/>
      <c r="FZ634" s="10"/>
      <c r="GA634" s="10"/>
      <c r="GB634" s="10"/>
      <c r="GC634" s="10"/>
      <c r="GD634" s="10"/>
      <c r="GE634" s="10"/>
      <c r="GF634" s="10"/>
      <c r="GG634" s="10"/>
      <c r="GH634" s="10"/>
      <c r="GI634" s="10"/>
      <c r="GJ634" s="10"/>
      <c r="GK634" s="10"/>
      <c r="GL634" s="10"/>
      <c r="GM634" s="10"/>
      <c r="GN634" s="10"/>
      <c r="GO634" s="10"/>
      <c r="GP634" s="10"/>
      <c r="GQ634" s="10"/>
      <c r="GR634" s="10"/>
      <c r="GS634" s="10"/>
      <c r="GT634" s="10"/>
      <c r="GU634" s="10"/>
      <c r="GV634" s="10"/>
      <c r="GW634" s="10"/>
      <c r="GX634" s="10"/>
      <c r="GY634" s="10"/>
      <c r="GZ634" s="10"/>
      <c r="HA634" s="10"/>
      <c r="HB634" s="10"/>
      <c r="HC634" s="10"/>
      <c r="HD634" s="10"/>
      <c r="HE634" s="10"/>
      <c r="HF634" s="10"/>
      <c r="HG634" s="10"/>
      <c r="HH634" s="10"/>
      <c r="HI634" s="10"/>
      <c r="HJ634" s="10"/>
      <c r="HK634" s="10"/>
      <c r="HL634" s="10"/>
      <c r="HM634" s="10"/>
      <c r="HN634" s="10"/>
      <c r="HO634" s="10"/>
    </row>
    <row r="635" spans="2:223" ht="102" outlineLevel="1" x14ac:dyDescent="0.2">
      <c r="B635" s="14" t="s">
        <v>1496</v>
      </c>
      <c r="C635" s="14" t="s">
        <v>46</v>
      </c>
      <c r="D635" s="44" t="s">
        <v>367</v>
      </c>
      <c r="E635" s="14" t="s">
        <v>330</v>
      </c>
      <c r="F635" s="14" t="s">
        <v>368</v>
      </c>
      <c r="G635" s="14" t="s">
        <v>1497</v>
      </c>
      <c r="H635" s="15" t="s">
        <v>83</v>
      </c>
      <c r="I635" s="16">
        <v>57</v>
      </c>
      <c r="J635" s="17" t="s">
        <v>109</v>
      </c>
      <c r="K635" s="15" t="s">
        <v>53</v>
      </c>
      <c r="L635" s="18" t="s">
        <v>54</v>
      </c>
      <c r="M635" s="18" t="s">
        <v>55</v>
      </c>
      <c r="N635" s="49" t="s">
        <v>1253</v>
      </c>
      <c r="O635" s="49"/>
      <c r="P635" s="49"/>
      <c r="Q635" s="19"/>
      <c r="R635" s="20">
        <v>1</v>
      </c>
      <c r="S635" s="20">
        <v>1</v>
      </c>
      <c r="T635" s="20">
        <v>1</v>
      </c>
      <c r="U635" s="20">
        <v>1</v>
      </c>
      <c r="V635" s="20">
        <v>1</v>
      </c>
      <c r="W635" s="20">
        <v>39000.42</v>
      </c>
      <c r="X635" s="30">
        <f t="shared" si="15"/>
        <v>195002.09999999998</v>
      </c>
      <c r="Y635" s="20">
        <f t="shared" si="16"/>
        <v>218402.35199999998</v>
      </c>
      <c r="Z635" s="18" t="s">
        <v>57</v>
      </c>
      <c r="AA635" s="14" t="s">
        <v>176</v>
      </c>
      <c r="AB635" s="22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  <c r="EN635" s="10"/>
      <c r="EO635" s="10"/>
      <c r="EP635" s="10"/>
      <c r="EQ635" s="10"/>
      <c r="ER635" s="10"/>
      <c r="ES635" s="10"/>
      <c r="ET635" s="10"/>
      <c r="EU635" s="10"/>
      <c r="EV635" s="10"/>
      <c r="EW635" s="10"/>
      <c r="EX635" s="10"/>
      <c r="EY635" s="10"/>
      <c r="EZ635" s="10"/>
      <c r="FA635" s="10"/>
      <c r="FB635" s="10"/>
      <c r="FC635" s="10"/>
      <c r="FD635" s="10"/>
      <c r="FE635" s="10"/>
      <c r="FF635" s="10"/>
      <c r="FG635" s="10"/>
      <c r="FH635" s="10"/>
      <c r="FI635" s="10"/>
      <c r="FJ635" s="10"/>
      <c r="FK635" s="10"/>
      <c r="FL635" s="10"/>
      <c r="FM635" s="10"/>
      <c r="FN635" s="10"/>
      <c r="FO635" s="10"/>
      <c r="FP635" s="10"/>
      <c r="FQ635" s="10"/>
      <c r="FR635" s="10"/>
      <c r="FS635" s="10"/>
      <c r="FT635" s="10"/>
      <c r="FU635" s="10"/>
      <c r="FV635" s="10"/>
      <c r="FW635" s="10"/>
      <c r="FX635" s="10"/>
      <c r="FY635" s="10"/>
      <c r="FZ635" s="10"/>
      <c r="GA635" s="10"/>
      <c r="GB635" s="10"/>
      <c r="GC635" s="10"/>
      <c r="GD635" s="10"/>
      <c r="GE635" s="10"/>
      <c r="GF635" s="10"/>
      <c r="GG635" s="10"/>
      <c r="GH635" s="10"/>
      <c r="GI635" s="10"/>
      <c r="GJ635" s="10"/>
      <c r="GK635" s="10"/>
      <c r="GL635" s="10"/>
      <c r="GM635" s="10"/>
      <c r="GN635" s="10"/>
      <c r="GO635" s="10"/>
      <c r="GP635" s="10"/>
      <c r="GQ635" s="10"/>
      <c r="GR635" s="10"/>
      <c r="GS635" s="10"/>
      <c r="GT635" s="10"/>
      <c r="GU635" s="10"/>
      <c r="GV635" s="10"/>
      <c r="GW635" s="10"/>
      <c r="GX635" s="10"/>
      <c r="GY635" s="10"/>
      <c r="GZ635" s="10"/>
      <c r="HA635" s="10"/>
      <c r="HB635" s="10"/>
      <c r="HC635" s="10"/>
      <c r="HD635" s="10"/>
      <c r="HE635" s="10"/>
      <c r="HF635" s="10"/>
      <c r="HG635" s="10"/>
      <c r="HH635" s="10"/>
      <c r="HI635" s="10"/>
      <c r="HJ635" s="10"/>
      <c r="HK635" s="10"/>
      <c r="HL635" s="10"/>
      <c r="HM635" s="10"/>
      <c r="HN635" s="10"/>
      <c r="HO635" s="10"/>
    </row>
    <row r="636" spans="2:223" ht="102" outlineLevel="1" x14ac:dyDescent="0.2">
      <c r="B636" s="14" t="s">
        <v>1498</v>
      </c>
      <c r="C636" s="14" t="s">
        <v>46</v>
      </c>
      <c r="D636" s="44" t="s">
        <v>367</v>
      </c>
      <c r="E636" s="14" t="s">
        <v>330</v>
      </c>
      <c r="F636" s="14" t="s">
        <v>368</v>
      </c>
      <c r="G636" s="14" t="s">
        <v>1499</v>
      </c>
      <c r="H636" s="15" t="s">
        <v>83</v>
      </c>
      <c r="I636" s="16">
        <v>57</v>
      </c>
      <c r="J636" s="17" t="s">
        <v>109</v>
      </c>
      <c r="K636" s="15" t="s">
        <v>53</v>
      </c>
      <c r="L636" s="18" t="s">
        <v>54</v>
      </c>
      <c r="M636" s="18" t="s">
        <v>55</v>
      </c>
      <c r="N636" s="49" t="s">
        <v>1253</v>
      </c>
      <c r="O636" s="49"/>
      <c r="P636" s="49"/>
      <c r="Q636" s="19"/>
      <c r="R636" s="20">
        <v>9</v>
      </c>
      <c r="S636" s="20">
        <v>9</v>
      </c>
      <c r="T636" s="20">
        <v>9</v>
      </c>
      <c r="U636" s="20">
        <v>9</v>
      </c>
      <c r="V636" s="20">
        <v>9</v>
      </c>
      <c r="W636" s="20">
        <v>39000.42</v>
      </c>
      <c r="X636" s="30">
        <f t="shared" si="15"/>
        <v>1755018.9</v>
      </c>
      <c r="Y636" s="20">
        <f t="shared" si="16"/>
        <v>1965621.1680000001</v>
      </c>
      <c r="Z636" s="18" t="s">
        <v>57</v>
      </c>
      <c r="AA636" s="14" t="s">
        <v>176</v>
      </c>
      <c r="AB636" s="22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  <c r="EN636" s="10"/>
      <c r="EO636" s="10"/>
      <c r="EP636" s="10"/>
      <c r="EQ636" s="10"/>
      <c r="ER636" s="10"/>
      <c r="ES636" s="10"/>
      <c r="ET636" s="10"/>
      <c r="EU636" s="10"/>
      <c r="EV636" s="10"/>
      <c r="EW636" s="10"/>
      <c r="EX636" s="10"/>
      <c r="EY636" s="10"/>
      <c r="EZ636" s="10"/>
      <c r="FA636" s="10"/>
      <c r="FB636" s="10"/>
      <c r="FC636" s="10"/>
      <c r="FD636" s="10"/>
      <c r="FE636" s="10"/>
      <c r="FF636" s="10"/>
      <c r="FG636" s="10"/>
      <c r="FH636" s="10"/>
      <c r="FI636" s="10"/>
      <c r="FJ636" s="10"/>
      <c r="FK636" s="10"/>
      <c r="FL636" s="10"/>
      <c r="FM636" s="10"/>
      <c r="FN636" s="10"/>
      <c r="FO636" s="10"/>
      <c r="FP636" s="10"/>
      <c r="FQ636" s="10"/>
      <c r="FR636" s="10"/>
      <c r="FS636" s="10"/>
      <c r="FT636" s="10"/>
      <c r="FU636" s="10"/>
      <c r="FV636" s="10"/>
      <c r="FW636" s="10"/>
      <c r="FX636" s="10"/>
      <c r="FY636" s="10"/>
      <c r="FZ636" s="10"/>
      <c r="GA636" s="10"/>
      <c r="GB636" s="10"/>
      <c r="GC636" s="10"/>
      <c r="GD636" s="10"/>
      <c r="GE636" s="10"/>
      <c r="GF636" s="10"/>
      <c r="GG636" s="10"/>
      <c r="GH636" s="10"/>
      <c r="GI636" s="10"/>
      <c r="GJ636" s="10"/>
      <c r="GK636" s="10"/>
      <c r="GL636" s="10"/>
      <c r="GM636" s="10"/>
      <c r="GN636" s="10"/>
      <c r="GO636" s="10"/>
      <c r="GP636" s="10"/>
      <c r="GQ636" s="10"/>
      <c r="GR636" s="10"/>
      <c r="GS636" s="10"/>
      <c r="GT636" s="10"/>
      <c r="GU636" s="10"/>
      <c r="GV636" s="10"/>
      <c r="GW636" s="10"/>
      <c r="GX636" s="10"/>
      <c r="GY636" s="10"/>
      <c r="GZ636" s="10"/>
      <c r="HA636" s="10"/>
      <c r="HB636" s="10"/>
      <c r="HC636" s="10"/>
      <c r="HD636" s="10"/>
      <c r="HE636" s="10"/>
      <c r="HF636" s="10"/>
      <c r="HG636" s="10"/>
      <c r="HH636" s="10"/>
      <c r="HI636" s="10"/>
      <c r="HJ636" s="10"/>
      <c r="HK636" s="10"/>
      <c r="HL636" s="10"/>
      <c r="HM636" s="10"/>
      <c r="HN636" s="10"/>
      <c r="HO636" s="10"/>
    </row>
    <row r="637" spans="2:223" ht="102" outlineLevel="1" x14ac:dyDescent="0.2">
      <c r="B637" s="14" t="s">
        <v>1500</v>
      </c>
      <c r="C637" s="14" t="s">
        <v>46</v>
      </c>
      <c r="D637" s="44" t="s">
        <v>367</v>
      </c>
      <c r="E637" s="14" t="s">
        <v>330</v>
      </c>
      <c r="F637" s="14" t="s">
        <v>368</v>
      </c>
      <c r="G637" s="14" t="s">
        <v>1501</v>
      </c>
      <c r="H637" s="15" t="s">
        <v>83</v>
      </c>
      <c r="I637" s="16">
        <v>57</v>
      </c>
      <c r="J637" s="17" t="s">
        <v>109</v>
      </c>
      <c r="K637" s="15" t="s">
        <v>53</v>
      </c>
      <c r="L637" s="18" t="s">
        <v>54</v>
      </c>
      <c r="M637" s="18" t="s">
        <v>55</v>
      </c>
      <c r="N637" s="49" t="s">
        <v>1253</v>
      </c>
      <c r="O637" s="49"/>
      <c r="P637" s="49"/>
      <c r="Q637" s="19"/>
      <c r="R637" s="20">
        <v>29</v>
      </c>
      <c r="S637" s="20">
        <v>29</v>
      </c>
      <c r="T637" s="20">
        <v>29</v>
      </c>
      <c r="U637" s="20">
        <v>29</v>
      </c>
      <c r="V637" s="20">
        <v>29</v>
      </c>
      <c r="W637" s="20">
        <v>39000.42</v>
      </c>
      <c r="X637" s="30">
        <f t="shared" ref="X637:X700" si="17">W637*(P637+Q637+R637+S637+T637+U637+V637)</f>
        <v>5655060.8999999994</v>
      </c>
      <c r="Y637" s="20">
        <f t="shared" si="16"/>
        <v>6333668.2079999996</v>
      </c>
      <c r="Z637" s="18" t="s">
        <v>57</v>
      </c>
      <c r="AA637" s="14" t="s">
        <v>176</v>
      </c>
      <c r="AB637" s="22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  <c r="EN637" s="10"/>
      <c r="EO637" s="10"/>
      <c r="EP637" s="10"/>
      <c r="EQ637" s="10"/>
      <c r="ER637" s="10"/>
      <c r="ES637" s="10"/>
      <c r="ET637" s="10"/>
      <c r="EU637" s="10"/>
      <c r="EV637" s="10"/>
      <c r="EW637" s="10"/>
      <c r="EX637" s="10"/>
      <c r="EY637" s="10"/>
      <c r="EZ637" s="10"/>
      <c r="FA637" s="10"/>
      <c r="FB637" s="10"/>
      <c r="FC637" s="10"/>
      <c r="FD637" s="10"/>
      <c r="FE637" s="10"/>
      <c r="FF637" s="10"/>
      <c r="FG637" s="10"/>
      <c r="FH637" s="10"/>
      <c r="FI637" s="10"/>
      <c r="FJ637" s="10"/>
      <c r="FK637" s="10"/>
      <c r="FL637" s="10"/>
      <c r="FM637" s="10"/>
      <c r="FN637" s="10"/>
      <c r="FO637" s="10"/>
      <c r="FP637" s="10"/>
      <c r="FQ637" s="10"/>
      <c r="FR637" s="10"/>
      <c r="FS637" s="10"/>
      <c r="FT637" s="10"/>
      <c r="FU637" s="10"/>
      <c r="FV637" s="10"/>
      <c r="FW637" s="10"/>
      <c r="FX637" s="10"/>
      <c r="FY637" s="10"/>
      <c r="FZ637" s="10"/>
      <c r="GA637" s="10"/>
      <c r="GB637" s="10"/>
      <c r="GC637" s="10"/>
      <c r="GD637" s="10"/>
      <c r="GE637" s="10"/>
      <c r="GF637" s="10"/>
      <c r="GG637" s="10"/>
      <c r="GH637" s="10"/>
      <c r="GI637" s="10"/>
      <c r="GJ637" s="10"/>
      <c r="GK637" s="10"/>
      <c r="GL637" s="10"/>
      <c r="GM637" s="10"/>
      <c r="GN637" s="10"/>
      <c r="GO637" s="10"/>
      <c r="GP637" s="10"/>
      <c r="GQ637" s="10"/>
      <c r="GR637" s="10"/>
      <c r="GS637" s="10"/>
      <c r="GT637" s="10"/>
      <c r="GU637" s="10"/>
      <c r="GV637" s="10"/>
      <c r="GW637" s="10"/>
      <c r="GX637" s="10"/>
      <c r="GY637" s="10"/>
      <c r="GZ637" s="10"/>
      <c r="HA637" s="10"/>
      <c r="HB637" s="10"/>
      <c r="HC637" s="10"/>
      <c r="HD637" s="10"/>
      <c r="HE637" s="10"/>
      <c r="HF637" s="10"/>
      <c r="HG637" s="10"/>
      <c r="HH637" s="10"/>
      <c r="HI637" s="10"/>
      <c r="HJ637" s="10"/>
      <c r="HK637" s="10"/>
      <c r="HL637" s="10"/>
      <c r="HM637" s="10"/>
      <c r="HN637" s="10"/>
      <c r="HO637" s="10"/>
    </row>
    <row r="638" spans="2:223" ht="102" outlineLevel="1" x14ac:dyDescent="0.2">
      <c r="B638" s="14" t="s">
        <v>1502</v>
      </c>
      <c r="C638" s="14" t="s">
        <v>46</v>
      </c>
      <c r="D638" s="44" t="s">
        <v>367</v>
      </c>
      <c r="E638" s="14" t="s">
        <v>330</v>
      </c>
      <c r="F638" s="14" t="s">
        <v>368</v>
      </c>
      <c r="G638" s="14" t="s">
        <v>1503</v>
      </c>
      <c r="H638" s="15" t="s">
        <v>83</v>
      </c>
      <c r="I638" s="16">
        <v>57</v>
      </c>
      <c r="J638" s="17" t="s">
        <v>109</v>
      </c>
      <c r="K638" s="15" t="s">
        <v>53</v>
      </c>
      <c r="L638" s="18" t="s">
        <v>54</v>
      </c>
      <c r="M638" s="18" t="s">
        <v>55</v>
      </c>
      <c r="N638" s="49" t="s">
        <v>1253</v>
      </c>
      <c r="O638" s="49"/>
      <c r="P638" s="49"/>
      <c r="Q638" s="19"/>
      <c r="R638" s="20">
        <v>28</v>
      </c>
      <c r="S638" s="20">
        <v>28</v>
      </c>
      <c r="T638" s="20">
        <v>28</v>
      </c>
      <c r="U638" s="20">
        <v>28</v>
      </c>
      <c r="V638" s="20">
        <v>28</v>
      </c>
      <c r="W638" s="20">
        <v>39000.42</v>
      </c>
      <c r="X638" s="30">
        <f t="shared" si="17"/>
        <v>5460058.7999999998</v>
      </c>
      <c r="Y638" s="20">
        <f t="shared" si="16"/>
        <v>6115265.8560000006</v>
      </c>
      <c r="Z638" s="18" t="s">
        <v>57</v>
      </c>
      <c r="AA638" s="14" t="s">
        <v>176</v>
      </c>
      <c r="AB638" s="22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  <c r="ER638" s="10"/>
      <c r="ES638" s="10"/>
      <c r="ET638" s="10"/>
      <c r="EU638" s="10"/>
      <c r="EV638" s="10"/>
      <c r="EW638" s="10"/>
      <c r="EX638" s="10"/>
      <c r="EY638" s="10"/>
      <c r="EZ638" s="10"/>
      <c r="FA638" s="10"/>
      <c r="FB638" s="10"/>
      <c r="FC638" s="10"/>
      <c r="FD638" s="10"/>
      <c r="FE638" s="10"/>
      <c r="FF638" s="10"/>
      <c r="FG638" s="10"/>
      <c r="FH638" s="10"/>
      <c r="FI638" s="10"/>
      <c r="FJ638" s="10"/>
      <c r="FK638" s="10"/>
      <c r="FL638" s="10"/>
      <c r="FM638" s="10"/>
      <c r="FN638" s="10"/>
      <c r="FO638" s="10"/>
      <c r="FP638" s="10"/>
      <c r="FQ638" s="10"/>
      <c r="FR638" s="10"/>
      <c r="FS638" s="10"/>
      <c r="FT638" s="10"/>
      <c r="FU638" s="10"/>
      <c r="FV638" s="10"/>
      <c r="FW638" s="10"/>
      <c r="FX638" s="10"/>
      <c r="FY638" s="10"/>
      <c r="FZ638" s="10"/>
      <c r="GA638" s="10"/>
      <c r="GB638" s="10"/>
      <c r="GC638" s="10"/>
      <c r="GD638" s="10"/>
      <c r="GE638" s="10"/>
      <c r="GF638" s="10"/>
      <c r="GG638" s="10"/>
      <c r="GH638" s="10"/>
      <c r="GI638" s="10"/>
      <c r="GJ638" s="10"/>
      <c r="GK638" s="10"/>
      <c r="GL638" s="10"/>
      <c r="GM638" s="10"/>
      <c r="GN638" s="10"/>
      <c r="GO638" s="10"/>
      <c r="GP638" s="10"/>
      <c r="GQ638" s="10"/>
      <c r="GR638" s="10"/>
      <c r="GS638" s="10"/>
      <c r="GT638" s="10"/>
      <c r="GU638" s="10"/>
      <c r="GV638" s="10"/>
      <c r="GW638" s="10"/>
      <c r="GX638" s="10"/>
      <c r="GY638" s="10"/>
      <c r="GZ638" s="10"/>
      <c r="HA638" s="10"/>
      <c r="HB638" s="10"/>
      <c r="HC638" s="10"/>
      <c r="HD638" s="10"/>
      <c r="HE638" s="10"/>
      <c r="HF638" s="10"/>
      <c r="HG638" s="10"/>
      <c r="HH638" s="10"/>
      <c r="HI638" s="10"/>
      <c r="HJ638" s="10"/>
      <c r="HK638" s="10"/>
      <c r="HL638" s="10"/>
      <c r="HM638" s="10"/>
      <c r="HN638" s="10"/>
      <c r="HO638" s="10"/>
    </row>
    <row r="639" spans="2:223" ht="102" outlineLevel="1" x14ac:dyDescent="0.2">
      <c r="B639" s="14" t="s">
        <v>1504</v>
      </c>
      <c r="C639" s="14" t="s">
        <v>46</v>
      </c>
      <c r="D639" s="44" t="s">
        <v>367</v>
      </c>
      <c r="E639" s="14" t="s">
        <v>330</v>
      </c>
      <c r="F639" s="14" t="s">
        <v>368</v>
      </c>
      <c r="G639" s="14" t="s">
        <v>1505</v>
      </c>
      <c r="H639" s="15" t="s">
        <v>83</v>
      </c>
      <c r="I639" s="16">
        <v>57</v>
      </c>
      <c r="J639" s="17" t="s">
        <v>109</v>
      </c>
      <c r="K639" s="15" t="s">
        <v>53</v>
      </c>
      <c r="L639" s="18" t="s">
        <v>54</v>
      </c>
      <c r="M639" s="18" t="s">
        <v>55</v>
      </c>
      <c r="N639" s="49" t="s">
        <v>1253</v>
      </c>
      <c r="O639" s="49"/>
      <c r="P639" s="49"/>
      <c r="Q639" s="19"/>
      <c r="R639" s="20">
        <v>14</v>
      </c>
      <c r="S639" s="20">
        <v>14</v>
      </c>
      <c r="T639" s="20">
        <v>14</v>
      </c>
      <c r="U639" s="20">
        <v>14</v>
      </c>
      <c r="V639" s="20">
        <v>14</v>
      </c>
      <c r="W639" s="20">
        <v>39000.42</v>
      </c>
      <c r="X639" s="30">
        <f t="shared" si="17"/>
        <v>2730029.4</v>
      </c>
      <c r="Y639" s="20">
        <f t="shared" si="16"/>
        <v>3057632.9280000003</v>
      </c>
      <c r="Z639" s="18" t="s">
        <v>57</v>
      </c>
      <c r="AA639" s="14" t="s">
        <v>176</v>
      </c>
      <c r="AB639" s="22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  <c r="ER639" s="10"/>
      <c r="ES639" s="10"/>
      <c r="ET639" s="10"/>
      <c r="EU639" s="10"/>
      <c r="EV639" s="10"/>
      <c r="EW639" s="10"/>
      <c r="EX639" s="10"/>
      <c r="EY639" s="10"/>
      <c r="EZ639" s="10"/>
      <c r="FA639" s="10"/>
      <c r="FB639" s="10"/>
      <c r="FC639" s="10"/>
      <c r="FD639" s="10"/>
      <c r="FE639" s="10"/>
      <c r="FF639" s="10"/>
      <c r="FG639" s="10"/>
      <c r="FH639" s="10"/>
      <c r="FI639" s="10"/>
      <c r="FJ639" s="10"/>
      <c r="FK639" s="10"/>
      <c r="FL639" s="10"/>
      <c r="FM639" s="10"/>
      <c r="FN639" s="10"/>
      <c r="FO639" s="10"/>
      <c r="FP639" s="10"/>
      <c r="FQ639" s="10"/>
      <c r="FR639" s="10"/>
      <c r="FS639" s="10"/>
      <c r="FT639" s="10"/>
      <c r="FU639" s="10"/>
      <c r="FV639" s="10"/>
      <c r="FW639" s="10"/>
      <c r="FX639" s="10"/>
      <c r="FY639" s="10"/>
      <c r="FZ639" s="10"/>
      <c r="GA639" s="10"/>
      <c r="GB639" s="10"/>
      <c r="GC639" s="10"/>
      <c r="GD639" s="10"/>
      <c r="GE639" s="10"/>
      <c r="GF639" s="10"/>
      <c r="GG639" s="10"/>
      <c r="GH639" s="10"/>
      <c r="GI639" s="10"/>
      <c r="GJ639" s="10"/>
      <c r="GK639" s="10"/>
      <c r="GL639" s="10"/>
      <c r="GM639" s="10"/>
      <c r="GN639" s="10"/>
      <c r="GO639" s="10"/>
      <c r="GP639" s="10"/>
      <c r="GQ639" s="10"/>
      <c r="GR639" s="10"/>
      <c r="GS639" s="10"/>
      <c r="GT639" s="10"/>
      <c r="GU639" s="10"/>
      <c r="GV639" s="10"/>
      <c r="GW639" s="10"/>
      <c r="GX639" s="10"/>
      <c r="GY639" s="10"/>
      <c r="GZ639" s="10"/>
      <c r="HA639" s="10"/>
      <c r="HB639" s="10"/>
      <c r="HC639" s="10"/>
      <c r="HD639" s="10"/>
      <c r="HE639" s="10"/>
      <c r="HF639" s="10"/>
      <c r="HG639" s="10"/>
      <c r="HH639" s="10"/>
      <c r="HI639" s="10"/>
      <c r="HJ639" s="10"/>
      <c r="HK639" s="10"/>
      <c r="HL639" s="10"/>
      <c r="HM639" s="10"/>
      <c r="HN639" s="10"/>
      <c r="HO639" s="10"/>
    </row>
    <row r="640" spans="2:223" ht="102" outlineLevel="1" x14ac:dyDescent="0.2">
      <c r="B640" s="14" t="s">
        <v>1506</v>
      </c>
      <c r="C640" s="14" t="s">
        <v>46</v>
      </c>
      <c r="D640" s="44" t="s">
        <v>367</v>
      </c>
      <c r="E640" s="14" t="s">
        <v>330</v>
      </c>
      <c r="F640" s="14" t="s">
        <v>368</v>
      </c>
      <c r="G640" s="14" t="s">
        <v>1507</v>
      </c>
      <c r="H640" s="15" t="s">
        <v>83</v>
      </c>
      <c r="I640" s="16">
        <v>57</v>
      </c>
      <c r="J640" s="17" t="s">
        <v>109</v>
      </c>
      <c r="K640" s="15" t="s">
        <v>53</v>
      </c>
      <c r="L640" s="18" t="s">
        <v>54</v>
      </c>
      <c r="M640" s="18" t="s">
        <v>55</v>
      </c>
      <c r="N640" s="49" t="s">
        <v>1253</v>
      </c>
      <c r="O640" s="49"/>
      <c r="P640" s="49"/>
      <c r="Q640" s="19"/>
      <c r="R640" s="20">
        <v>3</v>
      </c>
      <c r="S640" s="20">
        <v>3</v>
      </c>
      <c r="T640" s="20">
        <v>3</v>
      </c>
      <c r="U640" s="20">
        <v>3</v>
      </c>
      <c r="V640" s="20">
        <v>3</v>
      </c>
      <c r="W640" s="20">
        <v>39000.42</v>
      </c>
      <c r="X640" s="30">
        <f t="shared" si="17"/>
        <v>585006.29999999993</v>
      </c>
      <c r="Y640" s="20">
        <f t="shared" si="16"/>
        <v>655207.05599999998</v>
      </c>
      <c r="Z640" s="18" t="s">
        <v>57</v>
      </c>
      <c r="AA640" s="14" t="s">
        <v>176</v>
      </c>
      <c r="AB640" s="22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  <c r="EN640" s="10"/>
      <c r="EO640" s="10"/>
      <c r="EP640" s="10"/>
      <c r="EQ640" s="10"/>
      <c r="ER640" s="10"/>
      <c r="ES640" s="10"/>
      <c r="ET640" s="10"/>
      <c r="EU640" s="10"/>
      <c r="EV640" s="10"/>
      <c r="EW640" s="10"/>
      <c r="EX640" s="10"/>
      <c r="EY640" s="10"/>
      <c r="EZ640" s="10"/>
      <c r="FA640" s="10"/>
      <c r="FB640" s="10"/>
      <c r="FC640" s="10"/>
      <c r="FD640" s="10"/>
      <c r="FE640" s="10"/>
      <c r="FF640" s="10"/>
      <c r="FG640" s="10"/>
      <c r="FH640" s="10"/>
      <c r="FI640" s="10"/>
      <c r="FJ640" s="10"/>
      <c r="FK640" s="10"/>
      <c r="FL640" s="10"/>
      <c r="FM640" s="10"/>
      <c r="FN640" s="10"/>
      <c r="FO640" s="10"/>
      <c r="FP640" s="10"/>
      <c r="FQ640" s="10"/>
      <c r="FR640" s="10"/>
      <c r="FS640" s="10"/>
      <c r="FT640" s="10"/>
      <c r="FU640" s="10"/>
      <c r="FV640" s="10"/>
      <c r="FW640" s="10"/>
      <c r="FX640" s="10"/>
      <c r="FY640" s="10"/>
      <c r="FZ640" s="10"/>
      <c r="GA640" s="10"/>
      <c r="GB640" s="10"/>
      <c r="GC640" s="10"/>
      <c r="GD640" s="10"/>
      <c r="GE640" s="10"/>
      <c r="GF640" s="10"/>
      <c r="GG640" s="10"/>
      <c r="GH640" s="10"/>
      <c r="GI640" s="10"/>
      <c r="GJ640" s="10"/>
      <c r="GK640" s="10"/>
      <c r="GL640" s="10"/>
      <c r="GM640" s="10"/>
      <c r="GN640" s="10"/>
      <c r="GO640" s="10"/>
      <c r="GP640" s="10"/>
      <c r="GQ640" s="10"/>
      <c r="GR640" s="10"/>
      <c r="GS640" s="10"/>
      <c r="GT640" s="10"/>
      <c r="GU640" s="10"/>
      <c r="GV640" s="10"/>
      <c r="GW640" s="10"/>
      <c r="GX640" s="10"/>
      <c r="GY640" s="10"/>
      <c r="GZ640" s="10"/>
      <c r="HA640" s="10"/>
      <c r="HB640" s="10"/>
      <c r="HC640" s="10"/>
      <c r="HD640" s="10"/>
      <c r="HE640" s="10"/>
      <c r="HF640" s="10"/>
      <c r="HG640" s="10"/>
      <c r="HH640" s="10"/>
      <c r="HI640" s="10"/>
      <c r="HJ640" s="10"/>
      <c r="HK640" s="10"/>
      <c r="HL640" s="10"/>
      <c r="HM640" s="10"/>
      <c r="HN640" s="10"/>
      <c r="HO640" s="10"/>
    </row>
    <row r="641" spans="2:223" ht="76.5" outlineLevel="1" x14ac:dyDescent="0.2">
      <c r="B641" s="14" t="s">
        <v>1508</v>
      </c>
      <c r="C641" s="14" t="s">
        <v>46</v>
      </c>
      <c r="D641" s="44" t="s">
        <v>341</v>
      </c>
      <c r="E641" s="14" t="s">
        <v>330</v>
      </c>
      <c r="F641" s="14" t="s">
        <v>342</v>
      </c>
      <c r="G641" s="14" t="s">
        <v>1509</v>
      </c>
      <c r="H641" s="15" t="s">
        <v>83</v>
      </c>
      <c r="I641" s="16">
        <v>57</v>
      </c>
      <c r="J641" s="17" t="s">
        <v>109</v>
      </c>
      <c r="K641" s="15" t="s">
        <v>53</v>
      </c>
      <c r="L641" s="18" t="s">
        <v>54</v>
      </c>
      <c r="M641" s="18" t="s">
        <v>55</v>
      </c>
      <c r="N641" s="49" t="s">
        <v>1253</v>
      </c>
      <c r="O641" s="49"/>
      <c r="P641" s="49"/>
      <c r="Q641" s="19"/>
      <c r="R641" s="20">
        <v>2</v>
      </c>
      <c r="S641" s="20">
        <v>0</v>
      </c>
      <c r="T641" s="20">
        <v>0</v>
      </c>
      <c r="U641" s="20">
        <v>0</v>
      </c>
      <c r="V641" s="20">
        <v>0</v>
      </c>
      <c r="W641" s="20">
        <v>36002.68</v>
      </c>
      <c r="X641" s="30">
        <f t="shared" si="17"/>
        <v>72005.36</v>
      </c>
      <c r="Y641" s="20">
        <f t="shared" si="16"/>
        <v>80646.003200000006</v>
      </c>
      <c r="Z641" s="18" t="s">
        <v>57</v>
      </c>
      <c r="AA641" s="14" t="s">
        <v>176</v>
      </c>
      <c r="AB641" s="22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/>
      <c r="EN641" s="10"/>
      <c r="EO641" s="10"/>
      <c r="EP641" s="10"/>
      <c r="EQ641" s="10"/>
      <c r="ER641" s="10"/>
      <c r="ES641" s="10"/>
      <c r="ET641" s="10"/>
      <c r="EU641" s="10"/>
      <c r="EV641" s="10"/>
      <c r="EW641" s="10"/>
      <c r="EX641" s="10"/>
      <c r="EY641" s="10"/>
      <c r="EZ641" s="10"/>
      <c r="FA641" s="10"/>
      <c r="FB641" s="10"/>
      <c r="FC641" s="10"/>
      <c r="FD641" s="10"/>
      <c r="FE641" s="10"/>
      <c r="FF641" s="10"/>
      <c r="FG641" s="10"/>
      <c r="FH641" s="10"/>
      <c r="FI641" s="10"/>
      <c r="FJ641" s="10"/>
      <c r="FK641" s="10"/>
      <c r="FL641" s="10"/>
      <c r="FM641" s="10"/>
      <c r="FN641" s="10"/>
      <c r="FO641" s="10"/>
      <c r="FP641" s="10"/>
      <c r="FQ641" s="10"/>
      <c r="FR641" s="10"/>
      <c r="FS641" s="10"/>
      <c r="FT641" s="10"/>
      <c r="FU641" s="10"/>
      <c r="FV641" s="10"/>
      <c r="FW641" s="10"/>
      <c r="FX641" s="10"/>
      <c r="FY641" s="10"/>
      <c r="FZ641" s="10"/>
      <c r="GA641" s="10"/>
      <c r="GB641" s="10"/>
      <c r="GC641" s="10"/>
      <c r="GD641" s="10"/>
      <c r="GE641" s="10"/>
      <c r="GF641" s="10"/>
      <c r="GG641" s="10"/>
      <c r="GH641" s="10"/>
      <c r="GI641" s="10"/>
      <c r="GJ641" s="10"/>
      <c r="GK641" s="10"/>
      <c r="GL641" s="10"/>
      <c r="GM641" s="10"/>
      <c r="GN641" s="10"/>
      <c r="GO641" s="10"/>
      <c r="GP641" s="10"/>
      <c r="GQ641" s="10"/>
      <c r="GR641" s="10"/>
      <c r="GS641" s="10"/>
      <c r="GT641" s="10"/>
      <c r="GU641" s="10"/>
      <c r="GV641" s="10"/>
      <c r="GW641" s="10"/>
      <c r="GX641" s="10"/>
      <c r="GY641" s="10"/>
      <c r="GZ641" s="10"/>
      <c r="HA641" s="10"/>
      <c r="HB641" s="10"/>
      <c r="HC641" s="10"/>
      <c r="HD641" s="10"/>
      <c r="HE641" s="10"/>
      <c r="HF641" s="10"/>
      <c r="HG641" s="10"/>
      <c r="HH641" s="10"/>
      <c r="HI641" s="10"/>
      <c r="HJ641" s="10"/>
      <c r="HK641" s="10"/>
      <c r="HL641" s="10"/>
      <c r="HM641" s="10"/>
      <c r="HN641" s="10"/>
      <c r="HO641" s="10"/>
    </row>
    <row r="642" spans="2:223" ht="76.5" outlineLevel="1" x14ac:dyDescent="0.2">
      <c r="B642" s="14" t="s">
        <v>1510</v>
      </c>
      <c r="C642" s="14" t="s">
        <v>46</v>
      </c>
      <c r="D642" s="44" t="s">
        <v>341</v>
      </c>
      <c r="E642" s="14" t="s">
        <v>330</v>
      </c>
      <c r="F642" s="14" t="s">
        <v>342</v>
      </c>
      <c r="G642" s="14" t="s">
        <v>1511</v>
      </c>
      <c r="H642" s="15" t="s">
        <v>83</v>
      </c>
      <c r="I642" s="16">
        <v>57</v>
      </c>
      <c r="J642" s="17" t="s">
        <v>109</v>
      </c>
      <c r="K642" s="15" t="s">
        <v>53</v>
      </c>
      <c r="L642" s="18" t="s">
        <v>54</v>
      </c>
      <c r="M642" s="18" t="s">
        <v>55</v>
      </c>
      <c r="N642" s="49" t="s">
        <v>1253</v>
      </c>
      <c r="O642" s="49"/>
      <c r="P642" s="49"/>
      <c r="Q642" s="19"/>
      <c r="R642" s="20">
        <v>3</v>
      </c>
      <c r="S642" s="20">
        <v>0</v>
      </c>
      <c r="T642" s="20">
        <v>3</v>
      </c>
      <c r="U642" s="20">
        <v>0</v>
      </c>
      <c r="V642" s="20">
        <v>3</v>
      </c>
      <c r="W642" s="20">
        <v>39020.410000000003</v>
      </c>
      <c r="X642" s="30">
        <f t="shared" si="17"/>
        <v>351183.69000000006</v>
      </c>
      <c r="Y642" s="20">
        <f t="shared" si="16"/>
        <v>393325.73280000011</v>
      </c>
      <c r="Z642" s="18" t="s">
        <v>57</v>
      </c>
      <c r="AA642" s="14" t="s">
        <v>176</v>
      </c>
      <c r="AB642" s="22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  <c r="ER642" s="10"/>
      <c r="ES642" s="10"/>
      <c r="ET642" s="10"/>
      <c r="EU642" s="10"/>
      <c r="EV642" s="10"/>
      <c r="EW642" s="10"/>
      <c r="EX642" s="10"/>
      <c r="EY642" s="10"/>
      <c r="EZ642" s="10"/>
      <c r="FA642" s="10"/>
      <c r="FB642" s="10"/>
      <c r="FC642" s="10"/>
      <c r="FD642" s="10"/>
      <c r="FE642" s="10"/>
      <c r="FF642" s="10"/>
      <c r="FG642" s="10"/>
      <c r="FH642" s="10"/>
      <c r="FI642" s="10"/>
      <c r="FJ642" s="10"/>
      <c r="FK642" s="10"/>
      <c r="FL642" s="10"/>
      <c r="FM642" s="10"/>
      <c r="FN642" s="10"/>
      <c r="FO642" s="10"/>
      <c r="FP642" s="10"/>
      <c r="FQ642" s="10"/>
      <c r="FR642" s="10"/>
      <c r="FS642" s="10"/>
      <c r="FT642" s="10"/>
      <c r="FU642" s="10"/>
      <c r="FV642" s="10"/>
      <c r="FW642" s="10"/>
      <c r="FX642" s="10"/>
      <c r="FY642" s="10"/>
      <c r="FZ642" s="10"/>
      <c r="GA642" s="10"/>
      <c r="GB642" s="10"/>
      <c r="GC642" s="10"/>
      <c r="GD642" s="10"/>
      <c r="GE642" s="10"/>
      <c r="GF642" s="10"/>
      <c r="GG642" s="10"/>
      <c r="GH642" s="10"/>
      <c r="GI642" s="10"/>
      <c r="GJ642" s="10"/>
      <c r="GK642" s="10"/>
      <c r="GL642" s="10"/>
      <c r="GM642" s="10"/>
      <c r="GN642" s="10"/>
      <c r="GO642" s="10"/>
      <c r="GP642" s="10"/>
      <c r="GQ642" s="10"/>
      <c r="GR642" s="10"/>
      <c r="GS642" s="10"/>
      <c r="GT642" s="10"/>
      <c r="GU642" s="10"/>
      <c r="GV642" s="10"/>
      <c r="GW642" s="10"/>
      <c r="GX642" s="10"/>
      <c r="GY642" s="10"/>
      <c r="GZ642" s="10"/>
      <c r="HA642" s="10"/>
      <c r="HB642" s="10"/>
      <c r="HC642" s="10"/>
      <c r="HD642" s="10"/>
      <c r="HE642" s="10"/>
      <c r="HF642" s="10"/>
      <c r="HG642" s="10"/>
      <c r="HH642" s="10"/>
      <c r="HI642" s="10"/>
      <c r="HJ642" s="10"/>
      <c r="HK642" s="10"/>
      <c r="HL642" s="10"/>
      <c r="HM642" s="10"/>
      <c r="HN642" s="10"/>
      <c r="HO642" s="10"/>
    </row>
    <row r="643" spans="2:223" ht="76.5" outlineLevel="1" x14ac:dyDescent="0.2">
      <c r="B643" s="14" t="s">
        <v>1512</v>
      </c>
      <c r="C643" s="14" t="s">
        <v>46</v>
      </c>
      <c r="D643" s="44" t="s">
        <v>341</v>
      </c>
      <c r="E643" s="14" t="s">
        <v>330</v>
      </c>
      <c r="F643" s="14" t="s">
        <v>342</v>
      </c>
      <c r="G643" s="14" t="s">
        <v>1513</v>
      </c>
      <c r="H643" s="15" t="s">
        <v>83</v>
      </c>
      <c r="I643" s="16">
        <v>57</v>
      </c>
      <c r="J643" s="17" t="s">
        <v>109</v>
      </c>
      <c r="K643" s="15" t="s">
        <v>53</v>
      </c>
      <c r="L643" s="18" t="s">
        <v>54</v>
      </c>
      <c r="M643" s="18" t="s">
        <v>55</v>
      </c>
      <c r="N643" s="49" t="s">
        <v>1253</v>
      </c>
      <c r="O643" s="49"/>
      <c r="P643" s="49"/>
      <c r="Q643" s="19"/>
      <c r="R643" s="20">
        <v>117</v>
      </c>
      <c r="S643" s="20">
        <v>0</v>
      </c>
      <c r="T643" s="20">
        <v>0</v>
      </c>
      <c r="U643" s="20">
        <v>0</v>
      </c>
      <c r="V643" s="20">
        <v>117</v>
      </c>
      <c r="W643" s="20">
        <v>37197.58</v>
      </c>
      <c r="X643" s="30">
        <f t="shared" si="17"/>
        <v>8704233.7200000007</v>
      </c>
      <c r="Y643" s="20">
        <f t="shared" si="16"/>
        <v>9748741.7664000019</v>
      </c>
      <c r="Z643" s="18" t="s">
        <v>57</v>
      </c>
      <c r="AA643" s="14" t="s">
        <v>176</v>
      </c>
      <c r="AB643" s="22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  <c r="ER643" s="10"/>
      <c r="ES643" s="10"/>
      <c r="ET643" s="10"/>
      <c r="EU643" s="10"/>
      <c r="EV643" s="10"/>
      <c r="EW643" s="10"/>
      <c r="EX643" s="10"/>
      <c r="EY643" s="10"/>
      <c r="EZ643" s="10"/>
      <c r="FA643" s="10"/>
      <c r="FB643" s="10"/>
      <c r="FC643" s="10"/>
      <c r="FD643" s="10"/>
      <c r="FE643" s="10"/>
      <c r="FF643" s="10"/>
      <c r="FG643" s="10"/>
      <c r="FH643" s="10"/>
      <c r="FI643" s="10"/>
      <c r="FJ643" s="10"/>
      <c r="FK643" s="10"/>
      <c r="FL643" s="10"/>
      <c r="FM643" s="10"/>
      <c r="FN643" s="10"/>
      <c r="FO643" s="10"/>
      <c r="FP643" s="10"/>
      <c r="FQ643" s="10"/>
      <c r="FR643" s="10"/>
      <c r="FS643" s="10"/>
      <c r="FT643" s="10"/>
      <c r="FU643" s="10"/>
      <c r="FV643" s="10"/>
      <c r="FW643" s="10"/>
      <c r="FX643" s="10"/>
      <c r="FY643" s="10"/>
      <c r="FZ643" s="10"/>
      <c r="GA643" s="10"/>
      <c r="GB643" s="10"/>
      <c r="GC643" s="10"/>
      <c r="GD643" s="10"/>
      <c r="GE643" s="10"/>
      <c r="GF643" s="10"/>
      <c r="GG643" s="10"/>
      <c r="GH643" s="10"/>
      <c r="GI643" s="10"/>
      <c r="GJ643" s="10"/>
      <c r="GK643" s="10"/>
      <c r="GL643" s="10"/>
      <c r="GM643" s="10"/>
      <c r="GN643" s="10"/>
      <c r="GO643" s="10"/>
      <c r="GP643" s="10"/>
      <c r="GQ643" s="10"/>
      <c r="GR643" s="10"/>
      <c r="GS643" s="10"/>
      <c r="GT643" s="10"/>
      <c r="GU643" s="10"/>
      <c r="GV643" s="10"/>
      <c r="GW643" s="10"/>
      <c r="GX643" s="10"/>
      <c r="GY643" s="10"/>
      <c r="GZ643" s="10"/>
      <c r="HA643" s="10"/>
      <c r="HB643" s="10"/>
      <c r="HC643" s="10"/>
      <c r="HD643" s="10"/>
      <c r="HE643" s="10"/>
      <c r="HF643" s="10"/>
      <c r="HG643" s="10"/>
      <c r="HH643" s="10"/>
      <c r="HI643" s="10"/>
      <c r="HJ643" s="10"/>
      <c r="HK643" s="10"/>
      <c r="HL643" s="10"/>
      <c r="HM643" s="10"/>
      <c r="HN643" s="10"/>
      <c r="HO643" s="10"/>
    </row>
    <row r="644" spans="2:223" ht="76.5" outlineLevel="1" x14ac:dyDescent="0.2">
      <c r="B644" s="14" t="s">
        <v>1514</v>
      </c>
      <c r="C644" s="14" t="s">
        <v>46</v>
      </c>
      <c r="D644" s="14" t="s">
        <v>341</v>
      </c>
      <c r="E644" s="14" t="s">
        <v>330</v>
      </c>
      <c r="F644" s="14" t="s">
        <v>342</v>
      </c>
      <c r="G644" s="14" t="s">
        <v>1515</v>
      </c>
      <c r="H644" s="15" t="s">
        <v>83</v>
      </c>
      <c r="I644" s="16">
        <v>57</v>
      </c>
      <c r="J644" s="17" t="s">
        <v>109</v>
      </c>
      <c r="K644" s="15" t="s">
        <v>53</v>
      </c>
      <c r="L644" s="18" t="s">
        <v>54</v>
      </c>
      <c r="M644" s="18" t="s">
        <v>55</v>
      </c>
      <c r="N644" s="49" t="s">
        <v>1253</v>
      </c>
      <c r="O644" s="49"/>
      <c r="P644" s="49"/>
      <c r="Q644" s="19"/>
      <c r="R644" s="20">
        <v>2</v>
      </c>
      <c r="S644" s="20">
        <v>0</v>
      </c>
      <c r="T644" s="20">
        <v>2</v>
      </c>
      <c r="U644" s="20">
        <v>0</v>
      </c>
      <c r="V644" s="20">
        <v>2</v>
      </c>
      <c r="W644" s="20">
        <v>37159.53</v>
      </c>
      <c r="X644" s="30">
        <f t="shared" si="17"/>
        <v>222957.18</v>
      </c>
      <c r="Y644" s="20">
        <f t="shared" si="16"/>
        <v>249712.04160000003</v>
      </c>
      <c r="Z644" s="18" t="s">
        <v>57</v>
      </c>
      <c r="AA644" s="14" t="s">
        <v>176</v>
      </c>
      <c r="AB644" s="22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  <c r="ER644" s="10"/>
      <c r="ES644" s="10"/>
      <c r="ET644" s="10"/>
      <c r="EU644" s="10"/>
      <c r="EV644" s="10"/>
      <c r="EW644" s="10"/>
      <c r="EX644" s="10"/>
      <c r="EY644" s="10"/>
      <c r="EZ644" s="10"/>
      <c r="FA644" s="10"/>
      <c r="FB644" s="10"/>
      <c r="FC644" s="10"/>
      <c r="FD644" s="10"/>
      <c r="FE644" s="10"/>
      <c r="FF644" s="10"/>
      <c r="FG644" s="10"/>
      <c r="FH644" s="10"/>
      <c r="FI644" s="10"/>
      <c r="FJ644" s="10"/>
      <c r="FK644" s="10"/>
      <c r="FL644" s="10"/>
      <c r="FM644" s="10"/>
      <c r="FN644" s="10"/>
      <c r="FO644" s="10"/>
      <c r="FP644" s="10"/>
      <c r="FQ644" s="10"/>
      <c r="FR644" s="10"/>
      <c r="FS644" s="10"/>
      <c r="FT644" s="10"/>
      <c r="FU644" s="10"/>
      <c r="FV644" s="10"/>
      <c r="FW644" s="10"/>
      <c r="FX644" s="10"/>
      <c r="FY644" s="10"/>
      <c r="FZ644" s="10"/>
      <c r="GA644" s="10"/>
      <c r="GB644" s="10"/>
      <c r="GC644" s="10"/>
      <c r="GD644" s="10"/>
      <c r="GE644" s="10"/>
      <c r="GF644" s="10"/>
      <c r="GG644" s="10"/>
      <c r="GH644" s="10"/>
      <c r="GI644" s="10"/>
      <c r="GJ644" s="10"/>
      <c r="GK644" s="10"/>
      <c r="GL644" s="10"/>
      <c r="GM644" s="10"/>
      <c r="GN644" s="10"/>
      <c r="GO644" s="10"/>
      <c r="GP644" s="10"/>
      <c r="GQ644" s="10"/>
      <c r="GR644" s="10"/>
      <c r="GS644" s="10"/>
      <c r="GT644" s="10"/>
      <c r="GU644" s="10"/>
      <c r="GV644" s="10"/>
      <c r="GW644" s="10"/>
      <c r="GX644" s="10"/>
      <c r="GY644" s="10"/>
      <c r="GZ644" s="10"/>
      <c r="HA644" s="10"/>
      <c r="HB644" s="10"/>
      <c r="HC644" s="10"/>
      <c r="HD644" s="10"/>
      <c r="HE644" s="10"/>
      <c r="HF644" s="10"/>
      <c r="HG644" s="10"/>
      <c r="HH644" s="10"/>
      <c r="HI644" s="10"/>
      <c r="HJ644" s="10"/>
      <c r="HK644" s="10"/>
      <c r="HL644" s="10"/>
      <c r="HM644" s="10"/>
      <c r="HN644" s="10"/>
      <c r="HO644" s="10"/>
    </row>
    <row r="645" spans="2:223" ht="76.5" outlineLevel="1" x14ac:dyDescent="0.2">
      <c r="B645" s="14" t="s">
        <v>1516</v>
      </c>
      <c r="C645" s="14" t="s">
        <v>46</v>
      </c>
      <c r="D645" s="14" t="s">
        <v>425</v>
      </c>
      <c r="E645" s="14" t="s">
        <v>413</v>
      </c>
      <c r="F645" s="14" t="s">
        <v>426</v>
      </c>
      <c r="G645" s="14" t="s">
        <v>1517</v>
      </c>
      <c r="H645" s="15" t="s">
        <v>83</v>
      </c>
      <c r="I645" s="16">
        <v>45</v>
      </c>
      <c r="J645" s="17" t="s">
        <v>109</v>
      </c>
      <c r="K645" s="15" t="s">
        <v>53</v>
      </c>
      <c r="L645" s="18" t="s">
        <v>54</v>
      </c>
      <c r="M645" s="18" t="s">
        <v>55</v>
      </c>
      <c r="N645" s="50" t="s">
        <v>1518</v>
      </c>
      <c r="O645" s="50"/>
      <c r="P645" s="50"/>
      <c r="Q645" s="19"/>
      <c r="R645" s="20">
        <v>6</v>
      </c>
      <c r="S645" s="20">
        <v>6</v>
      </c>
      <c r="T645" s="20">
        <v>6</v>
      </c>
      <c r="U645" s="20">
        <v>6</v>
      </c>
      <c r="V645" s="20">
        <v>6</v>
      </c>
      <c r="W645" s="20">
        <v>2986.56</v>
      </c>
      <c r="X645" s="30">
        <f t="shared" si="17"/>
        <v>89596.800000000003</v>
      </c>
      <c r="Y645" s="20">
        <f t="shared" si="16"/>
        <v>100348.41600000001</v>
      </c>
      <c r="Z645" s="18" t="s">
        <v>57</v>
      </c>
      <c r="AA645" s="14" t="s">
        <v>176</v>
      </c>
      <c r="AB645" s="22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  <c r="ER645" s="10"/>
      <c r="ES645" s="10"/>
      <c r="ET645" s="10"/>
      <c r="EU645" s="10"/>
      <c r="EV645" s="10"/>
      <c r="EW645" s="10"/>
      <c r="EX645" s="10"/>
      <c r="EY645" s="10"/>
      <c r="EZ645" s="10"/>
      <c r="FA645" s="10"/>
      <c r="FB645" s="10"/>
      <c r="FC645" s="10"/>
      <c r="FD645" s="10"/>
      <c r="FE645" s="10"/>
      <c r="FF645" s="10"/>
      <c r="FG645" s="10"/>
      <c r="FH645" s="10"/>
      <c r="FI645" s="10"/>
      <c r="FJ645" s="10"/>
      <c r="FK645" s="10"/>
      <c r="FL645" s="10"/>
      <c r="FM645" s="10"/>
      <c r="FN645" s="10"/>
      <c r="FO645" s="10"/>
      <c r="FP645" s="10"/>
      <c r="FQ645" s="10"/>
      <c r="FR645" s="10"/>
      <c r="FS645" s="10"/>
      <c r="FT645" s="10"/>
      <c r="FU645" s="10"/>
      <c r="FV645" s="10"/>
      <c r="FW645" s="10"/>
      <c r="FX645" s="10"/>
      <c r="FY645" s="10"/>
      <c r="FZ645" s="10"/>
      <c r="GA645" s="10"/>
      <c r="GB645" s="10"/>
      <c r="GC645" s="10"/>
      <c r="GD645" s="10"/>
      <c r="GE645" s="10"/>
      <c r="GF645" s="10"/>
      <c r="GG645" s="10"/>
      <c r="GH645" s="10"/>
      <c r="GI645" s="10"/>
      <c r="GJ645" s="10"/>
      <c r="GK645" s="10"/>
      <c r="GL645" s="10"/>
      <c r="GM645" s="10"/>
      <c r="GN645" s="10"/>
      <c r="GO645" s="10"/>
      <c r="GP645" s="10"/>
      <c r="GQ645" s="10"/>
      <c r="GR645" s="10"/>
      <c r="GS645" s="10"/>
      <c r="GT645" s="10"/>
      <c r="GU645" s="10"/>
      <c r="GV645" s="10"/>
      <c r="GW645" s="10"/>
      <c r="GX645" s="10"/>
      <c r="GY645" s="10"/>
      <c r="GZ645" s="10"/>
      <c r="HA645" s="10"/>
      <c r="HB645" s="10"/>
      <c r="HC645" s="10"/>
      <c r="HD645" s="10"/>
      <c r="HE645" s="10"/>
      <c r="HF645" s="10"/>
      <c r="HG645" s="10"/>
      <c r="HH645" s="10"/>
      <c r="HI645" s="10"/>
      <c r="HJ645" s="10"/>
      <c r="HK645" s="10"/>
      <c r="HL645" s="10"/>
      <c r="HM645" s="10"/>
      <c r="HN645" s="10"/>
      <c r="HO645" s="10"/>
    </row>
    <row r="646" spans="2:223" ht="76.5" outlineLevel="1" x14ac:dyDescent="0.2">
      <c r="B646" s="14" t="s">
        <v>1519</v>
      </c>
      <c r="C646" s="14" t="s">
        <v>46</v>
      </c>
      <c r="D646" s="14" t="s">
        <v>425</v>
      </c>
      <c r="E646" s="14" t="s">
        <v>413</v>
      </c>
      <c r="F646" s="14" t="s">
        <v>426</v>
      </c>
      <c r="G646" s="14" t="s">
        <v>1520</v>
      </c>
      <c r="H646" s="15" t="s">
        <v>83</v>
      </c>
      <c r="I646" s="16">
        <v>45</v>
      </c>
      <c r="J646" s="17" t="s">
        <v>109</v>
      </c>
      <c r="K646" s="15" t="s">
        <v>53</v>
      </c>
      <c r="L646" s="18" t="s">
        <v>54</v>
      </c>
      <c r="M646" s="18" t="s">
        <v>55</v>
      </c>
      <c r="N646" s="50" t="s">
        <v>1518</v>
      </c>
      <c r="O646" s="50"/>
      <c r="P646" s="50"/>
      <c r="Q646" s="19"/>
      <c r="R646" s="20">
        <v>41</v>
      </c>
      <c r="S646" s="20">
        <v>41</v>
      </c>
      <c r="T646" s="20">
        <v>41</v>
      </c>
      <c r="U646" s="20">
        <v>41</v>
      </c>
      <c r="V646" s="20">
        <v>41</v>
      </c>
      <c r="W646" s="20">
        <v>2986.56</v>
      </c>
      <c r="X646" s="30">
        <f t="shared" si="17"/>
        <v>612244.80000000005</v>
      </c>
      <c r="Y646" s="20">
        <f t="shared" si="16"/>
        <v>685714.17600000009</v>
      </c>
      <c r="Z646" s="18" t="s">
        <v>57</v>
      </c>
      <c r="AA646" s="14" t="s">
        <v>176</v>
      </c>
      <c r="AB646" s="22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  <c r="EN646" s="10"/>
      <c r="EO646" s="10"/>
      <c r="EP646" s="10"/>
      <c r="EQ646" s="10"/>
      <c r="ER646" s="10"/>
      <c r="ES646" s="10"/>
      <c r="ET646" s="10"/>
      <c r="EU646" s="10"/>
      <c r="EV646" s="10"/>
      <c r="EW646" s="10"/>
      <c r="EX646" s="10"/>
      <c r="EY646" s="10"/>
      <c r="EZ646" s="10"/>
      <c r="FA646" s="10"/>
      <c r="FB646" s="10"/>
      <c r="FC646" s="10"/>
      <c r="FD646" s="10"/>
      <c r="FE646" s="10"/>
      <c r="FF646" s="10"/>
      <c r="FG646" s="10"/>
      <c r="FH646" s="10"/>
      <c r="FI646" s="10"/>
      <c r="FJ646" s="10"/>
      <c r="FK646" s="10"/>
      <c r="FL646" s="10"/>
      <c r="FM646" s="10"/>
      <c r="FN646" s="10"/>
      <c r="FO646" s="10"/>
      <c r="FP646" s="10"/>
      <c r="FQ646" s="10"/>
      <c r="FR646" s="10"/>
      <c r="FS646" s="10"/>
      <c r="FT646" s="10"/>
      <c r="FU646" s="10"/>
      <c r="FV646" s="10"/>
      <c r="FW646" s="10"/>
      <c r="FX646" s="10"/>
      <c r="FY646" s="10"/>
      <c r="FZ646" s="10"/>
      <c r="GA646" s="10"/>
      <c r="GB646" s="10"/>
      <c r="GC646" s="10"/>
      <c r="GD646" s="10"/>
      <c r="GE646" s="10"/>
      <c r="GF646" s="10"/>
      <c r="GG646" s="10"/>
      <c r="GH646" s="10"/>
      <c r="GI646" s="10"/>
      <c r="GJ646" s="10"/>
      <c r="GK646" s="10"/>
      <c r="GL646" s="10"/>
      <c r="GM646" s="10"/>
      <c r="GN646" s="10"/>
      <c r="GO646" s="10"/>
      <c r="GP646" s="10"/>
      <c r="GQ646" s="10"/>
      <c r="GR646" s="10"/>
      <c r="GS646" s="10"/>
      <c r="GT646" s="10"/>
      <c r="GU646" s="10"/>
      <c r="GV646" s="10"/>
      <c r="GW646" s="10"/>
      <c r="GX646" s="10"/>
      <c r="GY646" s="10"/>
      <c r="GZ646" s="10"/>
      <c r="HA646" s="10"/>
      <c r="HB646" s="10"/>
      <c r="HC646" s="10"/>
      <c r="HD646" s="10"/>
      <c r="HE646" s="10"/>
      <c r="HF646" s="10"/>
      <c r="HG646" s="10"/>
      <c r="HH646" s="10"/>
      <c r="HI646" s="10"/>
      <c r="HJ646" s="10"/>
      <c r="HK646" s="10"/>
      <c r="HL646" s="10"/>
      <c r="HM646" s="10"/>
      <c r="HN646" s="10"/>
      <c r="HO646" s="10"/>
    </row>
    <row r="647" spans="2:223" ht="76.5" outlineLevel="1" x14ac:dyDescent="0.2">
      <c r="B647" s="14" t="s">
        <v>1521</v>
      </c>
      <c r="C647" s="14" t="s">
        <v>46</v>
      </c>
      <c r="D647" s="14" t="s">
        <v>425</v>
      </c>
      <c r="E647" s="14" t="s">
        <v>413</v>
      </c>
      <c r="F647" s="14" t="s">
        <v>426</v>
      </c>
      <c r="G647" s="14" t="s">
        <v>1522</v>
      </c>
      <c r="H647" s="15" t="s">
        <v>83</v>
      </c>
      <c r="I647" s="16">
        <v>45</v>
      </c>
      <c r="J647" s="17" t="s">
        <v>109</v>
      </c>
      <c r="K647" s="15" t="s">
        <v>53</v>
      </c>
      <c r="L647" s="18" t="s">
        <v>54</v>
      </c>
      <c r="M647" s="18" t="s">
        <v>55</v>
      </c>
      <c r="N647" s="50" t="s">
        <v>1518</v>
      </c>
      <c r="O647" s="50"/>
      <c r="P647" s="50"/>
      <c r="Q647" s="19"/>
      <c r="R647" s="20">
        <v>68</v>
      </c>
      <c r="S647" s="20">
        <v>68</v>
      </c>
      <c r="T647" s="20">
        <v>68</v>
      </c>
      <c r="U647" s="20">
        <v>68</v>
      </c>
      <c r="V647" s="20">
        <v>68</v>
      </c>
      <c r="W647" s="20">
        <v>2986.56</v>
      </c>
      <c r="X647" s="30">
        <f t="shared" si="17"/>
        <v>1015430.4</v>
      </c>
      <c r="Y647" s="20">
        <f t="shared" si="16"/>
        <v>1137282.0480000002</v>
      </c>
      <c r="Z647" s="18" t="s">
        <v>57</v>
      </c>
      <c r="AA647" s="14" t="s">
        <v>176</v>
      </c>
      <c r="AB647" s="22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  <c r="EN647" s="10"/>
      <c r="EO647" s="10"/>
      <c r="EP647" s="10"/>
      <c r="EQ647" s="10"/>
      <c r="ER647" s="10"/>
      <c r="ES647" s="10"/>
      <c r="ET647" s="10"/>
      <c r="EU647" s="10"/>
      <c r="EV647" s="10"/>
      <c r="EW647" s="10"/>
      <c r="EX647" s="10"/>
      <c r="EY647" s="10"/>
      <c r="EZ647" s="10"/>
      <c r="FA647" s="10"/>
      <c r="FB647" s="10"/>
      <c r="FC647" s="10"/>
      <c r="FD647" s="10"/>
      <c r="FE647" s="10"/>
      <c r="FF647" s="10"/>
      <c r="FG647" s="10"/>
      <c r="FH647" s="10"/>
      <c r="FI647" s="10"/>
      <c r="FJ647" s="10"/>
      <c r="FK647" s="10"/>
      <c r="FL647" s="10"/>
      <c r="FM647" s="10"/>
      <c r="FN647" s="10"/>
      <c r="FO647" s="10"/>
      <c r="FP647" s="10"/>
      <c r="FQ647" s="10"/>
      <c r="FR647" s="10"/>
      <c r="FS647" s="10"/>
      <c r="FT647" s="10"/>
      <c r="FU647" s="10"/>
      <c r="FV647" s="10"/>
      <c r="FW647" s="10"/>
      <c r="FX647" s="10"/>
      <c r="FY647" s="10"/>
      <c r="FZ647" s="10"/>
      <c r="GA647" s="10"/>
      <c r="GB647" s="10"/>
      <c r="GC647" s="10"/>
      <c r="GD647" s="10"/>
      <c r="GE647" s="10"/>
      <c r="GF647" s="10"/>
      <c r="GG647" s="10"/>
      <c r="GH647" s="10"/>
      <c r="GI647" s="10"/>
      <c r="GJ647" s="10"/>
      <c r="GK647" s="10"/>
      <c r="GL647" s="10"/>
      <c r="GM647" s="10"/>
      <c r="GN647" s="10"/>
      <c r="GO647" s="10"/>
      <c r="GP647" s="10"/>
      <c r="GQ647" s="10"/>
      <c r="GR647" s="10"/>
      <c r="GS647" s="10"/>
      <c r="GT647" s="10"/>
      <c r="GU647" s="10"/>
      <c r="GV647" s="10"/>
      <c r="GW647" s="10"/>
      <c r="GX647" s="10"/>
      <c r="GY647" s="10"/>
      <c r="GZ647" s="10"/>
      <c r="HA647" s="10"/>
      <c r="HB647" s="10"/>
      <c r="HC647" s="10"/>
      <c r="HD647" s="10"/>
      <c r="HE647" s="10"/>
      <c r="HF647" s="10"/>
      <c r="HG647" s="10"/>
      <c r="HH647" s="10"/>
      <c r="HI647" s="10"/>
      <c r="HJ647" s="10"/>
      <c r="HK647" s="10"/>
      <c r="HL647" s="10"/>
      <c r="HM647" s="10"/>
      <c r="HN647" s="10"/>
      <c r="HO647" s="10"/>
    </row>
    <row r="648" spans="2:223" ht="76.5" outlineLevel="1" x14ac:dyDescent="0.2">
      <c r="B648" s="14" t="s">
        <v>1523</v>
      </c>
      <c r="C648" s="14" t="s">
        <v>46</v>
      </c>
      <c r="D648" s="14" t="s">
        <v>425</v>
      </c>
      <c r="E648" s="14" t="s">
        <v>413</v>
      </c>
      <c r="F648" s="14" t="s">
        <v>426</v>
      </c>
      <c r="G648" s="14" t="s">
        <v>1524</v>
      </c>
      <c r="H648" s="15" t="s">
        <v>83</v>
      </c>
      <c r="I648" s="16">
        <v>45</v>
      </c>
      <c r="J648" s="17" t="s">
        <v>109</v>
      </c>
      <c r="K648" s="15" t="s">
        <v>53</v>
      </c>
      <c r="L648" s="18" t="s">
        <v>54</v>
      </c>
      <c r="M648" s="18" t="s">
        <v>55</v>
      </c>
      <c r="N648" s="50" t="s">
        <v>1518</v>
      </c>
      <c r="O648" s="50"/>
      <c r="P648" s="50"/>
      <c r="Q648" s="19"/>
      <c r="R648" s="20">
        <v>182</v>
      </c>
      <c r="S648" s="20">
        <v>182</v>
      </c>
      <c r="T648" s="20">
        <v>182</v>
      </c>
      <c r="U648" s="20">
        <v>182</v>
      </c>
      <c r="V648" s="20">
        <v>182</v>
      </c>
      <c r="W648" s="20">
        <v>2986.56</v>
      </c>
      <c r="X648" s="30">
        <f t="shared" si="17"/>
        <v>2717769.6</v>
      </c>
      <c r="Y648" s="20">
        <f t="shared" si="16"/>
        <v>3043901.9520000005</v>
      </c>
      <c r="Z648" s="18" t="s">
        <v>57</v>
      </c>
      <c r="AA648" s="14" t="s">
        <v>176</v>
      </c>
      <c r="AB648" s="22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  <c r="EI648" s="10"/>
      <c r="EJ648" s="10"/>
      <c r="EK648" s="10"/>
      <c r="EL648" s="10"/>
      <c r="EM648" s="10"/>
      <c r="EN648" s="10"/>
      <c r="EO648" s="10"/>
      <c r="EP648" s="10"/>
      <c r="EQ648" s="10"/>
      <c r="ER648" s="10"/>
      <c r="ES648" s="10"/>
      <c r="ET648" s="10"/>
      <c r="EU648" s="10"/>
      <c r="EV648" s="10"/>
      <c r="EW648" s="10"/>
      <c r="EX648" s="10"/>
      <c r="EY648" s="10"/>
      <c r="EZ648" s="10"/>
      <c r="FA648" s="10"/>
      <c r="FB648" s="10"/>
      <c r="FC648" s="10"/>
      <c r="FD648" s="10"/>
      <c r="FE648" s="10"/>
      <c r="FF648" s="10"/>
      <c r="FG648" s="10"/>
      <c r="FH648" s="10"/>
      <c r="FI648" s="10"/>
      <c r="FJ648" s="10"/>
      <c r="FK648" s="10"/>
      <c r="FL648" s="10"/>
      <c r="FM648" s="10"/>
      <c r="FN648" s="10"/>
      <c r="FO648" s="10"/>
      <c r="FP648" s="10"/>
      <c r="FQ648" s="10"/>
      <c r="FR648" s="10"/>
      <c r="FS648" s="10"/>
      <c r="FT648" s="10"/>
      <c r="FU648" s="10"/>
      <c r="FV648" s="10"/>
      <c r="FW648" s="10"/>
      <c r="FX648" s="10"/>
      <c r="FY648" s="10"/>
      <c r="FZ648" s="10"/>
      <c r="GA648" s="10"/>
      <c r="GB648" s="10"/>
      <c r="GC648" s="10"/>
      <c r="GD648" s="10"/>
      <c r="GE648" s="10"/>
      <c r="GF648" s="10"/>
      <c r="GG648" s="10"/>
      <c r="GH648" s="10"/>
      <c r="GI648" s="10"/>
      <c r="GJ648" s="10"/>
      <c r="GK648" s="10"/>
      <c r="GL648" s="10"/>
      <c r="GM648" s="10"/>
      <c r="GN648" s="10"/>
      <c r="GO648" s="10"/>
      <c r="GP648" s="10"/>
      <c r="GQ648" s="10"/>
      <c r="GR648" s="10"/>
      <c r="GS648" s="10"/>
      <c r="GT648" s="10"/>
      <c r="GU648" s="10"/>
      <c r="GV648" s="10"/>
      <c r="GW648" s="10"/>
      <c r="GX648" s="10"/>
      <c r="GY648" s="10"/>
      <c r="GZ648" s="10"/>
      <c r="HA648" s="10"/>
      <c r="HB648" s="10"/>
      <c r="HC648" s="10"/>
      <c r="HD648" s="10"/>
      <c r="HE648" s="10"/>
      <c r="HF648" s="10"/>
      <c r="HG648" s="10"/>
      <c r="HH648" s="10"/>
      <c r="HI648" s="10"/>
      <c r="HJ648" s="10"/>
      <c r="HK648" s="10"/>
      <c r="HL648" s="10"/>
      <c r="HM648" s="10"/>
      <c r="HN648" s="10"/>
      <c r="HO648" s="10"/>
    </row>
    <row r="649" spans="2:223" ht="76.5" outlineLevel="1" x14ac:dyDescent="0.2">
      <c r="B649" s="14" t="s">
        <v>1525</v>
      </c>
      <c r="C649" s="14" t="s">
        <v>46</v>
      </c>
      <c r="D649" s="14" t="s">
        <v>425</v>
      </c>
      <c r="E649" s="14" t="s">
        <v>413</v>
      </c>
      <c r="F649" s="14" t="s">
        <v>426</v>
      </c>
      <c r="G649" s="14" t="s">
        <v>1526</v>
      </c>
      <c r="H649" s="15" t="s">
        <v>83</v>
      </c>
      <c r="I649" s="16">
        <v>45</v>
      </c>
      <c r="J649" s="17" t="s">
        <v>109</v>
      </c>
      <c r="K649" s="15" t="s">
        <v>53</v>
      </c>
      <c r="L649" s="18" t="s">
        <v>54</v>
      </c>
      <c r="M649" s="18" t="s">
        <v>55</v>
      </c>
      <c r="N649" s="50" t="s">
        <v>1518</v>
      </c>
      <c r="O649" s="50"/>
      <c r="P649" s="50"/>
      <c r="Q649" s="19"/>
      <c r="R649" s="20">
        <v>258</v>
      </c>
      <c r="S649" s="20">
        <v>258</v>
      </c>
      <c r="T649" s="20">
        <v>258</v>
      </c>
      <c r="U649" s="20">
        <v>258</v>
      </c>
      <c r="V649" s="20">
        <v>258</v>
      </c>
      <c r="W649" s="20">
        <v>2986.56</v>
      </c>
      <c r="X649" s="30">
        <f t="shared" si="17"/>
        <v>3852662.4</v>
      </c>
      <c r="Y649" s="20">
        <f t="shared" si="16"/>
        <v>4314981.8880000003</v>
      </c>
      <c r="Z649" s="18" t="s">
        <v>57</v>
      </c>
      <c r="AA649" s="14" t="s">
        <v>176</v>
      </c>
      <c r="AB649" s="22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  <c r="ER649" s="10"/>
      <c r="ES649" s="10"/>
      <c r="ET649" s="10"/>
      <c r="EU649" s="10"/>
      <c r="EV649" s="10"/>
      <c r="EW649" s="10"/>
      <c r="EX649" s="10"/>
      <c r="EY649" s="10"/>
      <c r="EZ649" s="10"/>
      <c r="FA649" s="10"/>
      <c r="FB649" s="10"/>
      <c r="FC649" s="10"/>
      <c r="FD649" s="10"/>
      <c r="FE649" s="10"/>
      <c r="FF649" s="10"/>
      <c r="FG649" s="10"/>
      <c r="FH649" s="10"/>
      <c r="FI649" s="10"/>
      <c r="FJ649" s="10"/>
      <c r="FK649" s="10"/>
      <c r="FL649" s="10"/>
      <c r="FM649" s="10"/>
      <c r="FN649" s="10"/>
      <c r="FO649" s="10"/>
      <c r="FP649" s="10"/>
      <c r="FQ649" s="10"/>
      <c r="FR649" s="10"/>
      <c r="FS649" s="10"/>
      <c r="FT649" s="10"/>
      <c r="FU649" s="10"/>
      <c r="FV649" s="10"/>
      <c r="FW649" s="10"/>
      <c r="FX649" s="10"/>
      <c r="FY649" s="10"/>
      <c r="FZ649" s="10"/>
      <c r="GA649" s="10"/>
      <c r="GB649" s="10"/>
      <c r="GC649" s="10"/>
      <c r="GD649" s="10"/>
      <c r="GE649" s="10"/>
      <c r="GF649" s="10"/>
      <c r="GG649" s="10"/>
      <c r="GH649" s="10"/>
      <c r="GI649" s="10"/>
      <c r="GJ649" s="10"/>
      <c r="GK649" s="10"/>
      <c r="GL649" s="10"/>
      <c r="GM649" s="10"/>
      <c r="GN649" s="10"/>
      <c r="GO649" s="10"/>
      <c r="GP649" s="10"/>
      <c r="GQ649" s="10"/>
      <c r="GR649" s="10"/>
      <c r="GS649" s="10"/>
      <c r="GT649" s="10"/>
      <c r="GU649" s="10"/>
      <c r="GV649" s="10"/>
      <c r="GW649" s="10"/>
      <c r="GX649" s="10"/>
      <c r="GY649" s="10"/>
      <c r="GZ649" s="10"/>
      <c r="HA649" s="10"/>
      <c r="HB649" s="10"/>
      <c r="HC649" s="10"/>
      <c r="HD649" s="10"/>
      <c r="HE649" s="10"/>
      <c r="HF649" s="10"/>
      <c r="HG649" s="10"/>
      <c r="HH649" s="10"/>
      <c r="HI649" s="10"/>
      <c r="HJ649" s="10"/>
      <c r="HK649" s="10"/>
      <c r="HL649" s="10"/>
      <c r="HM649" s="10"/>
      <c r="HN649" s="10"/>
      <c r="HO649" s="10"/>
    </row>
    <row r="650" spans="2:223" ht="76.5" outlineLevel="1" x14ac:dyDescent="0.2">
      <c r="B650" s="14" t="s">
        <v>1527</v>
      </c>
      <c r="C650" s="14" t="s">
        <v>46</v>
      </c>
      <c r="D650" s="14" t="s">
        <v>425</v>
      </c>
      <c r="E650" s="14" t="s">
        <v>413</v>
      </c>
      <c r="F650" s="14" t="s">
        <v>426</v>
      </c>
      <c r="G650" s="14" t="s">
        <v>1528</v>
      </c>
      <c r="H650" s="15" t="s">
        <v>83</v>
      </c>
      <c r="I650" s="16">
        <v>45</v>
      </c>
      <c r="J650" s="17" t="s">
        <v>109</v>
      </c>
      <c r="K650" s="15" t="s">
        <v>53</v>
      </c>
      <c r="L650" s="18" t="s">
        <v>54</v>
      </c>
      <c r="M650" s="18" t="s">
        <v>55</v>
      </c>
      <c r="N650" s="50" t="s">
        <v>1518</v>
      </c>
      <c r="O650" s="50"/>
      <c r="P650" s="50"/>
      <c r="Q650" s="19"/>
      <c r="R650" s="20">
        <v>568</v>
      </c>
      <c r="S650" s="20">
        <v>568</v>
      </c>
      <c r="T650" s="20">
        <v>568</v>
      </c>
      <c r="U650" s="20">
        <v>568</v>
      </c>
      <c r="V650" s="20">
        <v>568</v>
      </c>
      <c r="W650" s="20">
        <v>2986.56</v>
      </c>
      <c r="X650" s="30">
        <f t="shared" si="17"/>
        <v>8481830.4000000004</v>
      </c>
      <c r="Y650" s="20">
        <f t="shared" si="16"/>
        <v>9499650.0480000004</v>
      </c>
      <c r="Z650" s="18" t="s">
        <v>57</v>
      </c>
      <c r="AA650" s="14" t="s">
        <v>176</v>
      </c>
      <c r="AB650" s="22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  <c r="ER650" s="10"/>
      <c r="ES650" s="10"/>
      <c r="ET650" s="10"/>
      <c r="EU650" s="10"/>
      <c r="EV650" s="10"/>
      <c r="EW650" s="10"/>
      <c r="EX650" s="10"/>
      <c r="EY650" s="10"/>
      <c r="EZ650" s="10"/>
      <c r="FA650" s="10"/>
      <c r="FB650" s="10"/>
      <c r="FC650" s="10"/>
      <c r="FD650" s="10"/>
      <c r="FE650" s="10"/>
      <c r="FF650" s="10"/>
      <c r="FG650" s="10"/>
      <c r="FH650" s="10"/>
      <c r="FI650" s="10"/>
      <c r="FJ650" s="10"/>
      <c r="FK650" s="10"/>
      <c r="FL650" s="10"/>
      <c r="FM650" s="10"/>
      <c r="FN650" s="10"/>
      <c r="FO650" s="10"/>
      <c r="FP650" s="10"/>
      <c r="FQ650" s="10"/>
      <c r="FR650" s="10"/>
      <c r="FS650" s="10"/>
      <c r="FT650" s="10"/>
      <c r="FU650" s="10"/>
      <c r="FV650" s="10"/>
      <c r="FW650" s="10"/>
      <c r="FX650" s="10"/>
      <c r="FY650" s="10"/>
      <c r="FZ650" s="10"/>
      <c r="GA650" s="10"/>
      <c r="GB650" s="10"/>
      <c r="GC650" s="10"/>
      <c r="GD650" s="10"/>
      <c r="GE650" s="10"/>
      <c r="GF650" s="10"/>
      <c r="GG650" s="10"/>
      <c r="GH650" s="10"/>
      <c r="GI650" s="10"/>
      <c r="GJ650" s="10"/>
      <c r="GK650" s="10"/>
      <c r="GL650" s="10"/>
      <c r="GM650" s="10"/>
      <c r="GN650" s="10"/>
      <c r="GO650" s="10"/>
      <c r="GP650" s="10"/>
      <c r="GQ650" s="10"/>
      <c r="GR650" s="10"/>
      <c r="GS650" s="10"/>
      <c r="GT650" s="10"/>
      <c r="GU650" s="10"/>
      <c r="GV650" s="10"/>
      <c r="GW650" s="10"/>
      <c r="GX650" s="10"/>
      <c r="GY650" s="10"/>
      <c r="GZ650" s="10"/>
      <c r="HA650" s="10"/>
      <c r="HB650" s="10"/>
      <c r="HC650" s="10"/>
      <c r="HD650" s="10"/>
      <c r="HE650" s="10"/>
      <c r="HF650" s="10"/>
      <c r="HG650" s="10"/>
      <c r="HH650" s="10"/>
      <c r="HI650" s="10"/>
      <c r="HJ650" s="10"/>
      <c r="HK650" s="10"/>
      <c r="HL650" s="10"/>
      <c r="HM650" s="10"/>
      <c r="HN650" s="10"/>
      <c r="HO650" s="10"/>
    </row>
    <row r="651" spans="2:223" ht="76.5" outlineLevel="1" x14ac:dyDescent="0.2">
      <c r="B651" s="14" t="s">
        <v>1529</v>
      </c>
      <c r="C651" s="14" t="s">
        <v>46</v>
      </c>
      <c r="D651" s="14" t="s">
        <v>425</v>
      </c>
      <c r="E651" s="14" t="s">
        <v>413</v>
      </c>
      <c r="F651" s="14" t="s">
        <v>426</v>
      </c>
      <c r="G651" s="14" t="s">
        <v>1530</v>
      </c>
      <c r="H651" s="15" t="s">
        <v>83</v>
      </c>
      <c r="I651" s="16">
        <v>45</v>
      </c>
      <c r="J651" s="17" t="s">
        <v>109</v>
      </c>
      <c r="K651" s="15" t="s">
        <v>53</v>
      </c>
      <c r="L651" s="18" t="s">
        <v>54</v>
      </c>
      <c r="M651" s="18" t="s">
        <v>55</v>
      </c>
      <c r="N651" s="50" t="s">
        <v>1518</v>
      </c>
      <c r="O651" s="50"/>
      <c r="P651" s="50"/>
      <c r="Q651" s="19"/>
      <c r="R651" s="20">
        <v>943</v>
      </c>
      <c r="S651" s="20">
        <v>943</v>
      </c>
      <c r="T651" s="20">
        <v>943</v>
      </c>
      <c r="U651" s="20">
        <v>943</v>
      </c>
      <c r="V651" s="20">
        <v>943</v>
      </c>
      <c r="W651" s="20">
        <v>2986.56</v>
      </c>
      <c r="X651" s="30">
        <f t="shared" si="17"/>
        <v>14081630.4</v>
      </c>
      <c r="Y651" s="20">
        <f t="shared" si="16"/>
        <v>15771426.048000002</v>
      </c>
      <c r="Z651" s="18" t="s">
        <v>57</v>
      </c>
      <c r="AA651" s="14" t="s">
        <v>176</v>
      </c>
      <c r="AB651" s="22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  <c r="ER651" s="10"/>
      <c r="ES651" s="10"/>
      <c r="ET651" s="10"/>
      <c r="EU651" s="10"/>
      <c r="EV651" s="10"/>
      <c r="EW651" s="10"/>
      <c r="EX651" s="10"/>
      <c r="EY651" s="10"/>
      <c r="EZ651" s="10"/>
      <c r="FA651" s="10"/>
      <c r="FB651" s="10"/>
      <c r="FC651" s="10"/>
      <c r="FD651" s="10"/>
      <c r="FE651" s="10"/>
      <c r="FF651" s="10"/>
      <c r="FG651" s="10"/>
      <c r="FH651" s="10"/>
      <c r="FI651" s="10"/>
      <c r="FJ651" s="10"/>
      <c r="FK651" s="10"/>
      <c r="FL651" s="10"/>
      <c r="FM651" s="10"/>
      <c r="FN651" s="10"/>
      <c r="FO651" s="10"/>
      <c r="FP651" s="10"/>
      <c r="FQ651" s="10"/>
      <c r="FR651" s="10"/>
      <c r="FS651" s="10"/>
      <c r="FT651" s="10"/>
      <c r="FU651" s="10"/>
      <c r="FV651" s="10"/>
      <c r="FW651" s="10"/>
      <c r="FX651" s="10"/>
      <c r="FY651" s="10"/>
      <c r="FZ651" s="10"/>
      <c r="GA651" s="10"/>
      <c r="GB651" s="10"/>
      <c r="GC651" s="10"/>
      <c r="GD651" s="10"/>
      <c r="GE651" s="10"/>
      <c r="GF651" s="10"/>
      <c r="GG651" s="10"/>
      <c r="GH651" s="10"/>
      <c r="GI651" s="10"/>
      <c r="GJ651" s="10"/>
      <c r="GK651" s="10"/>
      <c r="GL651" s="10"/>
      <c r="GM651" s="10"/>
      <c r="GN651" s="10"/>
      <c r="GO651" s="10"/>
      <c r="GP651" s="10"/>
      <c r="GQ651" s="10"/>
      <c r="GR651" s="10"/>
      <c r="GS651" s="10"/>
      <c r="GT651" s="10"/>
      <c r="GU651" s="10"/>
      <c r="GV651" s="10"/>
      <c r="GW651" s="10"/>
      <c r="GX651" s="10"/>
      <c r="GY651" s="10"/>
      <c r="GZ651" s="10"/>
      <c r="HA651" s="10"/>
      <c r="HB651" s="10"/>
      <c r="HC651" s="10"/>
      <c r="HD651" s="10"/>
      <c r="HE651" s="10"/>
      <c r="HF651" s="10"/>
      <c r="HG651" s="10"/>
      <c r="HH651" s="10"/>
      <c r="HI651" s="10"/>
      <c r="HJ651" s="10"/>
      <c r="HK651" s="10"/>
      <c r="HL651" s="10"/>
      <c r="HM651" s="10"/>
      <c r="HN651" s="10"/>
      <c r="HO651" s="10"/>
    </row>
    <row r="652" spans="2:223" ht="76.5" outlineLevel="1" x14ac:dyDescent="0.2">
      <c r="B652" s="14" t="s">
        <v>1531</v>
      </c>
      <c r="C652" s="14" t="s">
        <v>46</v>
      </c>
      <c r="D652" s="14" t="s">
        <v>425</v>
      </c>
      <c r="E652" s="14" t="s">
        <v>413</v>
      </c>
      <c r="F652" s="14" t="s">
        <v>426</v>
      </c>
      <c r="G652" s="14" t="s">
        <v>1532</v>
      </c>
      <c r="H652" s="15" t="s">
        <v>83</v>
      </c>
      <c r="I652" s="16">
        <v>45</v>
      </c>
      <c r="J652" s="17" t="s">
        <v>109</v>
      </c>
      <c r="K652" s="15" t="s">
        <v>53</v>
      </c>
      <c r="L652" s="18" t="s">
        <v>54</v>
      </c>
      <c r="M652" s="18" t="s">
        <v>55</v>
      </c>
      <c r="N652" s="50" t="s">
        <v>1518</v>
      </c>
      <c r="O652" s="50"/>
      <c r="P652" s="50"/>
      <c r="Q652" s="19"/>
      <c r="R652" s="20">
        <v>848</v>
      </c>
      <c r="S652" s="20">
        <v>848</v>
      </c>
      <c r="T652" s="20">
        <v>848</v>
      </c>
      <c r="U652" s="20">
        <v>848</v>
      </c>
      <c r="V652" s="20">
        <v>848</v>
      </c>
      <c r="W652" s="20">
        <v>2986.56</v>
      </c>
      <c r="X652" s="30">
        <f t="shared" si="17"/>
        <v>12663014.4</v>
      </c>
      <c r="Y652" s="20">
        <f t="shared" si="16"/>
        <v>14182576.128000002</v>
      </c>
      <c r="Z652" s="18" t="s">
        <v>57</v>
      </c>
      <c r="AA652" s="14" t="s">
        <v>176</v>
      </c>
      <c r="AB652" s="22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  <c r="EN652" s="10"/>
      <c r="EO652" s="10"/>
      <c r="EP652" s="10"/>
      <c r="EQ652" s="10"/>
      <c r="ER652" s="10"/>
      <c r="ES652" s="10"/>
      <c r="ET652" s="10"/>
      <c r="EU652" s="10"/>
      <c r="EV652" s="10"/>
      <c r="EW652" s="10"/>
      <c r="EX652" s="10"/>
      <c r="EY652" s="10"/>
      <c r="EZ652" s="10"/>
      <c r="FA652" s="10"/>
      <c r="FB652" s="10"/>
      <c r="FC652" s="10"/>
      <c r="FD652" s="10"/>
      <c r="FE652" s="10"/>
      <c r="FF652" s="10"/>
      <c r="FG652" s="10"/>
      <c r="FH652" s="10"/>
      <c r="FI652" s="10"/>
      <c r="FJ652" s="10"/>
      <c r="FK652" s="10"/>
      <c r="FL652" s="10"/>
      <c r="FM652" s="10"/>
      <c r="FN652" s="10"/>
      <c r="FO652" s="10"/>
      <c r="FP652" s="10"/>
      <c r="FQ652" s="10"/>
      <c r="FR652" s="10"/>
      <c r="FS652" s="10"/>
      <c r="FT652" s="10"/>
      <c r="FU652" s="10"/>
      <c r="FV652" s="10"/>
      <c r="FW652" s="10"/>
      <c r="FX652" s="10"/>
      <c r="FY652" s="10"/>
      <c r="FZ652" s="10"/>
      <c r="GA652" s="10"/>
      <c r="GB652" s="10"/>
      <c r="GC652" s="10"/>
      <c r="GD652" s="10"/>
      <c r="GE652" s="10"/>
      <c r="GF652" s="10"/>
      <c r="GG652" s="10"/>
      <c r="GH652" s="10"/>
      <c r="GI652" s="10"/>
      <c r="GJ652" s="10"/>
      <c r="GK652" s="10"/>
      <c r="GL652" s="10"/>
      <c r="GM652" s="10"/>
      <c r="GN652" s="10"/>
      <c r="GO652" s="10"/>
      <c r="GP652" s="10"/>
      <c r="GQ652" s="10"/>
      <c r="GR652" s="10"/>
      <c r="GS652" s="10"/>
      <c r="GT652" s="10"/>
      <c r="GU652" s="10"/>
      <c r="GV652" s="10"/>
      <c r="GW652" s="10"/>
      <c r="GX652" s="10"/>
      <c r="GY652" s="10"/>
      <c r="GZ652" s="10"/>
      <c r="HA652" s="10"/>
      <c r="HB652" s="10"/>
      <c r="HC652" s="10"/>
      <c r="HD652" s="10"/>
      <c r="HE652" s="10"/>
      <c r="HF652" s="10"/>
      <c r="HG652" s="10"/>
      <c r="HH652" s="10"/>
      <c r="HI652" s="10"/>
      <c r="HJ652" s="10"/>
      <c r="HK652" s="10"/>
      <c r="HL652" s="10"/>
      <c r="HM652" s="10"/>
      <c r="HN652" s="10"/>
      <c r="HO652" s="10"/>
    </row>
    <row r="653" spans="2:223" ht="76.5" outlineLevel="1" x14ac:dyDescent="0.2">
      <c r="B653" s="14" t="s">
        <v>1533</v>
      </c>
      <c r="C653" s="14" t="s">
        <v>46</v>
      </c>
      <c r="D653" s="14" t="s">
        <v>425</v>
      </c>
      <c r="E653" s="14" t="s">
        <v>413</v>
      </c>
      <c r="F653" s="14" t="s">
        <v>426</v>
      </c>
      <c r="G653" s="14" t="s">
        <v>1534</v>
      </c>
      <c r="H653" s="15" t="s">
        <v>83</v>
      </c>
      <c r="I653" s="16">
        <v>45</v>
      </c>
      <c r="J653" s="17" t="s">
        <v>109</v>
      </c>
      <c r="K653" s="15" t="s">
        <v>53</v>
      </c>
      <c r="L653" s="18" t="s">
        <v>54</v>
      </c>
      <c r="M653" s="18" t="s">
        <v>55</v>
      </c>
      <c r="N653" s="50" t="s">
        <v>1518</v>
      </c>
      <c r="O653" s="50"/>
      <c r="P653" s="50"/>
      <c r="Q653" s="19"/>
      <c r="R653" s="20">
        <v>563</v>
      </c>
      <c r="S653" s="20">
        <v>563</v>
      </c>
      <c r="T653" s="20">
        <v>563</v>
      </c>
      <c r="U653" s="20">
        <v>563</v>
      </c>
      <c r="V653" s="20">
        <v>563</v>
      </c>
      <c r="W653" s="20">
        <v>2986.56</v>
      </c>
      <c r="X653" s="30">
        <f t="shared" si="17"/>
        <v>8407166.4000000004</v>
      </c>
      <c r="Y653" s="20">
        <f t="shared" si="16"/>
        <v>9416026.3680000007</v>
      </c>
      <c r="Z653" s="18" t="s">
        <v>57</v>
      </c>
      <c r="AA653" s="14" t="s">
        <v>176</v>
      </c>
      <c r="AB653" s="22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  <c r="ER653" s="10"/>
      <c r="ES653" s="10"/>
      <c r="ET653" s="10"/>
      <c r="EU653" s="10"/>
      <c r="EV653" s="10"/>
      <c r="EW653" s="10"/>
      <c r="EX653" s="10"/>
      <c r="EY653" s="10"/>
      <c r="EZ653" s="10"/>
      <c r="FA653" s="10"/>
      <c r="FB653" s="10"/>
      <c r="FC653" s="10"/>
      <c r="FD653" s="10"/>
      <c r="FE653" s="10"/>
      <c r="FF653" s="10"/>
      <c r="FG653" s="10"/>
      <c r="FH653" s="10"/>
      <c r="FI653" s="10"/>
      <c r="FJ653" s="10"/>
      <c r="FK653" s="10"/>
      <c r="FL653" s="10"/>
      <c r="FM653" s="10"/>
      <c r="FN653" s="10"/>
      <c r="FO653" s="10"/>
      <c r="FP653" s="10"/>
      <c r="FQ653" s="10"/>
      <c r="FR653" s="10"/>
      <c r="FS653" s="10"/>
      <c r="FT653" s="10"/>
      <c r="FU653" s="10"/>
      <c r="FV653" s="10"/>
      <c r="FW653" s="10"/>
      <c r="FX653" s="10"/>
      <c r="FY653" s="10"/>
      <c r="FZ653" s="10"/>
      <c r="GA653" s="10"/>
      <c r="GB653" s="10"/>
      <c r="GC653" s="10"/>
      <c r="GD653" s="10"/>
      <c r="GE653" s="10"/>
      <c r="GF653" s="10"/>
      <c r="GG653" s="10"/>
      <c r="GH653" s="10"/>
      <c r="GI653" s="10"/>
      <c r="GJ653" s="10"/>
      <c r="GK653" s="10"/>
      <c r="GL653" s="10"/>
      <c r="GM653" s="10"/>
      <c r="GN653" s="10"/>
      <c r="GO653" s="10"/>
      <c r="GP653" s="10"/>
      <c r="GQ653" s="10"/>
      <c r="GR653" s="10"/>
      <c r="GS653" s="10"/>
      <c r="GT653" s="10"/>
      <c r="GU653" s="10"/>
      <c r="GV653" s="10"/>
      <c r="GW653" s="10"/>
      <c r="GX653" s="10"/>
      <c r="GY653" s="10"/>
      <c r="GZ653" s="10"/>
      <c r="HA653" s="10"/>
      <c r="HB653" s="10"/>
      <c r="HC653" s="10"/>
      <c r="HD653" s="10"/>
      <c r="HE653" s="10"/>
      <c r="HF653" s="10"/>
      <c r="HG653" s="10"/>
      <c r="HH653" s="10"/>
      <c r="HI653" s="10"/>
      <c r="HJ653" s="10"/>
      <c r="HK653" s="10"/>
      <c r="HL653" s="10"/>
      <c r="HM653" s="10"/>
      <c r="HN653" s="10"/>
      <c r="HO653" s="10"/>
    </row>
    <row r="654" spans="2:223" ht="76.5" outlineLevel="1" x14ac:dyDescent="0.2">
      <c r="B654" s="14" t="s">
        <v>1535</v>
      </c>
      <c r="C654" s="14" t="s">
        <v>46</v>
      </c>
      <c r="D654" s="14" t="s">
        <v>425</v>
      </c>
      <c r="E654" s="14" t="s">
        <v>413</v>
      </c>
      <c r="F654" s="14" t="s">
        <v>426</v>
      </c>
      <c r="G654" s="14" t="s">
        <v>1536</v>
      </c>
      <c r="H654" s="15" t="s">
        <v>83</v>
      </c>
      <c r="I654" s="16">
        <v>45</v>
      </c>
      <c r="J654" s="17" t="s">
        <v>109</v>
      </c>
      <c r="K654" s="15" t="s">
        <v>53</v>
      </c>
      <c r="L654" s="18" t="s">
        <v>54</v>
      </c>
      <c r="M654" s="18" t="s">
        <v>55</v>
      </c>
      <c r="N654" s="50" t="s">
        <v>1518</v>
      </c>
      <c r="O654" s="50"/>
      <c r="P654" s="50"/>
      <c r="Q654" s="19"/>
      <c r="R654" s="20">
        <v>258</v>
      </c>
      <c r="S654" s="20">
        <v>258</v>
      </c>
      <c r="T654" s="20">
        <v>258</v>
      </c>
      <c r="U654" s="20">
        <v>258</v>
      </c>
      <c r="V654" s="20">
        <v>258</v>
      </c>
      <c r="W654" s="20">
        <v>2986.56</v>
      </c>
      <c r="X654" s="30">
        <f t="shared" si="17"/>
        <v>3852662.4</v>
      </c>
      <c r="Y654" s="20">
        <f t="shared" si="16"/>
        <v>4314981.8880000003</v>
      </c>
      <c r="Z654" s="18" t="s">
        <v>57</v>
      </c>
      <c r="AA654" s="14" t="s">
        <v>176</v>
      </c>
      <c r="AB654" s="22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  <c r="EN654" s="10"/>
      <c r="EO654" s="10"/>
      <c r="EP654" s="10"/>
      <c r="EQ654" s="10"/>
      <c r="ER654" s="10"/>
      <c r="ES654" s="10"/>
      <c r="ET654" s="10"/>
      <c r="EU654" s="10"/>
      <c r="EV654" s="10"/>
      <c r="EW654" s="10"/>
      <c r="EX654" s="10"/>
      <c r="EY654" s="10"/>
      <c r="EZ654" s="10"/>
      <c r="FA654" s="10"/>
      <c r="FB654" s="10"/>
      <c r="FC654" s="10"/>
      <c r="FD654" s="10"/>
      <c r="FE654" s="10"/>
      <c r="FF654" s="10"/>
      <c r="FG654" s="10"/>
      <c r="FH654" s="10"/>
      <c r="FI654" s="10"/>
      <c r="FJ654" s="10"/>
      <c r="FK654" s="10"/>
      <c r="FL654" s="10"/>
      <c r="FM654" s="10"/>
      <c r="FN654" s="10"/>
      <c r="FO654" s="10"/>
      <c r="FP654" s="10"/>
      <c r="FQ654" s="10"/>
      <c r="FR654" s="10"/>
      <c r="FS654" s="10"/>
      <c r="FT654" s="10"/>
      <c r="FU654" s="10"/>
      <c r="FV654" s="10"/>
      <c r="FW654" s="10"/>
      <c r="FX654" s="10"/>
      <c r="FY654" s="10"/>
      <c r="FZ654" s="10"/>
      <c r="GA654" s="10"/>
      <c r="GB654" s="10"/>
      <c r="GC654" s="10"/>
      <c r="GD654" s="10"/>
      <c r="GE654" s="10"/>
      <c r="GF654" s="10"/>
      <c r="GG654" s="10"/>
      <c r="GH654" s="10"/>
      <c r="GI654" s="10"/>
      <c r="GJ654" s="10"/>
      <c r="GK654" s="10"/>
      <c r="GL654" s="10"/>
      <c r="GM654" s="10"/>
      <c r="GN654" s="10"/>
      <c r="GO654" s="10"/>
      <c r="GP654" s="10"/>
      <c r="GQ654" s="10"/>
      <c r="GR654" s="10"/>
      <c r="GS654" s="10"/>
      <c r="GT654" s="10"/>
      <c r="GU654" s="10"/>
      <c r="GV654" s="10"/>
      <c r="GW654" s="10"/>
      <c r="GX654" s="10"/>
      <c r="GY654" s="10"/>
      <c r="GZ654" s="10"/>
      <c r="HA654" s="10"/>
      <c r="HB654" s="10"/>
      <c r="HC654" s="10"/>
      <c r="HD654" s="10"/>
      <c r="HE654" s="10"/>
      <c r="HF654" s="10"/>
      <c r="HG654" s="10"/>
      <c r="HH654" s="10"/>
      <c r="HI654" s="10"/>
      <c r="HJ654" s="10"/>
      <c r="HK654" s="10"/>
      <c r="HL654" s="10"/>
      <c r="HM654" s="10"/>
      <c r="HN654" s="10"/>
      <c r="HO654" s="10"/>
    </row>
    <row r="655" spans="2:223" ht="76.5" outlineLevel="1" x14ac:dyDescent="0.2">
      <c r="B655" s="14" t="s">
        <v>1537</v>
      </c>
      <c r="C655" s="14" t="s">
        <v>46</v>
      </c>
      <c r="D655" s="14" t="s">
        <v>425</v>
      </c>
      <c r="E655" s="14" t="s">
        <v>413</v>
      </c>
      <c r="F655" s="14" t="s">
        <v>426</v>
      </c>
      <c r="G655" s="14" t="s">
        <v>1538</v>
      </c>
      <c r="H655" s="15" t="s">
        <v>83</v>
      </c>
      <c r="I655" s="16">
        <v>45</v>
      </c>
      <c r="J655" s="17" t="s">
        <v>109</v>
      </c>
      <c r="K655" s="15" t="s">
        <v>53</v>
      </c>
      <c r="L655" s="18" t="s">
        <v>54</v>
      </c>
      <c r="M655" s="18" t="s">
        <v>55</v>
      </c>
      <c r="N655" s="50" t="s">
        <v>1518</v>
      </c>
      <c r="O655" s="50"/>
      <c r="P655" s="50"/>
      <c r="Q655" s="19"/>
      <c r="R655" s="20">
        <v>65</v>
      </c>
      <c r="S655" s="20">
        <v>65</v>
      </c>
      <c r="T655" s="20">
        <v>65</v>
      </c>
      <c r="U655" s="20">
        <v>65</v>
      </c>
      <c r="V655" s="20">
        <v>65</v>
      </c>
      <c r="W655" s="20">
        <v>2986.56</v>
      </c>
      <c r="X655" s="30">
        <f t="shared" si="17"/>
        <v>970632</v>
      </c>
      <c r="Y655" s="20">
        <f t="shared" si="16"/>
        <v>1087107.8400000001</v>
      </c>
      <c r="Z655" s="18" t="s">
        <v>57</v>
      </c>
      <c r="AA655" s="14" t="s">
        <v>176</v>
      </c>
      <c r="AB655" s="22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  <c r="EN655" s="10"/>
      <c r="EO655" s="10"/>
      <c r="EP655" s="10"/>
      <c r="EQ655" s="10"/>
      <c r="ER655" s="10"/>
      <c r="ES655" s="10"/>
      <c r="ET655" s="10"/>
      <c r="EU655" s="10"/>
      <c r="EV655" s="10"/>
      <c r="EW655" s="10"/>
      <c r="EX655" s="10"/>
      <c r="EY655" s="10"/>
      <c r="EZ655" s="10"/>
      <c r="FA655" s="10"/>
      <c r="FB655" s="10"/>
      <c r="FC655" s="10"/>
      <c r="FD655" s="10"/>
      <c r="FE655" s="10"/>
      <c r="FF655" s="10"/>
      <c r="FG655" s="10"/>
      <c r="FH655" s="10"/>
      <c r="FI655" s="10"/>
      <c r="FJ655" s="10"/>
      <c r="FK655" s="10"/>
      <c r="FL655" s="10"/>
      <c r="FM655" s="10"/>
      <c r="FN655" s="10"/>
      <c r="FO655" s="10"/>
      <c r="FP655" s="10"/>
      <c r="FQ655" s="10"/>
      <c r="FR655" s="10"/>
      <c r="FS655" s="10"/>
      <c r="FT655" s="10"/>
      <c r="FU655" s="10"/>
      <c r="FV655" s="10"/>
      <c r="FW655" s="10"/>
      <c r="FX655" s="10"/>
      <c r="FY655" s="10"/>
      <c r="FZ655" s="10"/>
      <c r="GA655" s="10"/>
      <c r="GB655" s="10"/>
      <c r="GC655" s="10"/>
      <c r="GD655" s="10"/>
      <c r="GE655" s="10"/>
      <c r="GF655" s="10"/>
      <c r="GG655" s="10"/>
      <c r="GH655" s="10"/>
      <c r="GI655" s="10"/>
      <c r="GJ655" s="10"/>
      <c r="GK655" s="10"/>
      <c r="GL655" s="10"/>
      <c r="GM655" s="10"/>
      <c r="GN655" s="10"/>
      <c r="GO655" s="10"/>
      <c r="GP655" s="10"/>
      <c r="GQ655" s="10"/>
      <c r="GR655" s="10"/>
      <c r="GS655" s="10"/>
      <c r="GT655" s="10"/>
      <c r="GU655" s="10"/>
      <c r="GV655" s="10"/>
      <c r="GW655" s="10"/>
      <c r="GX655" s="10"/>
      <c r="GY655" s="10"/>
      <c r="GZ655" s="10"/>
      <c r="HA655" s="10"/>
      <c r="HB655" s="10"/>
      <c r="HC655" s="10"/>
      <c r="HD655" s="10"/>
      <c r="HE655" s="10"/>
      <c r="HF655" s="10"/>
      <c r="HG655" s="10"/>
      <c r="HH655" s="10"/>
      <c r="HI655" s="10"/>
      <c r="HJ655" s="10"/>
      <c r="HK655" s="10"/>
      <c r="HL655" s="10"/>
      <c r="HM655" s="10"/>
      <c r="HN655" s="10"/>
      <c r="HO655" s="10"/>
    </row>
    <row r="656" spans="2:223" ht="76.5" outlineLevel="1" x14ac:dyDescent="0.2">
      <c r="B656" s="14" t="s">
        <v>1539</v>
      </c>
      <c r="C656" s="14" t="s">
        <v>46</v>
      </c>
      <c r="D656" s="14" t="s">
        <v>425</v>
      </c>
      <c r="E656" s="14" t="s">
        <v>413</v>
      </c>
      <c r="F656" s="14" t="s">
        <v>426</v>
      </c>
      <c r="G656" s="14" t="s">
        <v>1540</v>
      </c>
      <c r="H656" s="15" t="s">
        <v>83</v>
      </c>
      <c r="I656" s="16">
        <v>45</v>
      </c>
      <c r="J656" s="17" t="s">
        <v>109</v>
      </c>
      <c r="K656" s="15" t="s">
        <v>53</v>
      </c>
      <c r="L656" s="18" t="s">
        <v>54</v>
      </c>
      <c r="M656" s="18" t="s">
        <v>55</v>
      </c>
      <c r="N656" s="50" t="s">
        <v>1518</v>
      </c>
      <c r="O656" s="50"/>
      <c r="P656" s="50"/>
      <c r="Q656" s="19"/>
      <c r="R656" s="20">
        <v>1</v>
      </c>
      <c r="S656" s="20">
        <v>1</v>
      </c>
      <c r="T656" s="20">
        <v>1</v>
      </c>
      <c r="U656" s="20">
        <v>1</v>
      </c>
      <c r="V656" s="20">
        <v>1</v>
      </c>
      <c r="W656" s="20">
        <v>2986.56</v>
      </c>
      <c r="X656" s="30">
        <f t="shared" si="17"/>
        <v>14932.8</v>
      </c>
      <c r="Y656" s="20">
        <f t="shared" si="16"/>
        <v>16724.736000000001</v>
      </c>
      <c r="Z656" s="18" t="s">
        <v>57</v>
      </c>
      <c r="AA656" s="14" t="s">
        <v>176</v>
      </c>
      <c r="AB656" s="22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  <c r="EI656" s="10"/>
      <c r="EJ656" s="10"/>
      <c r="EK656" s="10"/>
      <c r="EL656" s="10"/>
      <c r="EM656" s="10"/>
      <c r="EN656" s="10"/>
      <c r="EO656" s="10"/>
      <c r="EP656" s="10"/>
      <c r="EQ656" s="10"/>
      <c r="ER656" s="10"/>
      <c r="ES656" s="10"/>
      <c r="ET656" s="10"/>
      <c r="EU656" s="10"/>
      <c r="EV656" s="10"/>
      <c r="EW656" s="10"/>
      <c r="EX656" s="10"/>
      <c r="EY656" s="10"/>
      <c r="EZ656" s="10"/>
      <c r="FA656" s="10"/>
      <c r="FB656" s="10"/>
      <c r="FC656" s="10"/>
      <c r="FD656" s="10"/>
      <c r="FE656" s="10"/>
      <c r="FF656" s="10"/>
      <c r="FG656" s="10"/>
      <c r="FH656" s="10"/>
      <c r="FI656" s="10"/>
      <c r="FJ656" s="10"/>
      <c r="FK656" s="10"/>
      <c r="FL656" s="10"/>
      <c r="FM656" s="10"/>
      <c r="FN656" s="10"/>
      <c r="FO656" s="10"/>
      <c r="FP656" s="10"/>
      <c r="FQ656" s="10"/>
      <c r="FR656" s="10"/>
      <c r="FS656" s="10"/>
      <c r="FT656" s="10"/>
      <c r="FU656" s="10"/>
      <c r="FV656" s="10"/>
      <c r="FW656" s="10"/>
      <c r="FX656" s="10"/>
      <c r="FY656" s="10"/>
      <c r="FZ656" s="10"/>
      <c r="GA656" s="10"/>
      <c r="GB656" s="10"/>
      <c r="GC656" s="10"/>
      <c r="GD656" s="10"/>
      <c r="GE656" s="10"/>
      <c r="GF656" s="10"/>
      <c r="GG656" s="10"/>
      <c r="GH656" s="10"/>
      <c r="GI656" s="10"/>
      <c r="GJ656" s="10"/>
      <c r="GK656" s="10"/>
      <c r="GL656" s="10"/>
      <c r="GM656" s="10"/>
      <c r="GN656" s="10"/>
      <c r="GO656" s="10"/>
      <c r="GP656" s="10"/>
      <c r="GQ656" s="10"/>
      <c r="GR656" s="10"/>
      <c r="GS656" s="10"/>
      <c r="GT656" s="10"/>
      <c r="GU656" s="10"/>
      <c r="GV656" s="10"/>
      <c r="GW656" s="10"/>
      <c r="GX656" s="10"/>
      <c r="GY656" s="10"/>
      <c r="GZ656" s="10"/>
      <c r="HA656" s="10"/>
      <c r="HB656" s="10"/>
      <c r="HC656" s="10"/>
      <c r="HD656" s="10"/>
      <c r="HE656" s="10"/>
      <c r="HF656" s="10"/>
      <c r="HG656" s="10"/>
      <c r="HH656" s="10"/>
      <c r="HI656" s="10"/>
      <c r="HJ656" s="10"/>
      <c r="HK656" s="10"/>
      <c r="HL656" s="10"/>
      <c r="HM656" s="10"/>
      <c r="HN656" s="10"/>
      <c r="HO656" s="10"/>
    </row>
    <row r="657" spans="2:223" ht="51" outlineLevel="1" x14ac:dyDescent="0.2">
      <c r="B657" s="14" t="s">
        <v>1541</v>
      </c>
      <c r="C657" s="14" t="s">
        <v>46</v>
      </c>
      <c r="D657" s="14" t="s">
        <v>412</v>
      </c>
      <c r="E657" s="14" t="s">
        <v>413</v>
      </c>
      <c r="F657" s="14" t="s">
        <v>414</v>
      </c>
      <c r="G657" s="14" t="s">
        <v>1542</v>
      </c>
      <c r="H657" s="15" t="s">
        <v>83</v>
      </c>
      <c r="I657" s="16">
        <v>45</v>
      </c>
      <c r="J657" s="17" t="s">
        <v>109</v>
      </c>
      <c r="K657" s="15" t="s">
        <v>53</v>
      </c>
      <c r="L657" s="18" t="s">
        <v>54</v>
      </c>
      <c r="M657" s="18" t="s">
        <v>55</v>
      </c>
      <c r="N657" s="50" t="s">
        <v>1518</v>
      </c>
      <c r="O657" s="50"/>
      <c r="P657" s="50"/>
      <c r="Q657" s="19"/>
      <c r="R657" s="20">
        <v>5</v>
      </c>
      <c r="S657" s="20">
        <v>5</v>
      </c>
      <c r="T657" s="20">
        <v>5</v>
      </c>
      <c r="U657" s="20">
        <v>5</v>
      </c>
      <c r="V657" s="20">
        <v>5</v>
      </c>
      <c r="W657" s="20">
        <v>3917.16</v>
      </c>
      <c r="X657" s="30">
        <f t="shared" si="17"/>
        <v>97929</v>
      </c>
      <c r="Y657" s="20">
        <f t="shared" si="16"/>
        <v>109680.48000000001</v>
      </c>
      <c r="Z657" s="18" t="s">
        <v>57</v>
      </c>
      <c r="AA657" s="14" t="s">
        <v>176</v>
      </c>
      <c r="AB657" s="22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  <c r="EN657" s="10"/>
      <c r="EO657" s="10"/>
      <c r="EP657" s="10"/>
      <c r="EQ657" s="10"/>
      <c r="ER657" s="10"/>
      <c r="ES657" s="10"/>
      <c r="ET657" s="10"/>
      <c r="EU657" s="10"/>
      <c r="EV657" s="10"/>
      <c r="EW657" s="10"/>
      <c r="EX657" s="10"/>
      <c r="EY657" s="10"/>
      <c r="EZ657" s="10"/>
      <c r="FA657" s="10"/>
      <c r="FB657" s="10"/>
      <c r="FC657" s="10"/>
      <c r="FD657" s="10"/>
      <c r="FE657" s="10"/>
      <c r="FF657" s="10"/>
      <c r="FG657" s="10"/>
      <c r="FH657" s="10"/>
      <c r="FI657" s="10"/>
      <c r="FJ657" s="10"/>
      <c r="FK657" s="10"/>
      <c r="FL657" s="10"/>
      <c r="FM657" s="10"/>
      <c r="FN657" s="10"/>
      <c r="FO657" s="10"/>
      <c r="FP657" s="10"/>
      <c r="FQ657" s="10"/>
      <c r="FR657" s="10"/>
      <c r="FS657" s="10"/>
      <c r="FT657" s="10"/>
      <c r="FU657" s="10"/>
      <c r="FV657" s="10"/>
      <c r="FW657" s="10"/>
      <c r="FX657" s="10"/>
      <c r="FY657" s="10"/>
      <c r="FZ657" s="10"/>
      <c r="GA657" s="10"/>
      <c r="GB657" s="10"/>
      <c r="GC657" s="10"/>
      <c r="GD657" s="10"/>
      <c r="GE657" s="10"/>
      <c r="GF657" s="10"/>
      <c r="GG657" s="10"/>
      <c r="GH657" s="10"/>
      <c r="GI657" s="10"/>
      <c r="GJ657" s="10"/>
      <c r="GK657" s="10"/>
      <c r="GL657" s="10"/>
      <c r="GM657" s="10"/>
      <c r="GN657" s="10"/>
      <c r="GO657" s="10"/>
      <c r="GP657" s="10"/>
      <c r="GQ657" s="10"/>
      <c r="GR657" s="10"/>
      <c r="GS657" s="10"/>
      <c r="GT657" s="10"/>
      <c r="GU657" s="10"/>
      <c r="GV657" s="10"/>
      <c r="GW657" s="10"/>
      <c r="GX657" s="10"/>
      <c r="GY657" s="10"/>
      <c r="GZ657" s="10"/>
      <c r="HA657" s="10"/>
      <c r="HB657" s="10"/>
      <c r="HC657" s="10"/>
      <c r="HD657" s="10"/>
      <c r="HE657" s="10"/>
      <c r="HF657" s="10"/>
      <c r="HG657" s="10"/>
      <c r="HH657" s="10"/>
      <c r="HI657" s="10"/>
      <c r="HJ657" s="10"/>
      <c r="HK657" s="10"/>
      <c r="HL657" s="10"/>
      <c r="HM657" s="10"/>
      <c r="HN657" s="10"/>
      <c r="HO657" s="10"/>
    </row>
    <row r="658" spans="2:223" ht="51" outlineLevel="1" x14ac:dyDescent="0.2">
      <c r="B658" s="14" t="s">
        <v>1543</v>
      </c>
      <c r="C658" s="14" t="s">
        <v>46</v>
      </c>
      <c r="D658" s="14" t="s">
        <v>412</v>
      </c>
      <c r="E658" s="14" t="s">
        <v>413</v>
      </c>
      <c r="F658" s="14" t="s">
        <v>414</v>
      </c>
      <c r="G658" s="14" t="s">
        <v>415</v>
      </c>
      <c r="H658" s="15" t="s">
        <v>83</v>
      </c>
      <c r="I658" s="16">
        <v>45</v>
      </c>
      <c r="J658" s="17" t="s">
        <v>109</v>
      </c>
      <c r="K658" s="15" t="s">
        <v>53</v>
      </c>
      <c r="L658" s="18" t="s">
        <v>54</v>
      </c>
      <c r="M658" s="18" t="s">
        <v>55</v>
      </c>
      <c r="N658" s="50" t="s">
        <v>1518</v>
      </c>
      <c r="O658" s="50"/>
      <c r="P658" s="50"/>
      <c r="Q658" s="19"/>
      <c r="R658" s="20">
        <v>40</v>
      </c>
      <c r="S658" s="20">
        <v>40</v>
      </c>
      <c r="T658" s="20">
        <v>40</v>
      </c>
      <c r="U658" s="20">
        <v>40</v>
      </c>
      <c r="V658" s="20">
        <v>40</v>
      </c>
      <c r="W658" s="20">
        <v>3917.16</v>
      </c>
      <c r="X658" s="30">
        <f t="shared" si="17"/>
        <v>783432</v>
      </c>
      <c r="Y658" s="20">
        <f t="shared" si="16"/>
        <v>877443.84000000008</v>
      </c>
      <c r="Z658" s="18" t="s">
        <v>57</v>
      </c>
      <c r="AA658" s="14" t="s">
        <v>176</v>
      </c>
      <c r="AB658" s="22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  <c r="ER658" s="10"/>
      <c r="ES658" s="10"/>
      <c r="ET658" s="10"/>
      <c r="EU658" s="10"/>
      <c r="EV658" s="10"/>
      <c r="EW658" s="10"/>
      <c r="EX658" s="10"/>
      <c r="EY658" s="10"/>
      <c r="EZ658" s="10"/>
      <c r="FA658" s="10"/>
      <c r="FB658" s="10"/>
      <c r="FC658" s="10"/>
      <c r="FD658" s="10"/>
      <c r="FE658" s="10"/>
      <c r="FF658" s="10"/>
      <c r="FG658" s="10"/>
      <c r="FH658" s="10"/>
      <c r="FI658" s="10"/>
      <c r="FJ658" s="10"/>
      <c r="FK658" s="10"/>
      <c r="FL658" s="10"/>
      <c r="FM658" s="10"/>
      <c r="FN658" s="10"/>
      <c r="FO658" s="10"/>
      <c r="FP658" s="10"/>
      <c r="FQ658" s="10"/>
      <c r="FR658" s="10"/>
      <c r="FS658" s="10"/>
      <c r="FT658" s="10"/>
      <c r="FU658" s="10"/>
      <c r="FV658" s="10"/>
      <c r="FW658" s="10"/>
      <c r="FX658" s="10"/>
      <c r="FY658" s="10"/>
      <c r="FZ658" s="10"/>
      <c r="GA658" s="10"/>
      <c r="GB658" s="10"/>
      <c r="GC658" s="10"/>
      <c r="GD658" s="10"/>
      <c r="GE658" s="10"/>
      <c r="GF658" s="10"/>
      <c r="GG658" s="10"/>
      <c r="GH658" s="10"/>
      <c r="GI658" s="10"/>
      <c r="GJ658" s="10"/>
      <c r="GK658" s="10"/>
      <c r="GL658" s="10"/>
      <c r="GM658" s="10"/>
      <c r="GN658" s="10"/>
      <c r="GO658" s="10"/>
      <c r="GP658" s="10"/>
      <c r="GQ658" s="10"/>
      <c r="GR658" s="10"/>
      <c r="GS658" s="10"/>
      <c r="GT658" s="10"/>
      <c r="GU658" s="10"/>
      <c r="GV658" s="10"/>
      <c r="GW658" s="10"/>
      <c r="GX658" s="10"/>
      <c r="GY658" s="10"/>
      <c r="GZ658" s="10"/>
      <c r="HA658" s="10"/>
      <c r="HB658" s="10"/>
      <c r="HC658" s="10"/>
      <c r="HD658" s="10"/>
      <c r="HE658" s="10"/>
      <c r="HF658" s="10"/>
      <c r="HG658" s="10"/>
      <c r="HH658" s="10"/>
      <c r="HI658" s="10"/>
      <c r="HJ658" s="10"/>
      <c r="HK658" s="10"/>
      <c r="HL658" s="10"/>
      <c r="HM658" s="10"/>
      <c r="HN658" s="10"/>
      <c r="HO658" s="10"/>
    </row>
    <row r="659" spans="2:223" ht="51" outlineLevel="1" x14ac:dyDescent="0.2">
      <c r="B659" s="14" t="s">
        <v>1544</v>
      </c>
      <c r="C659" s="14" t="s">
        <v>46</v>
      </c>
      <c r="D659" s="14" t="s">
        <v>412</v>
      </c>
      <c r="E659" s="14" t="s">
        <v>413</v>
      </c>
      <c r="F659" s="14" t="s">
        <v>414</v>
      </c>
      <c r="G659" s="14" t="s">
        <v>1545</v>
      </c>
      <c r="H659" s="15" t="s">
        <v>83</v>
      </c>
      <c r="I659" s="16">
        <v>45</v>
      </c>
      <c r="J659" s="17" t="s">
        <v>109</v>
      </c>
      <c r="K659" s="15" t="s">
        <v>53</v>
      </c>
      <c r="L659" s="18" t="s">
        <v>54</v>
      </c>
      <c r="M659" s="18" t="s">
        <v>55</v>
      </c>
      <c r="N659" s="50" t="s">
        <v>1518</v>
      </c>
      <c r="O659" s="50"/>
      <c r="P659" s="50"/>
      <c r="Q659" s="19"/>
      <c r="R659" s="20">
        <v>35</v>
      </c>
      <c r="S659" s="20">
        <v>35</v>
      </c>
      <c r="T659" s="20">
        <v>35</v>
      </c>
      <c r="U659" s="20">
        <v>35</v>
      </c>
      <c r="V659" s="20">
        <v>35</v>
      </c>
      <c r="W659" s="20">
        <v>3917.16</v>
      </c>
      <c r="X659" s="30">
        <f t="shared" si="17"/>
        <v>685503</v>
      </c>
      <c r="Y659" s="20">
        <f t="shared" si="16"/>
        <v>767763.3600000001</v>
      </c>
      <c r="Z659" s="18" t="s">
        <v>57</v>
      </c>
      <c r="AA659" s="14" t="s">
        <v>176</v>
      </c>
      <c r="AB659" s="22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  <c r="EN659" s="10"/>
      <c r="EO659" s="10"/>
      <c r="EP659" s="10"/>
      <c r="EQ659" s="10"/>
      <c r="ER659" s="10"/>
      <c r="ES659" s="10"/>
      <c r="ET659" s="10"/>
      <c r="EU659" s="10"/>
      <c r="EV659" s="10"/>
      <c r="EW659" s="10"/>
      <c r="EX659" s="10"/>
      <c r="EY659" s="10"/>
      <c r="EZ659" s="10"/>
      <c r="FA659" s="10"/>
      <c r="FB659" s="10"/>
      <c r="FC659" s="10"/>
      <c r="FD659" s="10"/>
      <c r="FE659" s="10"/>
      <c r="FF659" s="10"/>
      <c r="FG659" s="10"/>
      <c r="FH659" s="10"/>
      <c r="FI659" s="10"/>
      <c r="FJ659" s="10"/>
      <c r="FK659" s="10"/>
      <c r="FL659" s="10"/>
      <c r="FM659" s="10"/>
      <c r="FN659" s="10"/>
      <c r="FO659" s="10"/>
      <c r="FP659" s="10"/>
      <c r="FQ659" s="10"/>
      <c r="FR659" s="10"/>
      <c r="FS659" s="10"/>
      <c r="FT659" s="10"/>
      <c r="FU659" s="10"/>
      <c r="FV659" s="10"/>
      <c r="FW659" s="10"/>
      <c r="FX659" s="10"/>
      <c r="FY659" s="10"/>
      <c r="FZ659" s="10"/>
      <c r="GA659" s="10"/>
      <c r="GB659" s="10"/>
      <c r="GC659" s="10"/>
      <c r="GD659" s="10"/>
      <c r="GE659" s="10"/>
      <c r="GF659" s="10"/>
      <c r="GG659" s="10"/>
      <c r="GH659" s="10"/>
      <c r="GI659" s="10"/>
      <c r="GJ659" s="10"/>
      <c r="GK659" s="10"/>
      <c r="GL659" s="10"/>
      <c r="GM659" s="10"/>
      <c r="GN659" s="10"/>
      <c r="GO659" s="10"/>
      <c r="GP659" s="10"/>
      <c r="GQ659" s="10"/>
      <c r="GR659" s="10"/>
      <c r="GS659" s="10"/>
      <c r="GT659" s="10"/>
      <c r="GU659" s="10"/>
      <c r="GV659" s="10"/>
      <c r="GW659" s="10"/>
      <c r="GX659" s="10"/>
      <c r="GY659" s="10"/>
      <c r="GZ659" s="10"/>
      <c r="HA659" s="10"/>
      <c r="HB659" s="10"/>
      <c r="HC659" s="10"/>
      <c r="HD659" s="10"/>
      <c r="HE659" s="10"/>
      <c r="HF659" s="10"/>
      <c r="HG659" s="10"/>
      <c r="HH659" s="10"/>
      <c r="HI659" s="10"/>
      <c r="HJ659" s="10"/>
      <c r="HK659" s="10"/>
      <c r="HL659" s="10"/>
      <c r="HM659" s="10"/>
      <c r="HN659" s="10"/>
      <c r="HO659" s="10"/>
    </row>
    <row r="660" spans="2:223" ht="51" outlineLevel="1" x14ac:dyDescent="0.2">
      <c r="B660" s="14" t="s">
        <v>1546</v>
      </c>
      <c r="C660" s="14" t="s">
        <v>46</v>
      </c>
      <c r="D660" s="14" t="s">
        <v>412</v>
      </c>
      <c r="E660" s="14" t="s">
        <v>413</v>
      </c>
      <c r="F660" s="14" t="s">
        <v>414</v>
      </c>
      <c r="G660" s="14" t="s">
        <v>1547</v>
      </c>
      <c r="H660" s="15" t="s">
        <v>83</v>
      </c>
      <c r="I660" s="16">
        <v>45</v>
      </c>
      <c r="J660" s="17" t="s">
        <v>109</v>
      </c>
      <c r="K660" s="15" t="s">
        <v>53</v>
      </c>
      <c r="L660" s="18" t="s">
        <v>54</v>
      </c>
      <c r="M660" s="18" t="s">
        <v>55</v>
      </c>
      <c r="N660" s="50" t="s">
        <v>1518</v>
      </c>
      <c r="O660" s="50"/>
      <c r="P660" s="50"/>
      <c r="Q660" s="19"/>
      <c r="R660" s="20">
        <v>35</v>
      </c>
      <c r="S660" s="20">
        <v>35</v>
      </c>
      <c r="T660" s="20">
        <v>35</v>
      </c>
      <c r="U660" s="20">
        <v>35</v>
      </c>
      <c r="V660" s="20">
        <v>35</v>
      </c>
      <c r="W660" s="20">
        <v>3917.16</v>
      </c>
      <c r="X660" s="30">
        <f t="shared" si="17"/>
        <v>685503</v>
      </c>
      <c r="Y660" s="20">
        <f t="shared" si="16"/>
        <v>767763.3600000001</v>
      </c>
      <c r="Z660" s="18" t="s">
        <v>57</v>
      </c>
      <c r="AA660" s="14" t="s">
        <v>176</v>
      </c>
      <c r="AB660" s="22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  <c r="ER660" s="10"/>
      <c r="ES660" s="10"/>
      <c r="ET660" s="10"/>
      <c r="EU660" s="10"/>
      <c r="EV660" s="10"/>
      <c r="EW660" s="10"/>
      <c r="EX660" s="10"/>
      <c r="EY660" s="10"/>
      <c r="EZ660" s="10"/>
      <c r="FA660" s="10"/>
      <c r="FB660" s="10"/>
      <c r="FC660" s="10"/>
      <c r="FD660" s="10"/>
      <c r="FE660" s="10"/>
      <c r="FF660" s="10"/>
      <c r="FG660" s="10"/>
      <c r="FH660" s="10"/>
      <c r="FI660" s="10"/>
      <c r="FJ660" s="10"/>
      <c r="FK660" s="10"/>
      <c r="FL660" s="10"/>
      <c r="FM660" s="10"/>
      <c r="FN660" s="10"/>
      <c r="FO660" s="10"/>
      <c r="FP660" s="10"/>
      <c r="FQ660" s="10"/>
      <c r="FR660" s="10"/>
      <c r="FS660" s="10"/>
      <c r="FT660" s="10"/>
      <c r="FU660" s="10"/>
      <c r="FV660" s="10"/>
      <c r="FW660" s="10"/>
      <c r="FX660" s="10"/>
      <c r="FY660" s="10"/>
      <c r="FZ660" s="10"/>
      <c r="GA660" s="10"/>
      <c r="GB660" s="10"/>
      <c r="GC660" s="10"/>
      <c r="GD660" s="10"/>
      <c r="GE660" s="10"/>
      <c r="GF660" s="10"/>
      <c r="GG660" s="10"/>
      <c r="GH660" s="10"/>
      <c r="GI660" s="10"/>
      <c r="GJ660" s="10"/>
      <c r="GK660" s="10"/>
      <c r="GL660" s="10"/>
      <c r="GM660" s="10"/>
      <c r="GN660" s="10"/>
      <c r="GO660" s="10"/>
      <c r="GP660" s="10"/>
      <c r="GQ660" s="10"/>
      <c r="GR660" s="10"/>
      <c r="GS660" s="10"/>
      <c r="GT660" s="10"/>
      <c r="GU660" s="10"/>
      <c r="GV660" s="10"/>
      <c r="GW660" s="10"/>
      <c r="GX660" s="10"/>
      <c r="GY660" s="10"/>
      <c r="GZ660" s="10"/>
      <c r="HA660" s="10"/>
      <c r="HB660" s="10"/>
      <c r="HC660" s="10"/>
      <c r="HD660" s="10"/>
      <c r="HE660" s="10"/>
      <c r="HF660" s="10"/>
      <c r="HG660" s="10"/>
      <c r="HH660" s="10"/>
      <c r="HI660" s="10"/>
      <c r="HJ660" s="10"/>
      <c r="HK660" s="10"/>
      <c r="HL660" s="10"/>
      <c r="HM660" s="10"/>
      <c r="HN660" s="10"/>
      <c r="HO660" s="10"/>
    </row>
    <row r="661" spans="2:223" ht="51" outlineLevel="1" x14ac:dyDescent="0.2">
      <c r="B661" s="14" t="s">
        <v>1548</v>
      </c>
      <c r="C661" s="14" t="s">
        <v>46</v>
      </c>
      <c r="D661" s="14" t="s">
        <v>412</v>
      </c>
      <c r="E661" s="14" t="s">
        <v>413</v>
      </c>
      <c r="F661" s="14" t="s">
        <v>414</v>
      </c>
      <c r="G661" s="14" t="s">
        <v>1549</v>
      </c>
      <c r="H661" s="15" t="s">
        <v>83</v>
      </c>
      <c r="I661" s="16">
        <v>45</v>
      </c>
      <c r="J661" s="17" t="s">
        <v>109</v>
      </c>
      <c r="K661" s="15" t="s">
        <v>53</v>
      </c>
      <c r="L661" s="18" t="s">
        <v>54</v>
      </c>
      <c r="M661" s="18" t="s">
        <v>55</v>
      </c>
      <c r="N661" s="50" t="s">
        <v>1518</v>
      </c>
      <c r="O661" s="50"/>
      <c r="P661" s="50"/>
      <c r="Q661" s="19"/>
      <c r="R661" s="20">
        <v>20</v>
      </c>
      <c r="S661" s="20">
        <v>20</v>
      </c>
      <c r="T661" s="20">
        <v>20</v>
      </c>
      <c r="U661" s="20">
        <v>20</v>
      </c>
      <c r="V661" s="20">
        <v>20</v>
      </c>
      <c r="W661" s="20">
        <v>3917.16</v>
      </c>
      <c r="X661" s="30">
        <f t="shared" si="17"/>
        <v>391716</v>
      </c>
      <c r="Y661" s="20">
        <f t="shared" si="16"/>
        <v>438721.92000000004</v>
      </c>
      <c r="Z661" s="18" t="s">
        <v>57</v>
      </c>
      <c r="AA661" s="14" t="s">
        <v>176</v>
      </c>
      <c r="AB661" s="22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  <c r="EN661" s="10"/>
      <c r="EO661" s="10"/>
      <c r="EP661" s="10"/>
      <c r="EQ661" s="10"/>
      <c r="ER661" s="10"/>
      <c r="ES661" s="10"/>
      <c r="ET661" s="10"/>
      <c r="EU661" s="10"/>
      <c r="EV661" s="10"/>
      <c r="EW661" s="10"/>
      <c r="EX661" s="10"/>
      <c r="EY661" s="10"/>
      <c r="EZ661" s="10"/>
      <c r="FA661" s="10"/>
      <c r="FB661" s="10"/>
      <c r="FC661" s="10"/>
      <c r="FD661" s="10"/>
      <c r="FE661" s="10"/>
      <c r="FF661" s="10"/>
      <c r="FG661" s="10"/>
      <c r="FH661" s="10"/>
      <c r="FI661" s="10"/>
      <c r="FJ661" s="10"/>
      <c r="FK661" s="10"/>
      <c r="FL661" s="10"/>
      <c r="FM661" s="10"/>
      <c r="FN661" s="10"/>
      <c r="FO661" s="10"/>
      <c r="FP661" s="10"/>
      <c r="FQ661" s="10"/>
      <c r="FR661" s="10"/>
      <c r="FS661" s="10"/>
      <c r="FT661" s="10"/>
      <c r="FU661" s="10"/>
      <c r="FV661" s="10"/>
      <c r="FW661" s="10"/>
      <c r="FX661" s="10"/>
      <c r="FY661" s="10"/>
      <c r="FZ661" s="10"/>
      <c r="GA661" s="10"/>
      <c r="GB661" s="10"/>
      <c r="GC661" s="10"/>
      <c r="GD661" s="10"/>
      <c r="GE661" s="10"/>
      <c r="GF661" s="10"/>
      <c r="GG661" s="10"/>
      <c r="GH661" s="10"/>
      <c r="GI661" s="10"/>
      <c r="GJ661" s="10"/>
      <c r="GK661" s="10"/>
      <c r="GL661" s="10"/>
      <c r="GM661" s="10"/>
      <c r="GN661" s="10"/>
      <c r="GO661" s="10"/>
      <c r="GP661" s="10"/>
      <c r="GQ661" s="10"/>
      <c r="GR661" s="10"/>
      <c r="GS661" s="10"/>
      <c r="GT661" s="10"/>
      <c r="GU661" s="10"/>
      <c r="GV661" s="10"/>
      <c r="GW661" s="10"/>
      <c r="GX661" s="10"/>
      <c r="GY661" s="10"/>
      <c r="GZ661" s="10"/>
      <c r="HA661" s="10"/>
      <c r="HB661" s="10"/>
      <c r="HC661" s="10"/>
      <c r="HD661" s="10"/>
      <c r="HE661" s="10"/>
      <c r="HF661" s="10"/>
      <c r="HG661" s="10"/>
      <c r="HH661" s="10"/>
      <c r="HI661" s="10"/>
      <c r="HJ661" s="10"/>
      <c r="HK661" s="10"/>
      <c r="HL661" s="10"/>
      <c r="HM661" s="10"/>
      <c r="HN661" s="10"/>
      <c r="HO661" s="10"/>
    </row>
    <row r="662" spans="2:223" ht="51" outlineLevel="1" x14ac:dyDescent="0.2">
      <c r="B662" s="14" t="s">
        <v>1550</v>
      </c>
      <c r="C662" s="14" t="s">
        <v>46</v>
      </c>
      <c r="D662" s="44" t="s">
        <v>412</v>
      </c>
      <c r="E662" s="14" t="s">
        <v>413</v>
      </c>
      <c r="F662" s="14" t="s">
        <v>414</v>
      </c>
      <c r="G662" s="14" t="s">
        <v>1551</v>
      </c>
      <c r="H662" s="15" t="s">
        <v>83</v>
      </c>
      <c r="I662" s="16">
        <v>45</v>
      </c>
      <c r="J662" s="17" t="s">
        <v>109</v>
      </c>
      <c r="K662" s="15" t="s">
        <v>53</v>
      </c>
      <c r="L662" s="18" t="s">
        <v>54</v>
      </c>
      <c r="M662" s="18" t="s">
        <v>55</v>
      </c>
      <c r="N662" s="50" t="s">
        <v>1518</v>
      </c>
      <c r="O662" s="50"/>
      <c r="P662" s="50"/>
      <c r="Q662" s="19"/>
      <c r="R662" s="20">
        <v>10</v>
      </c>
      <c r="S662" s="20">
        <v>10</v>
      </c>
      <c r="T662" s="20">
        <v>10</v>
      </c>
      <c r="U662" s="20">
        <v>10</v>
      </c>
      <c r="V662" s="20">
        <v>10</v>
      </c>
      <c r="W662" s="20">
        <v>3917.16</v>
      </c>
      <c r="X662" s="30">
        <f t="shared" si="17"/>
        <v>195858</v>
      </c>
      <c r="Y662" s="20">
        <f t="shared" ref="Y662:Y725" si="18">X662*1.12</f>
        <v>219360.96000000002</v>
      </c>
      <c r="Z662" s="18" t="s">
        <v>57</v>
      </c>
      <c r="AA662" s="14" t="s">
        <v>176</v>
      </c>
      <c r="AB662" s="22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  <c r="ER662" s="10"/>
      <c r="ES662" s="10"/>
      <c r="ET662" s="10"/>
      <c r="EU662" s="10"/>
      <c r="EV662" s="10"/>
      <c r="EW662" s="10"/>
      <c r="EX662" s="10"/>
      <c r="EY662" s="10"/>
      <c r="EZ662" s="10"/>
      <c r="FA662" s="10"/>
      <c r="FB662" s="10"/>
      <c r="FC662" s="10"/>
      <c r="FD662" s="10"/>
      <c r="FE662" s="10"/>
      <c r="FF662" s="10"/>
      <c r="FG662" s="10"/>
      <c r="FH662" s="10"/>
      <c r="FI662" s="10"/>
      <c r="FJ662" s="10"/>
      <c r="FK662" s="10"/>
      <c r="FL662" s="10"/>
      <c r="FM662" s="10"/>
      <c r="FN662" s="10"/>
      <c r="FO662" s="10"/>
      <c r="FP662" s="10"/>
      <c r="FQ662" s="10"/>
      <c r="FR662" s="10"/>
      <c r="FS662" s="10"/>
      <c r="FT662" s="10"/>
      <c r="FU662" s="10"/>
      <c r="FV662" s="10"/>
      <c r="FW662" s="10"/>
      <c r="FX662" s="10"/>
      <c r="FY662" s="10"/>
      <c r="FZ662" s="10"/>
      <c r="GA662" s="10"/>
      <c r="GB662" s="10"/>
      <c r="GC662" s="10"/>
      <c r="GD662" s="10"/>
      <c r="GE662" s="10"/>
      <c r="GF662" s="10"/>
      <c r="GG662" s="10"/>
      <c r="GH662" s="10"/>
      <c r="GI662" s="10"/>
      <c r="GJ662" s="10"/>
      <c r="GK662" s="10"/>
      <c r="GL662" s="10"/>
      <c r="GM662" s="10"/>
      <c r="GN662" s="10"/>
      <c r="GO662" s="10"/>
      <c r="GP662" s="10"/>
      <c r="GQ662" s="10"/>
      <c r="GR662" s="10"/>
      <c r="GS662" s="10"/>
      <c r="GT662" s="10"/>
      <c r="GU662" s="10"/>
      <c r="GV662" s="10"/>
      <c r="GW662" s="10"/>
      <c r="GX662" s="10"/>
      <c r="GY662" s="10"/>
      <c r="GZ662" s="10"/>
      <c r="HA662" s="10"/>
      <c r="HB662" s="10"/>
      <c r="HC662" s="10"/>
      <c r="HD662" s="10"/>
      <c r="HE662" s="10"/>
      <c r="HF662" s="10"/>
      <c r="HG662" s="10"/>
      <c r="HH662" s="10"/>
      <c r="HI662" s="10"/>
      <c r="HJ662" s="10"/>
      <c r="HK662" s="10"/>
      <c r="HL662" s="10"/>
      <c r="HM662" s="10"/>
      <c r="HN662" s="10"/>
      <c r="HO662" s="10"/>
    </row>
    <row r="663" spans="2:223" ht="76.5" outlineLevel="1" x14ac:dyDescent="0.2">
      <c r="B663" s="14" t="s">
        <v>1552</v>
      </c>
      <c r="C663" s="14" t="s">
        <v>46</v>
      </c>
      <c r="D663" s="43" t="s">
        <v>1553</v>
      </c>
      <c r="E663" s="14" t="s">
        <v>1554</v>
      </c>
      <c r="F663" s="14" t="s">
        <v>1555</v>
      </c>
      <c r="G663" s="14" t="s">
        <v>1556</v>
      </c>
      <c r="H663" s="15" t="s">
        <v>83</v>
      </c>
      <c r="I663" s="16">
        <v>45</v>
      </c>
      <c r="J663" s="17" t="s">
        <v>109</v>
      </c>
      <c r="K663" s="15" t="s">
        <v>53</v>
      </c>
      <c r="L663" s="18" t="s">
        <v>54</v>
      </c>
      <c r="M663" s="18" t="s">
        <v>55</v>
      </c>
      <c r="N663" s="50" t="s">
        <v>1518</v>
      </c>
      <c r="O663" s="50"/>
      <c r="P663" s="50"/>
      <c r="Q663" s="19"/>
      <c r="R663" s="20">
        <v>15</v>
      </c>
      <c r="S663" s="20">
        <v>15</v>
      </c>
      <c r="T663" s="20">
        <v>15</v>
      </c>
      <c r="U663" s="20">
        <v>15</v>
      </c>
      <c r="V663" s="20">
        <v>15</v>
      </c>
      <c r="W663" s="20">
        <v>9304.4699999999993</v>
      </c>
      <c r="X663" s="30">
        <f t="shared" si="17"/>
        <v>697835.25</v>
      </c>
      <c r="Y663" s="20">
        <f t="shared" si="18"/>
        <v>781575.4800000001</v>
      </c>
      <c r="Z663" s="18" t="s">
        <v>57</v>
      </c>
      <c r="AA663" s="14" t="s">
        <v>176</v>
      </c>
      <c r="AB663" s="22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P663" s="10"/>
      <c r="DQ663" s="10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  <c r="EI663" s="10"/>
      <c r="EJ663" s="10"/>
      <c r="EK663" s="10"/>
      <c r="EL663" s="10"/>
      <c r="EM663" s="10"/>
      <c r="EN663" s="10"/>
      <c r="EO663" s="10"/>
      <c r="EP663" s="10"/>
      <c r="EQ663" s="10"/>
      <c r="ER663" s="10"/>
      <c r="ES663" s="10"/>
      <c r="ET663" s="10"/>
      <c r="EU663" s="10"/>
      <c r="EV663" s="10"/>
      <c r="EW663" s="10"/>
      <c r="EX663" s="10"/>
      <c r="EY663" s="10"/>
      <c r="EZ663" s="10"/>
      <c r="FA663" s="10"/>
      <c r="FB663" s="10"/>
      <c r="FC663" s="10"/>
      <c r="FD663" s="10"/>
      <c r="FE663" s="10"/>
      <c r="FF663" s="10"/>
      <c r="FG663" s="10"/>
      <c r="FH663" s="10"/>
      <c r="FI663" s="10"/>
      <c r="FJ663" s="10"/>
      <c r="FK663" s="10"/>
      <c r="FL663" s="10"/>
      <c r="FM663" s="10"/>
      <c r="FN663" s="10"/>
      <c r="FO663" s="10"/>
      <c r="FP663" s="10"/>
      <c r="FQ663" s="10"/>
      <c r="FR663" s="10"/>
      <c r="FS663" s="10"/>
      <c r="FT663" s="10"/>
      <c r="FU663" s="10"/>
      <c r="FV663" s="10"/>
      <c r="FW663" s="10"/>
      <c r="FX663" s="10"/>
      <c r="FY663" s="10"/>
      <c r="FZ663" s="10"/>
      <c r="GA663" s="10"/>
      <c r="GB663" s="10"/>
      <c r="GC663" s="10"/>
      <c r="GD663" s="10"/>
      <c r="GE663" s="10"/>
      <c r="GF663" s="10"/>
      <c r="GG663" s="10"/>
      <c r="GH663" s="10"/>
      <c r="GI663" s="10"/>
      <c r="GJ663" s="10"/>
      <c r="GK663" s="10"/>
      <c r="GL663" s="10"/>
      <c r="GM663" s="10"/>
      <c r="GN663" s="10"/>
      <c r="GO663" s="10"/>
      <c r="GP663" s="10"/>
      <c r="GQ663" s="10"/>
      <c r="GR663" s="10"/>
      <c r="GS663" s="10"/>
      <c r="GT663" s="10"/>
      <c r="GU663" s="10"/>
      <c r="GV663" s="10"/>
      <c r="GW663" s="10"/>
      <c r="GX663" s="10"/>
      <c r="GY663" s="10"/>
      <c r="GZ663" s="10"/>
      <c r="HA663" s="10"/>
      <c r="HB663" s="10"/>
      <c r="HC663" s="10"/>
      <c r="HD663" s="10"/>
      <c r="HE663" s="10"/>
      <c r="HF663" s="10"/>
      <c r="HG663" s="10"/>
      <c r="HH663" s="10"/>
      <c r="HI663" s="10"/>
      <c r="HJ663" s="10"/>
      <c r="HK663" s="10"/>
      <c r="HL663" s="10"/>
      <c r="HM663" s="10"/>
      <c r="HN663" s="10"/>
      <c r="HO663" s="10"/>
    </row>
    <row r="664" spans="2:223" ht="76.5" outlineLevel="1" x14ac:dyDescent="0.2">
      <c r="B664" s="14" t="s">
        <v>1557</v>
      </c>
      <c r="C664" s="14" t="s">
        <v>46</v>
      </c>
      <c r="D664" s="43" t="s">
        <v>1553</v>
      </c>
      <c r="E664" s="14" t="s">
        <v>1554</v>
      </c>
      <c r="F664" s="14" t="s">
        <v>1555</v>
      </c>
      <c r="G664" s="14" t="s">
        <v>1558</v>
      </c>
      <c r="H664" s="15" t="s">
        <v>83</v>
      </c>
      <c r="I664" s="16">
        <v>45</v>
      </c>
      <c r="J664" s="17" t="s">
        <v>109</v>
      </c>
      <c r="K664" s="15" t="s">
        <v>53</v>
      </c>
      <c r="L664" s="18" t="s">
        <v>54</v>
      </c>
      <c r="M664" s="18" t="s">
        <v>55</v>
      </c>
      <c r="N664" s="50" t="s">
        <v>1518</v>
      </c>
      <c r="O664" s="50"/>
      <c r="P664" s="50"/>
      <c r="Q664" s="19"/>
      <c r="R664" s="20">
        <v>24</v>
      </c>
      <c r="S664" s="20">
        <v>24</v>
      </c>
      <c r="T664" s="20">
        <v>24</v>
      </c>
      <c r="U664" s="20">
        <v>24</v>
      </c>
      <c r="V664" s="20">
        <v>24</v>
      </c>
      <c r="W664" s="20">
        <v>17409.61</v>
      </c>
      <c r="X664" s="30">
        <f t="shared" si="17"/>
        <v>2089153.2000000002</v>
      </c>
      <c r="Y664" s="20">
        <f t="shared" si="18"/>
        <v>2339851.5840000003</v>
      </c>
      <c r="Z664" s="18" t="s">
        <v>57</v>
      </c>
      <c r="AA664" s="14" t="s">
        <v>176</v>
      </c>
      <c r="AB664" s="22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  <c r="EN664" s="10"/>
      <c r="EO664" s="10"/>
      <c r="EP664" s="10"/>
      <c r="EQ664" s="10"/>
      <c r="ER664" s="10"/>
      <c r="ES664" s="10"/>
      <c r="ET664" s="10"/>
      <c r="EU664" s="10"/>
      <c r="EV664" s="10"/>
      <c r="EW664" s="10"/>
      <c r="EX664" s="10"/>
      <c r="EY664" s="10"/>
      <c r="EZ664" s="10"/>
      <c r="FA664" s="10"/>
      <c r="FB664" s="10"/>
      <c r="FC664" s="10"/>
      <c r="FD664" s="10"/>
      <c r="FE664" s="10"/>
      <c r="FF664" s="10"/>
      <c r="FG664" s="10"/>
      <c r="FH664" s="10"/>
      <c r="FI664" s="10"/>
      <c r="FJ664" s="10"/>
      <c r="FK664" s="10"/>
      <c r="FL664" s="10"/>
      <c r="FM664" s="10"/>
      <c r="FN664" s="10"/>
      <c r="FO664" s="10"/>
      <c r="FP664" s="10"/>
      <c r="FQ664" s="10"/>
      <c r="FR664" s="10"/>
      <c r="FS664" s="10"/>
      <c r="FT664" s="10"/>
      <c r="FU664" s="10"/>
      <c r="FV664" s="10"/>
      <c r="FW664" s="10"/>
      <c r="FX664" s="10"/>
      <c r="FY664" s="10"/>
      <c r="FZ664" s="10"/>
      <c r="GA664" s="10"/>
      <c r="GB664" s="10"/>
      <c r="GC664" s="10"/>
      <c r="GD664" s="10"/>
      <c r="GE664" s="10"/>
      <c r="GF664" s="10"/>
      <c r="GG664" s="10"/>
      <c r="GH664" s="10"/>
      <c r="GI664" s="10"/>
      <c r="GJ664" s="10"/>
      <c r="GK664" s="10"/>
      <c r="GL664" s="10"/>
      <c r="GM664" s="10"/>
      <c r="GN664" s="10"/>
      <c r="GO664" s="10"/>
      <c r="GP664" s="10"/>
      <c r="GQ664" s="10"/>
      <c r="GR664" s="10"/>
      <c r="GS664" s="10"/>
      <c r="GT664" s="10"/>
      <c r="GU664" s="10"/>
      <c r="GV664" s="10"/>
      <c r="GW664" s="10"/>
      <c r="GX664" s="10"/>
      <c r="GY664" s="10"/>
      <c r="GZ664" s="10"/>
      <c r="HA664" s="10"/>
      <c r="HB664" s="10"/>
      <c r="HC664" s="10"/>
      <c r="HD664" s="10"/>
      <c r="HE664" s="10"/>
      <c r="HF664" s="10"/>
      <c r="HG664" s="10"/>
      <c r="HH664" s="10"/>
      <c r="HI664" s="10"/>
      <c r="HJ664" s="10"/>
      <c r="HK664" s="10"/>
      <c r="HL664" s="10"/>
      <c r="HM664" s="10"/>
      <c r="HN664" s="10"/>
      <c r="HO664" s="10"/>
    </row>
    <row r="665" spans="2:223" ht="76.5" outlineLevel="1" x14ac:dyDescent="0.2">
      <c r="B665" s="14" t="s">
        <v>1559</v>
      </c>
      <c r="C665" s="14" t="s">
        <v>46</v>
      </c>
      <c r="D665" s="43" t="s">
        <v>1553</v>
      </c>
      <c r="E665" s="14" t="s">
        <v>1554</v>
      </c>
      <c r="F665" s="14" t="s">
        <v>1555</v>
      </c>
      <c r="G665" s="14" t="s">
        <v>1560</v>
      </c>
      <c r="H665" s="15" t="s">
        <v>83</v>
      </c>
      <c r="I665" s="16">
        <v>45</v>
      </c>
      <c r="J665" s="17" t="s">
        <v>109</v>
      </c>
      <c r="K665" s="15" t="s">
        <v>53</v>
      </c>
      <c r="L665" s="18" t="s">
        <v>54</v>
      </c>
      <c r="M665" s="18" t="s">
        <v>55</v>
      </c>
      <c r="N665" s="50" t="s">
        <v>1518</v>
      </c>
      <c r="O665" s="50"/>
      <c r="P665" s="50"/>
      <c r="Q665" s="19"/>
      <c r="R665" s="20">
        <v>115</v>
      </c>
      <c r="S665" s="20">
        <v>115</v>
      </c>
      <c r="T665" s="20">
        <v>115</v>
      </c>
      <c r="U665" s="20">
        <v>115</v>
      </c>
      <c r="V665" s="20">
        <v>115</v>
      </c>
      <c r="W665" s="20">
        <v>17409.61</v>
      </c>
      <c r="X665" s="30">
        <f t="shared" si="17"/>
        <v>10010525.75</v>
      </c>
      <c r="Y665" s="20">
        <f t="shared" si="18"/>
        <v>11211788.840000002</v>
      </c>
      <c r="Z665" s="18" t="s">
        <v>57</v>
      </c>
      <c r="AA665" s="14" t="s">
        <v>176</v>
      </c>
      <c r="AB665" s="22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10"/>
      <c r="EJ665" s="10"/>
      <c r="EK665" s="10"/>
      <c r="EL665" s="10"/>
      <c r="EM665" s="10"/>
      <c r="EN665" s="10"/>
      <c r="EO665" s="10"/>
      <c r="EP665" s="10"/>
      <c r="EQ665" s="10"/>
      <c r="ER665" s="10"/>
      <c r="ES665" s="10"/>
      <c r="ET665" s="10"/>
      <c r="EU665" s="10"/>
      <c r="EV665" s="10"/>
      <c r="EW665" s="10"/>
      <c r="EX665" s="10"/>
      <c r="EY665" s="10"/>
      <c r="EZ665" s="10"/>
      <c r="FA665" s="10"/>
      <c r="FB665" s="10"/>
      <c r="FC665" s="10"/>
      <c r="FD665" s="10"/>
      <c r="FE665" s="10"/>
      <c r="FF665" s="10"/>
      <c r="FG665" s="10"/>
      <c r="FH665" s="10"/>
      <c r="FI665" s="10"/>
      <c r="FJ665" s="10"/>
      <c r="FK665" s="10"/>
      <c r="FL665" s="10"/>
      <c r="FM665" s="10"/>
      <c r="FN665" s="10"/>
      <c r="FO665" s="10"/>
      <c r="FP665" s="10"/>
      <c r="FQ665" s="10"/>
      <c r="FR665" s="10"/>
      <c r="FS665" s="10"/>
      <c r="FT665" s="10"/>
      <c r="FU665" s="10"/>
      <c r="FV665" s="10"/>
      <c r="FW665" s="10"/>
      <c r="FX665" s="10"/>
      <c r="FY665" s="10"/>
      <c r="FZ665" s="10"/>
      <c r="GA665" s="10"/>
      <c r="GB665" s="10"/>
      <c r="GC665" s="10"/>
      <c r="GD665" s="10"/>
      <c r="GE665" s="10"/>
      <c r="GF665" s="10"/>
      <c r="GG665" s="10"/>
      <c r="GH665" s="10"/>
      <c r="GI665" s="10"/>
      <c r="GJ665" s="10"/>
      <c r="GK665" s="10"/>
      <c r="GL665" s="10"/>
      <c r="GM665" s="10"/>
      <c r="GN665" s="10"/>
      <c r="GO665" s="10"/>
      <c r="GP665" s="10"/>
      <c r="GQ665" s="10"/>
      <c r="GR665" s="10"/>
      <c r="GS665" s="10"/>
      <c r="GT665" s="10"/>
      <c r="GU665" s="10"/>
      <c r="GV665" s="10"/>
      <c r="GW665" s="10"/>
      <c r="GX665" s="10"/>
      <c r="GY665" s="10"/>
      <c r="GZ665" s="10"/>
      <c r="HA665" s="10"/>
      <c r="HB665" s="10"/>
      <c r="HC665" s="10"/>
      <c r="HD665" s="10"/>
      <c r="HE665" s="10"/>
      <c r="HF665" s="10"/>
      <c r="HG665" s="10"/>
      <c r="HH665" s="10"/>
      <c r="HI665" s="10"/>
      <c r="HJ665" s="10"/>
      <c r="HK665" s="10"/>
      <c r="HL665" s="10"/>
      <c r="HM665" s="10"/>
      <c r="HN665" s="10"/>
      <c r="HO665" s="10"/>
    </row>
    <row r="666" spans="2:223" ht="76.5" outlineLevel="1" x14ac:dyDescent="0.2">
      <c r="B666" s="14" t="s">
        <v>1561</v>
      </c>
      <c r="C666" s="14" t="s">
        <v>46</v>
      </c>
      <c r="D666" s="17" t="s">
        <v>1553</v>
      </c>
      <c r="E666" s="14" t="s">
        <v>1554</v>
      </c>
      <c r="F666" s="14" t="s">
        <v>1555</v>
      </c>
      <c r="G666" s="14" t="s">
        <v>1562</v>
      </c>
      <c r="H666" s="15" t="s">
        <v>83</v>
      </c>
      <c r="I666" s="16">
        <v>45</v>
      </c>
      <c r="J666" s="17" t="s">
        <v>109</v>
      </c>
      <c r="K666" s="15" t="s">
        <v>53</v>
      </c>
      <c r="L666" s="18" t="s">
        <v>54</v>
      </c>
      <c r="M666" s="18" t="s">
        <v>55</v>
      </c>
      <c r="N666" s="50" t="s">
        <v>1518</v>
      </c>
      <c r="O666" s="50"/>
      <c r="P666" s="50"/>
      <c r="Q666" s="19"/>
      <c r="R666" s="20">
        <v>111</v>
      </c>
      <c r="S666" s="20">
        <v>111</v>
      </c>
      <c r="T666" s="20">
        <v>111</v>
      </c>
      <c r="U666" s="20">
        <v>111</v>
      </c>
      <c r="V666" s="20">
        <v>111</v>
      </c>
      <c r="W666" s="20">
        <v>17409.61</v>
      </c>
      <c r="X666" s="30">
        <f t="shared" si="17"/>
        <v>9662333.5500000007</v>
      </c>
      <c r="Y666" s="20">
        <f t="shared" si="18"/>
        <v>10821813.576000001</v>
      </c>
      <c r="Z666" s="18" t="s">
        <v>57</v>
      </c>
      <c r="AA666" s="14" t="s">
        <v>176</v>
      </c>
      <c r="AB666" s="22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  <c r="EI666" s="10"/>
      <c r="EJ666" s="10"/>
      <c r="EK666" s="10"/>
      <c r="EL666" s="10"/>
      <c r="EM666" s="10"/>
      <c r="EN666" s="10"/>
      <c r="EO666" s="10"/>
      <c r="EP666" s="10"/>
      <c r="EQ666" s="10"/>
      <c r="ER666" s="10"/>
      <c r="ES666" s="10"/>
      <c r="ET666" s="10"/>
      <c r="EU666" s="10"/>
      <c r="EV666" s="10"/>
      <c r="EW666" s="10"/>
      <c r="EX666" s="10"/>
      <c r="EY666" s="10"/>
      <c r="EZ666" s="10"/>
      <c r="FA666" s="10"/>
      <c r="FB666" s="10"/>
      <c r="FC666" s="10"/>
      <c r="FD666" s="10"/>
      <c r="FE666" s="10"/>
      <c r="FF666" s="10"/>
      <c r="FG666" s="10"/>
      <c r="FH666" s="10"/>
      <c r="FI666" s="10"/>
      <c r="FJ666" s="10"/>
      <c r="FK666" s="10"/>
      <c r="FL666" s="10"/>
      <c r="FM666" s="10"/>
      <c r="FN666" s="10"/>
      <c r="FO666" s="10"/>
      <c r="FP666" s="10"/>
      <c r="FQ666" s="10"/>
      <c r="FR666" s="10"/>
      <c r="FS666" s="10"/>
      <c r="FT666" s="10"/>
      <c r="FU666" s="10"/>
      <c r="FV666" s="10"/>
      <c r="FW666" s="10"/>
      <c r="FX666" s="10"/>
      <c r="FY666" s="10"/>
      <c r="FZ666" s="10"/>
      <c r="GA666" s="10"/>
      <c r="GB666" s="10"/>
      <c r="GC666" s="10"/>
      <c r="GD666" s="10"/>
      <c r="GE666" s="10"/>
      <c r="GF666" s="10"/>
      <c r="GG666" s="10"/>
      <c r="GH666" s="10"/>
      <c r="GI666" s="10"/>
      <c r="GJ666" s="10"/>
      <c r="GK666" s="10"/>
      <c r="GL666" s="10"/>
      <c r="GM666" s="10"/>
      <c r="GN666" s="10"/>
      <c r="GO666" s="10"/>
      <c r="GP666" s="10"/>
      <c r="GQ666" s="10"/>
      <c r="GR666" s="10"/>
      <c r="GS666" s="10"/>
      <c r="GT666" s="10"/>
      <c r="GU666" s="10"/>
      <c r="GV666" s="10"/>
      <c r="GW666" s="10"/>
      <c r="GX666" s="10"/>
      <c r="GY666" s="10"/>
      <c r="GZ666" s="10"/>
      <c r="HA666" s="10"/>
      <c r="HB666" s="10"/>
      <c r="HC666" s="10"/>
      <c r="HD666" s="10"/>
      <c r="HE666" s="10"/>
      <c r="HF666" s="10"/>
      <c r="HG666" s="10"/>
      <c r="HH666" s="10"/>
      <c r="HI666" s="10"/>
      <c r="HJ666" s="10"/>
      <c r="HK666" s="10"/>
      <c r="HL666" s="10"/>
      <c r="HM666" s="10"/>
      <c r="HN666" s="10"/>
      <c r="HO666" s="10"/>
    </row>
    <row r="667" spans="2:223" ht="76.5" outlineLevel="1" x14ac:dyDescent="0.2">
      <c r="B667" s="14" t="s">
        <v>1563</v>
      </c>
      <c r="C667" s="14" t="s">
        <v>46</v>
      </c>
      <c r="D667" s="17" t="s">
        <v>1553</v>
      </c>
      <c r="E667" s="14" t="s">
        <v>1554</v>
      </c>
      <c r="F667" s="14" t="s">
        <v>1555</v>
      </c>
      <c r="G667" s="14" t="s">
        <v>1564</v>
      </c>
      <c r="H667" s="15" t="s">
        <v>83</v>
      </c>
      <c r="I667" s="16">
        <v>45</v>
      </c>
      <c r="J667" s="17" t="s">
        <v>109</v>
      </c>
      <c r="K667" s="15" t="s">
        <v>53</v>
      </c>
      <c r="L667" s="18" t="s">
        <v>54</v>
      </c>
      <c r="M667" s="18" t="s">
        <v>55</v>
      </c>
      <c r="N667" s="50" t="s">
        <v>1518</v>
      </c>
      <c r="O667" s="50"/>
      <c r="P667" s="50"/>
      <c r="Q667" s="19"/>
      <c r="R667" s="20">
        <v>113</v>
      </c>
      <c r="S667" s="20">
        <v>113</v>
      </c>
      <c r="T667" s="20">
        <v>113</v>
      </c>
      <c r="U667" s="20">
        <v>113</v>
      </c>
      <c r="V667" s="20">
        <v>113</v>
      </c>
      <c r="W667" s="20">
        <v>17409.61</v>
      </c>
      <c r="X667" s="30">
        <f t="shared" si="17"/>
        <v>9836429.6500000004</v>
      </c>
      <c r="Y667" s="20">
        <f t="shared" si="18"/>
        <v>11016801.208000001</v>
      </c>
      <c r="Z667" s="18" t="s">
        <v>57</v>
      </c>
      <c r="AA667" s="14" t="s">
        <v>176</v>
      </c>
      <c r="AB667" s="22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  <c r="EN667" s="10"/>
      <c r="EO667" s="10"/>
      <c r="EP667" s="10"/>
      <c r="EQ667" s="10"/>
      <c r="ER667" s="10"/>
      <c r="ES667" s="10"/>
      <c r="ET667" s="10"/>
      <c r="EU667" s="10"/>
      <c r="EV667" s="10"/>
      <c r="EW667" s="10"/>
      <c r="EX667" s="10"/>
      <c r="EY667" s="10"/>
      <c r="EZ667" s="10"/>
      <c r="FA667" s="10"/>
      <c r="FB667" s="10"/>
      <c r="FC667" s="10"/>
      <c r="FD667" s="10"/>
      <c r="FE667" s="10"/>
      <c r="FF667" s="10"/>
      <c r="FG667" s="10"/>
      <c r="FH667" s="10"/>
      <c r="FI667" s="10"/>
      <c r="FJ667" s="10"/>
      <c r="FK667" s="10"/>
      <c r="FL667" s="10"/>
      <c r="FM667" s="10"/>
      <c r="FN667" s="10"/>
      <c r="FO667" s="10"/>
      <c r="FP667" s="10"/>
      <c r="FQ667" s="10"/>
      <c r="FR667" s="10"/>
      <c r="FS667" s="10"/>
      <c r="FT667" s="10"/>
      <c r="FU667" s="10"/>
      <c r="FV667" s="10"/>
      <c r="FW667" s="10"/>
      <c r="FX667" s="10"/>
      <c r="FY667" s="10"/>
      <c r="FZ667" s="10"/>
      <c r="GA667" s="10"/>
      <c r="GB667" s="10"/>
      <c r="GC667" s="10"/>
      <c r="GD667" s="10"/>
      <c r="GE667" s="10"/>
      <c r="GF667" s="10"/>
      <c r="GG667" s="10"/>
      <c r="GH667" s="10"/>
      <c r="GI667" s="10"/>
      <c r="GJ667" s="10"/>
      <c r="GK667" s="10"/>
      <c r="GL667" s="10"/>
      <c r="GM667" s="10"/>
      <c r="GN667" s="10"/>
      <c r="GO667" s="10"/>
      <c r="GP667" s="10"/>
      <c r="GQ667" s="10"/>
      <c r="GR667" s="10"/>
      <c r="GS667" s="10"/>
      <c r="GT667" s="10"/>
      <c r="GU667" s="10"/>
      <c r="GV667" s="10"/>
      <c r="GW667" s="10"/>
      <c r="GX667" s="10"/>
      <c r="GY667" s="10"/>
      <c r="GZ667" s="10"/>
      <c r="HA667" s="10"/>
      <c r="HB667" s="10"/>
      <c r="HC667" s="10"/>
      <c r="HD667" s="10"/>
      <c r="HE667" s="10"/>
      <c r="HF667" s="10"/>
      <c r="HG667" s="10"/>
      <c r="HH667" s="10"/>
      <c r="HI667" s="10"/>
      <c r="HJ667" s="10"/>
      <c r="HK667" s="10"/>
      <c r="HL667" s="10"/>
      <c r="HM667" s="10"/>
      <c r="HN667" s="10"/>
      <c r="HO667" s="10"/>
    </row>
    <row r="668" spans="2:223" ht="51" outlineLevel="1" x14ac:dyDescent="0.2">
      <c r="B668" s="14" t="s">
        <v>1565</v>
      </c>
      <c r="C668" s="14" t="s">
        <v>46</v>
      </c>
      <c r="D668" s="14" t="s">
        <v>419</v>
      </c>
      <c r="E668" s="14" t="s">
        <v>413</v>
      </c>
      <c r="F668" s="14" t="s">
        <v>420</v>
      </c>
      <c r="G668" s="14" t="s">
        <v>1566</v>
      </c>
      <c r="H668" s="15" t="s">
        <v>83</v>
      </c>
      <c r="I668" s="16">
        <v>45</v>
      </c>
      <c r="J668" s="17" t="s">
        <v>109</v>
      </c>
      <c r="K668" s="15" t="s">
        <v>53</v>
      </c>
      <c r="L668" s="18" t="s">
        <v>54</v>
      </c>
      <c r="M668" s="18" t="s">
        <v>55</v>
      </c>
      <c r="N668" s="50" t="s">
        <v>1518</v>
      </c>
      <c r="O668" s="50"/>
      <c r="P668" s="50"/>
      <c r="Q668" s="19"/>
      <c r="R668" s="20">
        <v>141</v>
      </c>
      <c r="S668" s="20">
        <v>141</v>
      </c>
      <c r="T668" s="20">
        <v>141</v>
      </c>
      <c r="U668" s="20">
        <v>141</v>
      </c>
      <c r="V668" s="20">
        <v>141</v>
      </c>
      <c r="W668" s="20">
        <v>13540.81</v>
      </c>
      <c r="X668" s="30">
        <f t="shared" si="17"/>
        <v>9546271.0499999989</v>
      </c>
      <c r="Y668" s="20">
        <f t="shared" si="18"/>
        <v>10691823.575999999</v>
      </c>
      <c r="Z668" s="18" t="s">
        <v>57</v>
      </c>
      <c r="AA668" s="14" t="s">
        <v>176</v>
      </c>
      <c r="AB668" s="22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  <c r="EI668" s="10"/>
      <c r="EJ668" s="10"/>
      <c r="EK668" s="10"/>
      <c r="EL668" s="10"/>
      <c r="EM668" s="10"/>
      <c r="EN668" s="10"/>
      <c r="EO668" s="10"/>
      <c r="EP668" s="10"/>
      <c r="EQ668" s="10"/>
      <c r="ER668" s="10"/>
      <c r="ES668" s="10"/>
      <c r="ET668" s="10"/>
      <c r="EU668" s="10"/>
      <c r="EV668" s="10"/>
      <c r="EW668" s="10"/>
      <c r="EX668" s="10"/>
      <c r="EY668" s="10"/>
      <c r="EZ668" s="10"/>
      <c r="FA668" s="10"/>
      <c r="FB668" s="10"/>
      <c r="FC668" s="10"/>
      <c r="FD668" s="10"/>
      <c r="FE668" s="10"/>
      <c r="FF668" s="10"/>
      <c r="FG668" s="10"/>
      <c r="FH668" s="10"/>
      <c r="FI668" s="10"/>
      <c r="FJ668" s="10"/>
      <c r="FK668" s="10"/>
      <c r="FL668" s="10"/>
      <c r="FM668" s="10"/>
      <c r="FN668" s="10"/>
      <c r="FO668" s="10"/>
      <c r="FP668" s="10"/>
      <c r="FQ668" s="10"/>
      <c r="FR668" s="10"/>
      <c r="FS668" s="10"/>
      <c r="FT668" s="10"/>
      <c r="FU668" s="10"/>
      <c r="FV668" s="10"/>
      <c r="FW668" s="10"/>
      <c r="FX668" s="10"/>
      <c r="FY668" s="10"/>
      <c r="FZ668" s="10"/>
      <c r="GA668" s="10"/>
      <c r="GB668" s="10"/>
      <c r="GC668" s="10"/>
      <c r="GD668" s="10"/>
      <c r="GE668" s="10"/>
      <c r="GF668" s="10"/>
      <c r="GG668" s="10"/>
      <c r="GH668" s="10"/>
      <c r="GI668" s="10"/>
      <c r="GJ668" s="10"/>
      <c r="GK668" s="10"/>
      <c r="GL668" s="10"/>
      <c r="GM668" s="10"/>
      <c r="GN668" s="10"/>
      <c r="GO668" s="10"/>
      <c r="GP668" s="10"/>
      <c r="GQ668" s="10"/>
      <c r="GR668" s="10"/>
      <c r="GS668" s="10"/>
      <c r="GT668" s="10"/>
      <c r="GU668" s="10"/>
      <c r="GV668" s="10"/>
      <c r="GW668" s="10"/>
      <c r="GX668" s="10"/>
      <c r="GY668" s="10"/>
      <c r="GZ668" s="10"/>
      <c r="HA668" s="10"/>
      <c r="HB668" s="10"/>
      <c r="HC668" s="10"/>
      <c r="HD668" s="10"/>
      <c r="HE668" s="10"/>
      <c r="HF668" s="10"/>
      <c r="HG668" s="10"/>
      <c r="HH668" s="10"/>
      <c r="HI668" s="10"/>
      <c r="HJ668" s="10"/>
      <c r="HK668" s="10"/>
      <c r="HL668" s="10"/>
      <c r="HM668" s="10"/>
      <c r="HN668" s="10"/>
      <c r="HO668" s="10"/>
    </row>
    <row r="669" spans="2:223" ht="51" outlineLevel="1" x14ac:dyDescent="0.2">
      <c r="B669" s="14" t="s">
        <v>1567</v>
      </c>
      <c r="C669" s="14" t="s">
        <v>46</v>
      </c>
      <c r="D669" s="44" t="s">
        <v>419</v>
      </c>
      <c r="E669" s="14" t="s">
        <v>413</v>
      </c>
      <c r="F669" s="14" t="s">
        <v>420</v>
      </c>
      <c r="G669" s="14" t="s">
        <v>1568</v>
      </c>
      <c r="H669" s="15" t="s">
        <v>83</v>
      </c>
      <c r="I669" s="16">
        <v>45</v>
      </c>
      <c r="J669" s="17" t="s">
        <v>109</v>
      </c>
      <c r="K669" s="15" t="s">
        <v>53</v>
      </c>
      <c r="L669" s="18" t="s">
        <v>54</v>
      </c>
      <c r="M669" s="18" t="s">
        <v>55</v>
      </c>
      <c r="N669" s="50" t="s">
        <v>1518</v>
      </c>
      <c r="O669" s="50"/>
      <c r="P669" s="50"/>
      <c r="Q669" s="19"/>
      <c r="R669" s="20">
        <v>5</v>
      </c>
      <c r="S669" s="20">
        <v>5</v>
      </c>
      <c r="T669" s="20">
        <v>5</v>
      </c>
      <c r="U669" s="20">
        <v>5</v>
      </c>
      <c r="V669" s="20">
        <v>5</v>
      </c>
      <c r="W669" s="20">
        <v>17893.21</v>
      </c>
      <c r="X669" s="30">
        <f t="shared" si="17"/>
        <v>447330.25</v>
      </c>
      <c r="Y669" s="20">
        <f t="shared" si="18"/>
        <v>501009.88000000006</v>
      </c>
      <c r="Z669" s="18" t="s">
        <v>57</v>
      </c>
      <c r="AA669" s="14" t="s">
        <v>176</v>
      </c>
      <c r="AB669" s="22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  <c r="EI669" s="10"/>
      <c r="EJ669" s="10"/>
      <c r="EK669" s="10"/>
      <c r="EL669" s="10"/>
      <c r="EM669" s="10"/>
      <c r="EN669" s="10"/>
      <c r="EO669" s="10"/>
      <c r="EP669" s="10"/>
      <c r="EQ669" s="10"/>
      <c r="ER669" s="10"/>
      <c r="ES669" s="10"/>
      <c r="ET669" s="10"/>
      <c r="EU669" s="10"/>
      <c r="EV669" s="10"/>
      <c r="EW669" s="10"/>
      <c r="EX669" s="10"/>
      <c r="EY669" s="10"/>
      <c r="EZ669" s="10"/>
      <c r="FA669" s="10"/>
      <c r="FB669" s="10"/>
      <c r="FC669" s="10"/>
      <c r="FD669" s="10"/>
      <c r="FE669" s="10"/>
      <c r="FF669" s="10"/>
      <c r="FG669" s="10"/>
      <c r="FH669" s="10"/>
      <c r="FI669" s="10"/>
      <c r="FJ669" s="10"/>
      <c r="FK669" s="10"/>
      <c r="FL669" s="10"/>
      <c r="FM669" s="10"/>
      <c r="FN669" s="10"/>
      <c r="FO669" s="10"/>
      <c r="FP669" s="10"/>
      <c r="FQ669" s="10"/>
      <c r="FR669" s="10"/>
      <c r="FS669" s="10"/>
      <c r="FT669" s="10"/>
      <c r="FU669" s="10"/>
      <c r="FV669" s="10"/>
      <c r="FW669" s="10"/>
      <c r="FX669" s="10"/>
      <c r="FY669" s="10"/>
      <c r="FZ669" s="10"/>
      <c r="GA669" s="10"/>
      <c r="GB669" s="10"/>
      <c r="GC669" s="10"/>
      <c r="GD669" s="10"/>
      <c r="GE669" s="10"/>
      <c r="GF669" s="10"/>
      <c r="GG669" s="10"/>
      <c r="GH669" s="10"/>
      <c r="GI669" s="10"/>
      <c r="GJ669" s="10"/>
      <c r="GK669" s="10"/>
      <c r="GL669" s="10"/>
      <c r="GM669" s="10"/>
      <c r="GN669" s="10"/>
      <c r="GO669" s="10"/>
      <c r="GP669" s="10"/>
      <c r="GQ669" s="10"/>
      <c r="GR669" s="10"/>
      <c r="GS669" s="10"/>
      <c r="GT669" s="10"/>
      <c r="GU669" s="10"/>
      <c r="GV669" s="10"/>
      <c r="GW669" s="10"/>
      <c r="GX669" s="10"/>
      <c r="GY669" s="10"/>
      <c r="GZ669" s="10"/>
      <c r="HA669" s="10"/>
      <c r="HB669" s="10"/>
      <c r="HC669" s="10"/>
      <c r="HD669" s="10"/>
      <c r="HE669" s="10"/>
      <c r="HF669" s="10"/>
      <c r="HG669" s="10"/>
      <c r="HH669" s="10"/>
      <c r="HI669" s="10"/>
      <c r="HJ669" s="10"/>
      <c r="HK669" s="10"/>
      <c r="HL669" s="10"/>
      <c r="HM669" s="10"/>
      <c r="HN669" s="10"/>
      <c r="HO669" s="10"/>
    </row>
    <row r="670" spans="2:223" ht="51" outlineLevel="1" x14ac:dyDescent="0.2">
      <c r="B670" s="14" t="s">
        <v>1569</v>
      </c>
      <c r="C670" s="14" t="s">
        <v>46</v>
      </c>
      <c r="D670" s="14" t="s">
        <v>419</v>
      </c>
      <c r="E670" s="14" t="s">
        <v>413</v>
      </c>
      <c r="F670" s="14" t="s">
        <v>420</v>
      </c>
      <c r="G670" s="14" t="s">
        <v>1570</v>
      </c>
      <c r="H670" s="15" t="s">
        <v>83</v>
      </c>
      <c r="I670" s="16">
        <v>45</v>
      </c>
      <c r="J670" s="17" t="s">
        <v>109</v>
      </c>
      <c r="K670" s="15" t="s">
        <v>53</v>
      </c>
      <c r="L670" s="18" t="s">
        <v>54</v>
      </c>
      <c r="M670" s="18" t="s">
        <v>55</v>
      </c>
      <c r="N670" s="50" t="s">
        <v>1518</v>
      </c>
      <c r="O670" s="50"/>
      <c r="P670" s="50"/>
      <c r="Q670" s="19"/>
      <c r="R670" s="20">
        <v>257</v>
      </c>
      <c r="S670" s="20">
        <v>257</v>
      </c>
      <c r="T670" s="20">
        <v>257</v>
      </c>
      <c r="U670" s="20">
        <v>257</v>
      </c>
      <c r="V670" s="20">
        <v>257</v>
      </c>
      <c r="W670" s="20">
        <v>13540.81</v>
      </c>
      <c r="X670" s="30">
        <f t="shared" si="17"/>
        <v>17399940.849999998</v>
      </c>
      <c r="Y670" s="20">
        <f t="shared" si="18"/>
        <v>19487933.752</v>
      </c>
      <c r="Z670" s="18" t="s">
        <v>57</v>
      </c>
      <c r="AA670" s="14" t="s">
        <v>176</v>
      </c>
      <c r="AB670" s="22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0"/>
      <c r="DR670" s="10"/>
      <c r="DS670" s="10"/>
      <c r="DT670" s="10"/>
      <c r="DU670" s="10"/>
      <c r="DV670" s="10"/>
      <c r="DW670" s="10"/>
      <c r="DX670" s="10"/>
      <c r="DY670" s="10"/>
      <c r="DZ670" s="10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  <c r="EN670" s="10"/>
      <c r="EO670" s="10"/>
      <c r="EP670" s="10"/>
      <c r="EQ670" s="10"/>
      <c r="ER670" s="10"/>
      <c r="ES670" s="10"/>
      <c r="ET670" s="10"/>
      <c r="EU670" s="10"/>
      <c r="EV670" s="10"/>
      <c r="EW670" s="10"/>
      <c r="EX670" s="10"/>
      <c r="EY670" s="10"/>
      <c r="EZ670" s="10"/>
      <c r="FA670" s="10"/>
      <c r="FB670" s="10"/>
      <c r="FC670" s="10"/>
      <c r="FD670" s="10"/>
      <c r="FE670" s="10"/>
      <c r="FF670" s="10"/>
      <c r="FG670" s="10"/>
      <c r="FH670" s="10"/>
      <c r="FI670" s="10"/>
      <c r="FJ670" s="10"/>
      <c r="FK670" s="10"/>
      <c r="FL670" s="10"/>
      <c r="FM670" s="10"/>
      <c r="FN670" s="10"/>
      <c r="FO670" s="10"/>
      <c r="FP670" s="10"/>
      <c r="FQ670" s="10"/>
      <c r="FR670" s="10"/>
      <c r="FS670" s="10"/>
      <c r="FT670" s="10"/>
      <c r="FU670" s="10"/>
      <c r="FV670" s="10"/>
      <c r="FW670" s="10"/>
      <c r="FX670" s="10"/>
      <c r="FY670" s="10"/>
      <c r="FZ670" s="10"/>
      <c r="GA670" s="10"/>
      <c r="GB670" s="10"/>
      <c r="GC670" s="10"/>
      <c r="GD670" s="10"/>
      <c r="GE670" s="10"/>
      <c r="GF670" s="10"/>
      <c r="GG670" s="10"/>
      <c r="GH670" s="10"/>
      <c r="GI670" s="10"/>
      <c r="GJ670" s="10"/>
      <c r="GK670" s="10"/>
      <c r="GL670" s="10"/>
      <c r="GM670" s="10"/>
      <c r="GN670" s="10"/>
      <c r="GO670" s="10"/>
      <c r="GP670" s="10"/>
      <c r="GQ670" s="10"/>
      <c r="GR670" s="10"/>
      <c r="GS670" s="10"/>
      <c r="GT670" s="10"/>
      <c r="GU670" s="10"/>
      <c r="GV670" s="10"/>
      <c r="GW670" s="10"/>
      <c r="GX670" s="10"/>
      <c r="GY670" s="10"/>
      <c r="GZ670" s="10"/>
      <c r="HA670" s="10"/>
      <c r="HB670" s="10"/>
      <c r="HC670" s="10"/>
      <c r="HD670" s="10"/>
      <c r="HE670" s="10"/>
      <c r="HF670" s="10"/>
      <c r="HG670" s="10"/>
      <c r="HH670" s="10"/>
      <c r="HI670" s="10"/>
      <c r="HJ670" s="10"/>
      <c r="HK670" s="10"/>
      <c r="HL670" s="10"/>
      <c r="HM670" s="10"/>
      <c r="HN670" s="10"/>
      <c r="HO670" s="10"/>
    </row>
    <row r="671" spans="2:223" ht="51" outlineLevel="1" x14ac:dyDescent="0.2">
      <c r="B671" s="14" t="s">
        <v>1571</v>
      </c>
      <c r="C671" s="14" t="s">
        <v>46</v>
      </c>
      <c r="D671" s="14" t="s">
        <v>419</v>
      </c>
      <c r="E671" s="14" t="s">
        <v>413</v>
      </c>
      <c r="F671" s="14" t="s">
        <v>420</v>
      </c>
      <c r="G671" s="14" t="s">
        <v>1572</v>
      </c>
      <c r="H671" s="15" t="s">
        <v>83</v>
      </c>
      <c r="I671" s="16">
        <v>45</v>
      </c>
      <c r="J671" s="17" t="s">
        <v>109</v>
      </c>
      <c r="K671" s="15" t="s">
        <v>53</v>
      </c>
      <c r="L671" s="18" t="s">
        <v>54</v>
      </c>
      <c r="M671" s="18" t="s">
        <v>55</v>
      </c>
      <c r="N671" s="50" t="s">
        <v>1518</v>
      </c>
      <c r="O671" s="50"/>
      <c r="P671" s="50"/>
      <c r="Q671" s="19"/>
      <c r="R671" s="20">
        <v>542</v>
      </c>
      <c r="S671" s="20">
        <v>542</v>
      </c>
      <c r="T671" s="20">
        <v>542</v>
      </c>
      <c r="U671" s="20">
        <v>542</v>
      </c>
      <c r="V671" s="20">
        <v>542</v>
      </c>
      <c r="W671" s="20">
        <v>13540.81</v>
      </c>
      <c r="X671" s="30">
        <f t="shared" si="17"/>
        <v>36695595.100000001</v>
      </c>
      <c r="Y671" s="20">
        <f t="shared" si="18"/>
        <v>41099066.512000002</v>
      </c>
      <c r="Z671" s="18" t="s">
        <v>57</v>
      </c>
      <c r="AA671" s="14" t="s">
        <v>176</v>
      </c>
      <c r="AB671" s="22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  <c r="ER671" s="10"/>
      <c r="ES671" s="10"/>
      <c r="ET671" s="10"/>
      <c r="EU671" s="10"/>
      <c r="EV671" s="10"/>
      <c r="EW671" s="10"/>
      <c r="EX671" s="10"/>
      <c r="EY671" s="10"/>
      <c r="EZ671" s="10"/>
      <c r="FA671" s="10"/>
      <c r="FB671" s="10"/>
      <c r="FC671" s="10"/>
      <c r="FD671" s="10"/>
      <c r="FE671" s="10"/>
      <c r="FF671" s="10"/>
      <c r="FG671" s="10"/>
      <c r="FH671" s="10"/>
      <c r="FI671" s="10"/>
      <c r="FJ671" s="10"/>
      <c r="FK671" s="10"/>
      <c r="FL671" s="10"/>
      <c r="FM671" s="10"/>
      <c r="FN671" s="10"/>
      <c r="FO671" s="10"/>
      <c r="FP671" s="10"/>
      <c r="FQ671" s="10"/>
      <c r="FR671" s="10"/>
      <c r="FS671" s="10"/>
      <c r="FT671" s="10"/>
      <c r="FU671" s="10"/>
      <c r="FV671" s="10"/>
      <c r="FW671" s="10"/>
      <c r="FX671" s="10"/>
      <c r="FY671" s="10"/>
      <c r="FZ671" s="10"/>
      <c r="GA671" s="10"/>
      <c r="GB671" s="10"/>
      <c r="GC671" s="10"/>
      <c r="GD671" s="10"/>
      <c r="GE671" s="10"/>
      <c r="GF671" s="10"/>
      <c r="GG671" s="10"/>
      <c r="GH671" s="10"/>
      <c r="GI671" s="10"/>
      <c r="GJ671" s="10"/>
      <c r="GK671" s="10"/>
      <c r="GL671" s="10"/>
      <c r="GM671" s="10"/>
      <c r="GN671" s="10"/>
      <c r="GO671" s="10"/>
      <c r="GP671" s="10"/>
      <c r="GQ671" s="10"/>
      <c r="GR671" s="10"/>
      <c r="GS671" s="10"/>
      <c r="GT671" s="10"/>
      <c r="GU671" s="10"/>
      <c r="GV671" s="10"/>
      <c r="GW671" s="10"/>
      <c r="GX671" s="10"/>
      <c r="GY671" s="10"/>
      <c r="GZ671" s="10"/>
      <c r="HA671" s="10"/>
      <c r="HB671" s="10"/>
      <c r="HC671" s="10"/>
      <c r="HD671" s="10"/>
      <c r="HE671" s="10"/>
      <c r="HF671" s="10"/>
      <c r="HG671" s="10"/>
      <c r="HH671" s="10"/>
      <c r="HI671" s="10"/>
      <c r="HJ671" s="10"/>
      <c r="HK671" s="10"/>
      <c r="HL671" s="10"/>
      <c r="HM671" s="10"/>
      <c r="HN671" s="10"/>
      <c r="HO671" s="10"/>
    </row>
    <row r="672" spans="2:223" ht="51" outlineLevel="1" x14ac:dyDescent="0.2">
      <c r="B672" s="14" t="s">
        <v>1573</v>
      </c>
      <c r="C672" s="14" t="s">
        <v>46</v>
      </c>
      <c r="D672" s="14" t="s">
        <v>419</v>
      </c>
      <c r="E672" s="14" t="s">
        <v>413</v>
      </c>
      <c r="F672" s="14" t="s">
        <v>420</v>
      </c>
      <c r="G672" s="14" t="s">
        <v>1574</v>
      </c>
      <c r="H672" s="15" t="s">
        <v>83</v>
      </c>
      <c r="I672" s="16">
        <v>45</v>
      </c>
      <c r="J672" s="17" t="s">
        <v>109</v>
      </c>
      <c r="K672" s="15" t="s">
        <v>53</v>
      </c>
      <c r="L672" s="18" t="s">
        <v>54</v>
      </c>
      <c r="M672" s="18" t="s">
        <v>55</v>
      </c>
      <c r="N672" s="50" t="s">
        <v>1518</v>
      </c>
      <c r="O672" s="50"/>
      <c r="P672" s="50"/>
      <c r="Q672" s="19"/>
      <c r="R672" s="20">
        <v>1032</v>
      </c>
      <c r="S672" s="20">
        <v>1032</v>
      </c>
      <c r="T672" s="20">
        <v>1032</v>
      </c>
      <c r="U672" s="20">
        <v>1032</v>
      </c>
      <c r="V672" s="20">
        <v>1032</v>
      </c>
      <c r="W672" s="20">
        <v>13540.81</v>
      </c>
      <c r="X672" s="30">
        <f t="shared" si="17"/>
        <v>69870579.599999994</v>
      </c>
      <c r="Y672" s="20">
        <f t="shared" si="18"/>
        <v>78255049.151999995</v>
      </c>
      <c r="Z672" s="18" t="s">
        <v>57</v>
      </c>
      <c r="AA672" s="14" t="s">
        <v>176</v>
      </c>
      <c r="AB672" s="22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P672" s="10"/>
      <c r="DQ672" s="10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/>
      <c r="EI672" s="10"/>
      <c r="EJ672" s="10"/>
      <c r="EK672" s="10"/>
      <c r="EL672" s="10"/>
      <c r="EM672" s="10"/>
      <c r="EN672" s="10"/>
      <c r="EO672" s="10"/>
      <c r="EP672" s="10"/>
      <c r="EQ672" s="10"/>
      <c r="ER672" s="10"/>
      <c r="ES672" s="10"/>
      <c r="ET672" s="10"/>
      <c r="EU672" s="10"/>
      <c r="EV672" s="10"/>
      <c r="EW672" s="10"/>
      <c r="EX672" s="10"/>
      <c r="EY672" s="10"/>
      <c r="EZ672" s="10"/>
      <c r="FA672" s="10"/>
      <c r="FB672" s="10"/>
      <c r="FC672" s="10"/>
      <c r="FD672" s="10"/>
      <c r="FE672" s="10"/>
      <c r="FF672" s="10"/>
      <c r="FG672" s="10"/>
      <c r="FH672" s="10"/>
      <c r="FI672" s="10"/>
      <c r="FJ672" s="10"/>
      <c r="FK672" s="10"/>
      <c r="FL672" s="10"/>
      <c r="FM672" s="10"/>
      <c r="FN672" s="10"/>
      <c r="FO672" s="10"/>
      <c r="FP672" s="10"/>
      <c r="FQ672" s="10"/>
      <c r="FR672" s="10"/>
      <c r="FS672" s="10"/>
      <c r="FT672" s="10"/>
      <c r="FU672" s="10"/>
      <c r="FV672" s="10"/>
      <c r="FW672" s="10"/>
      <c r="FX672" s="10"/>
      <c r="FY672" s="10"/>
      <c r="FZ672" s="10"/>
      <c r="GA672" s="10"/>
      <c r="GB672" s="10"/>
      <c r="GC672" s="10"/>
      <c r="GD672" s="10"/>
      <c r="GE672" s="10"/>
      <c r="GF672" s="10"/>
      <c r="GG672" s="10"/>
      <c r="GH672" s="10"/>
      <c r="GI672" s="10"/>
      <c r="GJ672" s="10"/>
      <c r="GK672" s="10"/>
      <c r="GL672" s="10"/>
      <c r="GM672" s="10"/>
      <c r="GN672" s="10"/>
      <c r="GO672" s="10"/>
      <c r="GP672" s="10"/>
      <c r="GQ672" s="10"/>
      <c r="GR672" s="10"/>
      <c r="GS672" s="10"/>
      <c r="GT672" s="10"/>
      <c r="GU672" s="10"/>
      <c r="GV672" s="10"/>
      <c r="GW672" s="10"/>
      <c r="GX672" s="10"/>
      <c r="GY672" s="10"/>
      <c r="GZ672" s="10"/>
      <c r="HA672" s="10"/>
      <c r="HB672" s="10"/>
      <c r="HC672" s="10"/>
      <c r="HD672" s="10"/>
      <c r="HE672" s="10"/>
      <c r="HF672" s="10"/>
      <c r="HG672" s="10"/>
      <c r="HH672" s="10"/>
      <c r="HI672" s="10"/>
      <c r="HJ672" s="10"/>
      <c r="HK672" s="10"/>
      <c r="HL672" s="10"/>
      <c r="HM672" s="10"/>
      <c r="HN672" s="10"/>
      <c r="HO672" s="10"/>
    </row>
    <row r="673" spans="2:223" ht="51" outlineLevel="1" x14ac:dyDescent="0.2">
      <c r="B673" s="14" t="s">
        <v>1575</v>
      </c>
      <c r="C673" s="14" t="s">
        <v>46</v>
      </c>
      <c r="D673" s="14" t="s">
        <v>419</v>
      </c>
      <c r="E673" s="14" t="s">
        <v>413</v>
      </c>
      <c r="F673" s="14" t="s">
        <v>420</v>
      </c>
      <c r="G673" s="14" t="s">
        <v>1576</v>
      </c>
      <c r="H673" s="15" t="s">
        <v>83</v>
      </c>
      <c r="I673" s="16">
        <v>45</v>
      </c>
      <c r="J673" s="17" t="s">
        <v>109</v>
      </c>
      <c r="K673" s="15" t="s">
        <v>53</v>
      </c>
      <c r="L673" s="18" t="s">
        <v>54</v>
      </c>
      <c r="M673" s="18" t="s">
        <v>55</v>
      </c>
      <c r="N673" s="50" t="s">
        <v>1518</v>
      </c>
      <c r="O673" s="50"/>
      <c r="P673" s="50"/>
      <c r="Q673" s="19"/>
      <c r="R673" s="20">
        <v>1058</v>
      </c>
      <c r="S673" s="20">
        <v>1058</v>
      </c>
      <c r="T673" s="20">
        <v>1058</v>
      </c>
      <c r="U673" s="20">
        <v>1058</v>
      </c>
      <c r="V673" s="20">
        <v>1058</v>
      </c>
      <c r="W673" s="20">
        <v>13540.81</v>
      </c>
      <c r="X673" s="30">
        <f t="shared" si="17"/>
        <v>71630884.899999991</v>
      </c>
      <c r="Y673" s="20">
        <f t="shared" si="18"/>
        <v>80226591.088</v>
      </c>
      <c r="Z673" s="18" t="s">
        <v>57</v>
      </c>
      <c r="AA673" s="14" t="s">
        <v>176</v>
      </c>
      <c r="AB673" s="22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  <c r="EI673" s="10"/>
      <c r="EJ673" s="10"/>
      <c r="EK673" s="10"/>
      <c r="EL673" s="10"/>
      <c r="EM673" s="10"/>
      <c r="EN673" s="10"/>
      <c r="EO673" s="10"/>
      <c r="EP673" s="10"/>
      <c r="EQ673" s="10"/>
      <c r="ER673" s="10"/>
      <c r="ES673" s="10"/>
      <c r="ET673" s="10"/>
      <c r="EU673" s="10"/>
      <c r="EV673" s="10"/>
      <c r="EW673" s="10"/>
      <c r="EX673" s="10"/>
      <c r="EY673" s="10"/>
      <c r="EZ673" s="10"/>
      <c r="FA673" s="10"/>
      <c r="FB673" s="10"/>
      <c r="FC673" s="10"/>
      <c r="FD673" s="10"/>
      <c r="FE673" s="10"/>
      <c r="FF673" s="10"/>
      <c r="FG673" s="10"/>
      <c r="FH673" s="10"/>
      <c r="FI673" s="10"/>
      <c r="FJ673" s="10"/>
      <c r="FK673" s="10"/>
      <c r="FL673" s="10"/>
      <c r="FM673" s="10"/>
      <c r="FN673" s="10"/>
      <c r="FO673" s="10"/>
      <c r="FP673" s="10"/>
      <c r="FQ673" s="10"/>
      <c r="FR673" s="10"/>
      <c r="FS673" s="10"/>
      <c r="FT673" s="10"/>
      <c r="FU673" s="10"/>
      <c r="FV673" s="10"/>
      <c r="FW673" s="10"/>
      <c r="FX673" s="10"/>
      <c r="FY673" s="10"/>
      <c r="FZ673" s="10"/>
      <c r="GA673" s="10"/>
      <c r="GB673" s="10"/>
      <c r="GC673" s="10"/>
      <c r="GD673" s="10"/>
      <c r="GE673" s="10"/>
      <c r="GF673" s="10"/>
      <c r="GG673" s="10"/>
      <c r="GH673" s="10"/>
      <c r="GI673" s="10"/>
      <c r="GJ673" s="10"/>
      <c r="GK673" s="10"/>
      <c r="GL673" s="10"/>
      <c r="GM673" s="10"/>
      <c r="GN673" s="10"/>
      <c r="GO673" s="10"/>
      <c r="GP673" s="10"/>
      <c r="GQ673" s="10"/>
      <c r="GR673" s="10"/>
      <c r="GS673" s="10"/>
      <c r="GT673" s="10"/>
      <c r="GU673" s="10"/>
      <c r="GV673" s="10"/>
      <c r="GW673" s="10"/>
      <c r="GX673" s="10"/>
      <c r="GY673" s="10"/>
      <c r="GZ673" s="10"/>
      <c r="HA673" s="10"/>
      <c r="HB673" s="10"/>
      <c r="HC673" s="10"/>
      <c r="HD673" s="10"/>
      <c r="HE673" s="10"/>
      <c r="HF673" s="10"/>
      <c r="HG673" s="10"/>
      <c r="HH673" s="10"/>
      <c r="HI673" s="10"/>
      <c r="HJ673" s="10"/>
      <c r="HK673" s="10"/>
      <c r="HL673" s="10"/>
      <c r="HM673" s="10"/>
      <c r="HN673" s="10"/>
      <c r="HO673" s="10"/>
    </row>
    <row r="674" spans="2:223" ht="51" outlineLevel="1" x14ac:dyDescent="0.2">
      <c r="B674" s="14" t="s">
        <v>1577</v>
      </c>
      <c r="C674" s="14" t="s">
        <v>46</v>
      </c>
      <c r="D674" s="14" t="s">
        <v>419</v>
      </c>
      <c r="E674" s="14" t="s">
        <v>413</v>
      </c>
      <c r="F674" s="14" t="s">
        <v>420</v>
      </c>
      <c r="G674" s="14" t="s">
        <v>1578</v>
      </c>
      <c r="H674" s="15" t="s">
        <v>83</v>
      </c>
      <c r="I674" s="16">
        <v>45</v>
      </c>
      <c r="J674" s="17" t="s">
        <v>109</v>
      </c>
      <c r="K674" s="15" t="s">
        <v>53</v>
      </c>
      <c r="L674" s="18" t="s">
        <v>54</v>
      </c>
      <c r="M674" s="18" t="s">
        <v>55</v>
      </c>
      <c r="N674" s="50" t="s">
        <v>1518</v>
      </c>
      <c r="O674" s="50"/>
      <c r="P674" s="50"/>
      <c r="Q674" s="19"/>
      <c r="R674" s="20">
        <v>617</v>
      </c>
      <c r="S674" s="20">
        <v>617</v>
      </c>
      <c r="T674" s="20">
        <v>617</v>
      </c>
      <c r="U674" s="20">
        <v>617</v>
      </c>
      <c r="V674" s="20">
        <v>617</v>
      </c>
      <c r="W674" s="20">
        <v>13540.81</v>
      </c>
      <c r="X674" s="30">
        <f t="shared" si="17"/>
        <v>41773398.850000001</v>
      </c>
      <c r="Y674" s="20">
        <f t="shared" si="18"/>
        <v>46786206.712000005</v>
      </c>
      <c r="Z674" s="18" t="s">
        <v>57</v>
      </c>
      <c r="AA674" s="14" t="s">
        <v>176</v>
      </c>
      <c r="AB674" s="22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  <c r="EI674" s="10"/>
      <c r="EJ674" s="10"/>
      <c r="EK674" s="10"/>
      <c r="EL674" s="10"/>
      <c r="EM674" s="10"/>
      <c r="EN674" s="10"/>
      <c r="EO674" s="10"/>
      <c r="EP674" s="10"/>
      <c r="EQ674" s="10"/>
      <c r="ER674" s="10"/>
      <c r="ES674" s="10"/>
      <c r="ET674" s="10"/>
      <c r="EU674" s="10"/>
      <c r="EV674" s="10"/>
      <c r="EW674" s="10"/>
      <c r="EX674" s="10"/>
      <c r="EY674" s="10"/>
      <c r="EZ674" s="10"/>
      <c r="FA674" s="10"/>
      <c r="FB674" s="10"/>
      <c r="FC674" s="10"/>
      <c r="FD674" s="10"/>
      <c r="FE674" s="10"/>
      <c r="FF674" s="10"/>
      <c r="FG674" s="10"/>
      <c r="FH674" s="10"/>
      <c r="FI674" s="10"/>
      <c r="FJ674" s="10"/>
      <c r="FK674" s="10"/>
      <c r="FL674" s="10"/>
      <c r="FM674" s="10"/>
      <c r="FN674" s="10"/>
      <c r="FO674" s="10"/>
      <c r="FP674" s="10"/>
      <c r="FQ674" s="10"/>
      <c r="FR674" s="10"/>
      <c r="FS674" s="10"/>
      <c r="FT674" s="10"/>
      <c r="FU674" s="10"/>
      <c r="FV674" s="10"/>
      <c r="FW674" s="10"/>
      <c r="FX674" s="10"/>
      <c r="FY674" s="10"/>
      <c r="FZ674" s="10"/>
      <c r="GA674" s="10"/>
      <c r="GB674" s="10"/>
      <c r="GC674" s="10"/>
      <c r="GD674" s="10"/>
      <c r="GE674" s="10"/>
      <c r="GF674" s="10"/>
      <c r="GG674" s="10"/>
      <c r="GH674" s="10"/>
      <c r="GI674" s="10"/>
      <c r="GJ674" s="10"/>
      <c r="GK674" s="10"/>
      <c r="GL674" s="10"/>
      <c r="GM674" s="10"/>
      <c r="GN674" s="10"/>
      <c r="GO674" s="10"/>
      <c r="GP674" s="10"/>
      <c r="GQ674" s="10"/>
      <c r="GR674" s="10"/>
      <c r="GS674" s="10"/>
      <c r="GT674" s="10"/>
      <c r="GU674" s="10"/>
      <c r="GV674" s="10"/>
      <c r="GW674" s="10"/>
      <c r="GX674" s="10"/>
      <c r="GY674" s="10"/>
      <c r="GZ674" s="10"/>
      <c r="HA674" s="10"/>
      <c r="HB674" s="10"/>
      <c r="HC674" s="10"/>
      <c r="HD674" s="10"/>
      <c r="HE674" s="10"/>
      <c r="HF674" s="10"/>
      <c r="HG674" s="10"/>
      <c r="HH674" s="10"/>
      <c r="HI674" s="10"/>
      <c r="HJ674" s="10"/>
      <c r="HK674" s="10"/>
      <c r="HL674" s="10"/>
      <c r="HM674" s="10"/>
      <c r="HN674" s="10"/>
      <c r="HO674" s="10"/>
    </row>
    <row r="675" spans="2:223" ht="51" outlineLevel="1" x14ac:dyDescent="0.2">
      <c r="B675" s="14" t="s">
        <v>1579</v>
      </c>
      <c r="C675" s="14" t="s">
        <v>46</v>
      </c>
      <c r="D675" s="14" t="s">
        <v>419</v>
      </c>
      <c r="E675" s="14" t="s">
        <v>413</v>
      </c>
      <c r="F675" s="14" t="s">
        <v>420</v>
      </c>
      <c r="G675" s="14" t="s">
        <v>1580</v>
      </c>
      <c r="H675" s="15" t="s">
        <v>83</v>
      </c>
      <c r="I675" s="16">
        <v>45</v>
      </c>
      <c r="J675" s="17" t="s">
        <v>109</v>
      </c>
      <c r="K675" s="15" t="s">
        <v>53</v>
      </c>
      <c r="L675" s="18" t="s">
        <v>54</v>
      </c>
      <c r="M675" s="18" t="s">
        <v>55</v>
      </c>
      <c r="N675" s="50" t="s">
        <v>1518</v>
      </c>
      <c r="O675" s="50"/>
      <c r="P675" s="50"/>
      <c r="Q675" s="19"/>
      <c r="R675" s="20">
        <v>317</v>
      </c>
      <c r="S675" s="20">
        <v>317</v>
      </c>
      <c r="T675" s="20">
        <v>317</v>
      </c>
      <c r="U675" s="20">
        <v>317</v>
      </c>
      <c r="V675" s="20">
        <v>317</v>
      </c>
      <c r="W675" s="20">
        <v>13540.81</v>
      </c>
      <c r="X675" s="30">
        <f t="shared" si="17"/>
        <v>21462183.849999998</v>
      </c>
      <c r="Y675" s="20">
        <f t="shared" si="18"/>
        <v>24037645.912</v>
      </c>
      <c r="Z675" s="18" t="s">
        <v>57</v>
      </c>
      <c r="AA675" s="14" t="s">
        <v>176</v>
      </c>
      <c r="AB675" s="22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  <c r="EN675" s="10"/>
      <c r="EO675" s="10"/>
      <c r="EP675" s="10"/>
      <c r="EQ675" s="10"/>
      <c r="ER675" s="10"/>
      <c r="ES675" s="10"/>
      <c r="ET675" s="10"/>
      <c r="EU675" s="10"/>
      <c r="EV675" s="10"/>
      <c r="EW675" s="10"/>
      <c r="EX675" s="10"/>
      <c r="EY675" s="10"/>
      <c r="EZ675" s="10"/>
      <c r="FA675" s="10"/>
      <c r="FB675" s="10"/>
      <c r="FC675" s="10"/>
      <c r="FD675" s="10"/>
      <c r="FE675" s="10"/>
      <c r="FF675" s="10"/>
      <c r="FG675" s="10"/>
      <c r="FH675" s="10"/>
      <c r="FI675" s="10"/>
      <c r="FJ675" s="10"/>
      <c r="FK675" s="10"/>
      <c r="FL675" s="10"/>
      <c r="FM675" s="10"/>
      <c r="FN675" s="10"/>
      <c r="FO675" s="10"/>
      <c r="FP675" s="10"/>
      <c r="FQ675" s="10"/>
      <c r="FR675" s="10"/>
      <c r="FS675" s="10"/>
      <c r="FT675" s="10"/>
      <c r="FU675" s="10"/>
      <c r="FV675" s="10"/>
      <c r="FW675" s="10"/>
      <c r="FX675" s="10"/>
      <c r="FY675" s="10"/>
      <c r="FZ675" s="10"/>
      <c r="GA675" s="10"/>
      <c r="GB675" s="10"/>
      <c r="GC675" s="10"/>
      <c r="GD675" s="10"/>
      <c r="GE675" s="10"/>
      <c r="GF675" s="10"/>
      <c r="GG675" s="10"/>
      <c r="GH675" s="10"/>
      <c r="GI675" s="10"/>
      <c r="GJ675" s="10"/>
      <c r="GK675" s="10"/>
      <c r="GL675" s="10"/>
      <c r="GM675" s="10"/>
      <c r="GN675" s="10"/>
      <c r="GO675" s="10"/>
      <c r="GP675" s="10"/>
      <c r="GQ675" s="10"/>
      <c r="GR675" s="10"/>
      <c r="GS675" s="10"/>
      <c r="GT675" s="10"/>
      <c r="GU675" s="10"/>
      <c r="GV675" s="10"/>
      <c r="GW675" s="10"/>
      <c r="GX675" s="10"/>
      <c r="GY675" s="10"/>
      <c r="GZ675" s="10"/>
      <c r="HA675" s="10"/>
      <c r="HB675" s="10"/>
      <c r="HC675" s="10"/>
      <c r="HD675" s="10"/>
      <c r="HE675" s="10"/>
      <c r="HF675" s="10"/>
      <c r="HG675" s="10"/>
      <c r="HH675" s="10"/>
      <c r="HI675" s="10"/>
      <c r="HJ675" s="10"/>
      <c r="HK675" s="10"/>
      <c r="HL675" s="10"/>
      <c r="HM675" s="10"/>
      <c r="HN675" s="10"/>
      <c r="HO675" s="10"/>
    </row>
    <row r="676" spans="2:223" ht="76.5" outlineLevel="1" x14ac:dyDescent="0.2">
      <c r="B676" s="14" t="s">
        <v>1581</v>
      </c>
      <c r="C676" s="14" t="s">
        <v>46</v>
      </c>
      <c r="D676" s="14" t="s">
        <v>1582</v>
      </c>
      <c r="E676" s="14" t="s">
        <v>413</v>
      </c>
      <c r="F676" s="14" t="s">
        <v>1555</v>
      </c>
      <c r="G676" s="14" t="s">
        <v>1583</v>
      </c>
      <c r="H676" s="15" t="s">
        <v>83</v>
      </c>
      <c r="I676" s="16">
        <v>45</v>
      </c>
      <c r="J676" s="17" t="s">
        <v>109</v>
      </c>
      <c r="K676" s="15" t="s">
        <v>53</v>
      </c>
      <c r="L676" s="18" t="s">
        <v>54</v>
      </c>
      <c r="M676" s="18" t="s">
        <v>55</v>
      </c>
      <c r="N676" s="50" t="s">
        <v>1518</v>
      </c>
      <c r="O676" s="50"/>
      <c r="P676" s="50"/>
      <c r="Q676" s="19"/>
      <c r="R676" s="20">
        <v>52</v>
      </c>
      <c r="S676" s="20">
        <v>52</v>
      </c>
      <c r="T676" s="20">
        <v>52</v>
      </c>
      <c r="U676" s="20">
        <v>52</v>
      </c>
      <c r="V676" s="20">
        <v>52</v>
      </c>
      <c r="W676" s="20">
        <v>17893.21</v>
      </c>
      <c r="X676" s="30">
        <f t="shared" si="17"/>
        <v>4652234.5999999996</v>
      </c>
      <c r="Y676" s="20">
        <f t="shared" si="18"/>
        <v>5210502.7520000003</v>
      </c>
      <c r="Z676" s="18" t="s">
        <v>57</v>
      </c>
      <c r="AA676" s="14" t="s">
        <v>176</v>
      </c>
      <c r="AB676" s="22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10"/>
      <c r="EJ676" s="10"/>
      <c r="EK676" s="10"/>
      <c r="EL676" s="10"/>
      <c r="EM676" s="10"/>
      <c r="EN676" s="10"/>
      <c r="EO676" s="10"/>
      <c r="EP676" s="10"/>
      <c r="EQ676" s="10"/>
      <c r="ER676" s="10"/>
      <c r="ES676" s="10"/>
      <c r="ET676" s="10"/>
      <c r="EU676" s="10"/>
      <c r="EV676" s="10"/>
      <c r="EW676" s="10"/>
      <c r="EX676" s="10"/>
      <c r="EY676" s="10"/>
      <c r="EZ676" s="10"/>
      <c r="FA676" s="10"/>
      <c r="FB676" s="10"/>
      <c r="FC676" s="10"/>
      <c r="FD676" s="10"/>
      <c r="FE676" s="10"/>
      <c r="FF676" s="10"/>
      <c r="FG676" s="10"/>
      <c r="FH676" s="10"/>
      <c r="FI676" s="10"/>
      <c r="FJ676" s="10"/>
      <c r="FK676" s="10"/>
      <c r="FL676" s="10"/>
      <c r="FM676" s="10"/>
      <c r="FN676" s="10"/>
      <c r="FO676" s="10"/>
      <c r="FP676" s="10"/>
      <c r="FQ676" s="10"/>
      <c r="FR676" s="10"/>
      <c r="FS676" s="10"/>
      <c r="FT676" s="10"/>
      <c r="FU676" s="10"/>
      <c r="FV676" s="10"/>
      <c r="FW676" s="10"/>
      <c r="FX676" s="10"/>
      <c r="FY676" s="10"/>
      <c r="FZ676" s="10"/>
      <c r="GA676" s="10"/>
      <c r="GB676" s="10"/>
      <c r="GC676" s="10"/>
      <c r="GD676" s="10"/>
      <c r="GE676" s="10"/>
      <c r="GF676" s="10"/>
      <c r="GG676" s="10"/>
      <c r="GH676" s="10"/>
      <c r="GI676" s="10"/>
      <c r="GJ676" s="10"/>
      <c r="GK676" s="10"/>
      <c r="GL676" s="10"/>
      <c r="GM676" s="10"/>
      <c r="GN676" s="10"/>
      <c r="GO676" s="10"/>
      <c r="GP676" s="10"/>
      <c r="GQ676" s="10"/>
      <c r="GR676" s="10"/>
      <c r="GS676" s="10"/>
      <c r="GT676" s="10"/>
      <c r="GU676" s="10"/>
      <c r="GV676" s="10"/>
      <c r="GW676" s="10"/>
      <c r="GX676" s="10"/>
      <c r="GY676" s="10"/>
      <c r="GZ676" s="10"/>
      <c r="HA676" s="10"/>
      <c r="HB676" s="10"/>
      <c r="HC676" s="10"/>
      <c r="HD676" s="10"/>
      <c r="HE676" s="10"/>
      <c r="HF676" s="10"/>
      <c r="HG676" s="10"/>
      <c r="HH676" s="10"/>
      <c r="HI676" s="10"/>
      <c r="HJ676" s="10"/>
      <c r="HK676" s="10"/>
      <c r="HL676" s="10"/>
      <c r="HM676" s="10"/>
      <c r="HN676" s="10"/>
      <c r="HO676" s="10"/>
    </row>
    <row r="677" spans="2:223" ht="76.5" outlineLevel="1" x14ac:dyDescent="0.2">
      <c r="B677" s="14" t="s">
        <v>1584</v>
      </c>
      <c r="C677" s="14" t="s">
        <v>46</v>
      </c>
      <c r="D677" s="14" t="s">
        <v>1585</v>
      </c>
      <c r="E677" s="14" t="s">
        <v>413</v>
      </c>
      <c r="F677" s="14" t="s">
        <v>1586</v>
      </c>
      <c r="G677" s="14" t="s">
        <v>1587</v>
      </c>
      <c r="H677" s="15" t="s">
        <v>83</v>
      </c>
      <c r="I677" s="16">
        <v>45</v>
      </c>
      <c r="J677" s="17" t="s">
        <v>109</v>
      </c>
      <c r="K677" s="15" t="s">
        <v>53</v>
      </c>
      <c r="L677" s="18" t="s">
        <v>54</v>
      </c>
      <c r="M677" s="18" t="s">
        <v>55</v>
      </c>
      <c r="N677" s="50" t="s">
        <v>1518</v>
      </c>
      <c r="O677" s="50"/>
      <c r="P677" s="50"/>
      <c r="Q677" s="19"/>
      <c r="R677" s="20">
        <v>211</v>
      </c>
      <c r="S677" s="20">
        <v>211</v>
      </c>
      <c r="T677" s="20">
        <v>211</v>
      </c>
      <c r="U677" s="20">
        <v>211</v>
      </c>
      <c r="V677" s="20">
        <v>211</v>
      </c>
      <c r="W677" s="20">
        <v>17893.21</v>
      </c>
      <c r="X677" s="30">
        <f t="shared" si="17"/>
        <v>18877336.550000001</v>
      </c>
      <c r="Y677" s="20">
        <f t="shared" si="18"/>
        <v>21142616.936000004</v>
      </c>
      <c r="Z677" s="18" t="s">
        <v>57</v>
      </c>
      <c r="AA677" s="14" t="s">
        <v>176</v>
      </c>
      <c r="AB677" s="22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  <c r="EI677" s="10"/>
      <c r="EJ677" s="10"/>
      <c r="EK677" s="10"/>
      <c r="EL677" s="10"/>
      <c r="EM677" s="10"/>
      <c r="EN677" s="10"/>
      <c r="EO677" s="10"/>
      <c r="EP677" s="10"/>
      <c r="EQ677" s="10"/>
      <c r="ER677" s="10"/>
      <c r="ES677" s="10"/>
      <c r="ET677" s="10"/>
      <c r="EU677" s="10"/>
      <c r="EV677" s="10"/>
      <c r="EW677" s="10"/>
      <c r="EX677" s="10"/>
      <c r="EY677" s="10"/>
      <c r="EZ677" s="10"/>
      <c r="FA677" s="10"/>
      <c r="FB677" s="10"/>
      <c r="FC677" s="10"/>
      <c r="FD677" s="10"/>
      <c r="FE677" s="10"/>
      <c r="FF677" s="10"/>
      <c r="FG677" s="10"/>
      <c r="FH677" s="10"/>
      <c r="FI677" s="10"/>
      <c r="FJ677" s="10"/>
      <c r="FK677" s="10"/>
      <c r="FL677" s="10"/>
      <c r="FM677" s="10"/>
      <c r="FN677" s="10"/>
      <c r="FO677" s="10"/>
      <c r="FP677" s="10"/>
      <c r="FQ677" s="10"/>
      <c r="FR677" s="10"/>
      <c r="FS677" s="10"/>
      <c r="FT677" s="10"/>
      <c r="FU677" s="10"/>
      <c r="FV677" s="10"/>
      <c r="FW677" s="10"/>
      <c r="FX677" s="10"/>
      <c r="FY677" s="10"/>
      <c r="FZ677" s="10"/>
      <c r="GA677" s="10"/>
      <c r="GB677" s="10"/>
      <c r="GC677" s="10"/>
      <c r="GD677" s="10"/>
      <c r="GE677" s="10"/>
      <c r="GF677" s="10"/>
      <c r="GG677" s="10"/>
      <c r="GH677" s="10"/>
      <c r="GI677" s="10"/>
      <c r="GJ677" s="10"/>
      <c r="GK677" s="10"/>
      <c r="GL677" s="10"/>
      <c r="GM677" s="10"/>
      <c r="GN677" s="10"/>
      <c r="GO677" s="10"/>
      <c r="GP677" s="10"/>
      <c r="GQ677" s="10"/>
      <c r="GR677" s="10"/>
      <c r="GS677" s="10"/>
      <c r="GT677" s="10"/>
      <c r="GU677" s="10"/>
      <c r="GV677" s="10"/>
      <c r="GW677" s="10"/>
      <c r="GX677" s="10"/>
      <c r="GY677" s="10"/>
      <c r="GZ677" s="10"/>
      <c r="HA677" s="10"/>
      <c r="HB677" s="10"/>
      <c r="HC677" s="10"/>
      <c r="HD677" s="10"/>
      <c r="HE677" s="10"/>
      <c r="HF677" s="10"/>
      <c r="HG677" s="10"/>
      <c r="HH677" s="10"/>
      <c r="HI677" s="10"/>
      <c r="HJ677" s="10"/>
      <c r="HK677" s="10"/>
      <c r="HL677" s="10"/>
      <c r="HM677" s="10"/>
      <c r="HN677" s="10"/>
      <c r="HO677" s="10"/>
    </row>
    <row r="678" spans="2:223" ht="89.25" outlineLevel="1" x14ac:dyDescent="0.2">
      <c r="B678" s="14" t="s">
        <v>1588</v>
      </c>
      <c r="C678" s="14" t="s">
        <v>46</v>
      </c>
      <c r="D678" s="14" t="s">
        <v>1589</v>
      </c>
      <c r="E678" s="14" t="s">
        <v>413</v>
      </c>
      <c r="F678" s="14" t="s">
        <v>1590</v>
      </c>
      <c r="G678" s="14" t="s">
        <v>1591</v>
      </c>
      <c r="H678" s="15" t="s">
        <v>83</v>
      </c>
      <c r="I678" s="16">
        <v>45</v>
      </c>
      <c r="J678" s="17" t="s">
        <v>109</v>
      </c>
      <c r="K678" s="15" t="s">
        <v>53</v>
      </c>
      <c r="L678" s="18" t="s">
        <v>54</v>
      </c>
      <c r="M678" s="18" t="s">
        <v>55</v>
      </c>
      <c r="N678" s="50" t="s">
        <v>1518</v>
      </c>
      <c r="O678" s="50"/>
      <c r="P678" s="50"/>
      <c r="Q678" s="19"/>
      <c r="R678" s="20">
        <v>614</v>
      </c>
      <c r="S678" s="20">
        <v>614</v>
      </c>
      <c r="T678" s="20">
        <v>614</v>
      </c>
      <c r="U678" s="20">
        <v>614</v>
      </c>
      <c r="V678" s="20">
        <v>614</v>
      </c>
      <c r="W678" s="20">
        <v>17893.21</v>
      </c>
      <c r="X678" s="30">
        <f t="shared" si="17"/>
        <v>54932154.699999996</v>
      </c>
      <c r="Y678" s="20">
        <f t="shared" si="18"/>
        <v>61524013.263999999</v>
      </c>
      <c r="Z678" s="18" t="s">
        <v>57</v>
      </c>
      <c r="AA678" s="14" t="s">
        <v>176</v>
      </c>
      <c r="AB678" s="22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P678" s="10"/>
      <c r="DQ678" s="10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  <c r="EI678" s="10"/>
      <c r="EJ678" s="10"/>
      <c r="EK678" s="10"/>
      <c r="EL678" s="10"/>
      <c r="EM678" s="10"/>
      <c r="EN678" s="10"/>
      <c r="EO678" s="10"/>
      <c r="EP678" s="10"/>
      <c r="EQ678" s="10"/>
      <c r="ER678" s="10"/>
      <c r="ES678" s="10"/>
      <c r="ET678" s="10"/>
      <c r="EU678" s="10"/>
      <c r="EV678" s="10"/>
      <c r="EW678" s="10"/>
      <c r="EX678" s="10"/>
      <c r="EY678" s="10"/>
      <c r="EZ678" s="10"/>
      <c r="FA678" s="10"/>
      <c r="FB678" s="10"/>
      <c r="FC678" s="10"/>
      <c r="FD678" s="10"/>
      <c r="FE678" s="10"/>
      <c r="FF678" s="10"/>
      <c r="FG678" s="10"/>
      <c r="FH678" s="10"/>
      <c r="FI678" s="10"/>
      <c r="FJ678" s="10"/>
      <c r="FK678" s="10"/>
      <c r="FL678" s="10"/>
      <c r="FM678" s="10"/>
      <c r="FN678" s="10"/>
      <c r="FO678" s="10"/>
      <c r="FP678" s="10"/>
      <c r="FQ678" s="10"/>
      <c r="FR678" s="10"/>
      <c r="FS678" s="10"/>
      <c r="FT678" s="10"/>
      <c r="FU678" s="10"/>
      <c r="FV678" s="10"/>
      <c r="FW678" s="10"/>
      <c r="FX678" s="10"/>
      <c r="FY678" s="10"/>
      <c r="FZ678" s="10"/>
      <c r="GA678" s="10"/>
      <c r="GB678" s="10"/>
      <c r="GC678" s="10"/>
      <c r="GD678" s="10"/>
      <c r="GE678" s="10"/>
      <c r="GF678" s="10"/>
      <c r="GG678" s="10"/>
      <c r="GH678" s="10"/>
      <c r="GI678" s="10"/>
      <c r="GJ678" s="10"/>
      <c r="GK678" s="10"/>
      <c r="GL678" s="10"/>
      <c r="GM678" s="10"/>
      <c r="GN678" s="10"/>
      <c r="GO678" s="10"/>
      <c r="GP678" s="10"/>
      <c r="GQ678" s="10"/>
      <c r="GR678" s="10"/>
      <c r="GS678" s="10"/>
      <c r="GT678" s="10"/>
      <c r="GU678" s="10"/>
      <c r="GV678" s="10"/>
      <c r="GW678" s="10"/>
      <c r="GX678" s="10"/>
      <c r="GY678" s="10"/>
      <c r="GZ678" s="10"/>
      <c r="HA678" s="10"/>
      <c r="HB678" s="10"/>
      <c r="HC678" s="10"/>
      <c r="HD678" s="10"/>
      <c r="HE678" s="10"/>
      <c r="HF678" s="10"/>
      <c r="HG678" s="10"/>
      <c r="HH678" s="10"/>
      <c r="HI678" s="10"/>
      <c r="HJ678" s="10"/>
      <c r="HK678" s="10"/>
      <c r="HL678" s="10"/>
      <c r="HM678" s="10"/>
      <c r="HN678" s="10"/>
      <c r="HO678" s="10"/>
    </row>
    <row r="679" spans="2:223" ht="76.5" outlineLevel="1" x14ac:dyDescent="0.2">
      <c r="B679" s="14" t="s">
        <v>1592</v>
      </c>
      <c r="C679" s="14" t="s">
        <v>46</v>
      </c>
      <c r="D679" s="14" t="s">
        <v>1593</v>
      </c>
      <c r="E679" s="14" t="s">
        <v>413</v>
      </c>
      <c r="F679" s="14" t="s">
        <v>1594</v>
      </c>
      <c r="G679" s="14" t="s">
        <v>1595</v>
      </c>
      <c r="H679" s="15" t="s">
        <v>83</v>
      </c>
      <c r="I679" s="16">
        <v>45</v>
      </c>
      <c r="J679" s="17" t="s">
        <v>109</v>
      </c>
      <c r="K679" s="15" t="s">
        <v>53</v>
      </c>
      <c r="L679" s="18" t="s">
        <v>54</v>
      </c>
      <c r="M679" s="18" t="s">
        <v>55</v>
      </c>
      <c r="N679" s="50" t="s">
        <v>1518</v>
      </c>
      <c r="O679" s="50"/>
      <c r="P679" s="50"/>
      <c r="Q679" s="19"/>
      <c r="R679" s="20">
        <v>786</v>
      </c>
      <c r="S679" s="20">
        <v>786</v>
      </c>
      <c r="T679" s="20">
        <v>786</v>
      </c>
      <c r="U679" s="20">
        <v>786</v>
      </c>
      <c r="V679" s="20">
        <v>786</v>
      </c>
      <c r="W679" s="20">
        <v>17893.21</v>
      </c>
      <c r="X679" s="30">
        <f t="shared" si="17"/>
        <v>70320315.299999997</v>
      </c>
      <c r="Y679" s="20">
        <f t="shared" si="18"/>
        <v>78758753.136000007</v>
      </c>
      <c r="Z679" s="18" t="s">
        <v>57</v>
      </c>
      <c r="AA679" s="14" t="s">
        <v>176</v>
      </c>
      <c r="AB679" s="22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  <c r="ER679" s="10"/>
      <c r="ES679" s="10"/>
      <c r="ET679" s="10"/>
      <c r="EU679" s="10"/>
      <c r="EV679" s="10"/>
      <c r="EW679" s="10"/>
      <c r="EX679" s="10"/>
      <c r="EY679" s="10"/>
      <c r="EZ679" s="10"/>
      <c r="FA679" s="10"/>
      <c r="FB679" s="10"/>
      <c r="FC679" s="10"/>
      <c r="FD679" s="10"/>
      <c r="FE679" s="10"/>
      <c r="FF679" s="10"/>
      <c r="FG679" s="10"/>
      <c r="FH679" s="10"/>
      <c r="FI679" s="10"/>
      <c r="FJ679" s="10"/>
      <c r="FK679" s="10"/>
      <c r="FL679" s="10"/>
      <c r="FM679" s="10"/>
      <c r="FN679" s="10"/>
      <c r="FO679" s="10"/>
      <c r="FP679" s="10"/>
      <c r="FQ679" s="10"/>
      <c r="FR679" s="10"/>
      <c r="FS679" s="10"/>
      <c r="FT679" s="10"/>
      <c r="FU679" s="10"/>
      <c r="FV679" s="10"/>
      <c r="FW679" s="10"/>
      <c r="FX679" s="10"/>
      <c r="FY679" s="10"/>
      <c r="FZ679" s="10"/>
      <c r="GA679" s="10"/>
      <c r="GB679" s="10"/>
      <c r="GC679" s="10"/>
      <c r="GD679" s="10"/>
      <c r="GE679" s="10"/>
      <c r="GF679" s="10"/>
      <c r="GG679" s="10"/>
      <c r="GH679" s="10"/>
      <c r="GI679" s="10"/>
      <c r="GJ679" s="10"/>
      <c r="GK679" s="10"/>
      <c r="GL679" s="10"/>
      <c r="GM679" s="10"/>
      <c r="GN679" s="10"/>
      <c r="GO679" s="10"/>
      <c r="GP679" s="10"/>
      <c r="GQ679" s="10"/>
      <c r="GR679" s="10"/>
      <c r="GS679" s="10"/>
      <c r="GT679" s="10"/>
      <c r="GU679" s="10"/>
      <c r="GV679" s="10"/>
      <c r="GW679" s="10"/>
      <c r="GX679" s="10"/>
      <c r="GY679" s="10"/>
      <c r="GZ679" s="10"/>
      <c r="HA679" s="10"/>
      <c r="HB679" s="10"/>
      <c r="HC679" s="10"/>
      <c r="HD679" s="10"/>
      <c r="HE679" s="10"/>
      <c r="HF679" s="10"/>
      <c r="HG679" s="10"/>
      <c r="HH679" s="10"/>
      <c r="HI679" s="10"/>
      <c r="HJ679" s="10"/>
      <c r="HK679" s="10"/>
      <c r="HL679" s="10"/>
      <c r="HM679" s="10"/>
      <c r="HN679" s="10"/>
      <c r="HO679" s="10"/>
    </row>
    <row r="680" spans="2:223" ht="89.25" outlineLevel="1" x14ac:dyDescent="0.2">
      <c r="B680" s="14" t="s">
        <v>1596</v>
      </c>
      <c r="C680" s="14" t="s">
        <v>46</v>
      </c>
      <c r="D680" s="14" t="s">
        <v>1597</v>
      </c>
      <c r="E680" s="14" t="s">
        <v>413</v>
      </c>
      <c r="F680" s="14" t="s">
        <v>1598</v>
      </c>
      <c r="G680" s="14" t="s">
        <v>1599</v>
      </c>
      <c r="H680" s="15" t="s">
        <v>83</v>
      </c>
      <c r="I680" s="16">
        <v>45</v>
      </c>
      <c r="J680" s="17" t="s">
        <v>109</v>
      </c>
      <c r="K680" s="15" t="s">
        <v>53</v>
      </c>
      <c r="L680" s="18" t="s">
        <v>54</v>
      </c>
      <c r="M680" s="18" t="s">
        <v>55</v>
      </c>
      <c r="N680" s="50" t="s">
        <v>1518</v>
      </c>
      <c r="O680" s="50"/>
      <c r="P680" s="50"/>
      <c r="Q680" s="19"/>
      <c r="R680" s="20">
        <v>733</v>
      </c>
      <c r="S680" s="20">
        <v>733</v>
      </c>
      <c r="T680" s="20">
        <v>733</v>
      </c>
      <c r="U680" s="20">
        <v>733</v>
      </c>
      <c r="V680" s="20">
        <v>733</v>
      </c>
      <c r="W680" s="20">
        <v>17893.21</v>
      </c>
      <c r="X680" s="30">
        <f t="shared" si="17"/>
        <v>65578614.649999999</v>
      </c>
      <c r="Y680" s="20">
        <f t="shared" si="18"/>
        <v>73448048.408000007</v>
      </c>
      <c r="Z680" s="18" t="s">
        <v>57</v>
      </c>
      <c r="AA680" s="14" t="s">
        <v>176</v>
      </c>
      <c r="AB680" s="22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10"/>
      <c r="EJ680" s="10"/>
      <c r="EK680" s="10"/>
      <c r="EL680" s="10"/>
      <c r="EM680" s="10"/>
      <c r="EN680" s="10"/>
      <c r="EO680" s="10"/>
      <c r="EP680" s="10"/>
      <c r="EQ680" s="10"/>
      <c r="ER680" s="10"/>
      <c r="ES680" s="10"/>
      <c r="ET680" s="10"/>
      <c r="EU680" s="10"/>
      <c r="EV680" s="10"/>
      <c r="EW680" s="10"/>
      <c r="EX680" s="10"/>
      <c r="EY680" s="10"/>
      <c r="EZ680" s="10"/>
      <c r="FA680" s="10"/>
      <c r="FB680" s="10"/>
      <c r="FC680" s="10"/>
      <c r="FD680" s="10"/>
      <c r="FE680" s="10"/>
      <c r="FF680" s="10"/>
      <c r="FG680" s="10"/>
      <c r="FH680" s="10"/>
      <c r="FI680" s="10"/>
      <c r="FJ680" s="10"/>
      <c r="FK680" s="10"/>
      <c r="FL680" s="10"/>
      <c r="FM680" s="10"/>
      <c r="FN680" s="10"/>
      <c r="FO680" s="10"/>
      <c r="FP680" s="10"/>
      <c r="FQ680" s="10"/>
      <c r="FR680" s="10"/>
      <c r="FS680" s="10"/>
      <c r="FT680" s="10"/>
      <c r="FU680" s="10"/>
      <c r="FV680" s="10"/>
      <c r="FW680" s="10"/>
      <c r="FX680" s="10"/>
      <c r="FY680" s="10"/>
      <c r="FZ680" s="10"/>
      <c r="GA680" s="10"/>
      <c r="GB680" s="10"/>
      <c r="GC680" s="10"/>
      <c r="GD680" s="10"/>
      <c r="GE680" s="10"/>
      <c r="GF680" s="10"/>
      <c r="GG680" s="10"/>
      <c r="GH680" s="10"/>
      <c r="GI680" s="10"/>
      <c r="GJ680" s="10"/>
      <c r="GK680" s="10"/>
      <c r="GL680" s="10"/>
      <c r="GM680" s="10"/>
      <c r="GN680" s="10"/>
      <c r="GO680" s="10"/>
      <c r="GP680" s="10"/>
      <c r="GQ680" s="10"/>
      <c r="GR680" s="10"/>
      <c r="GS680" s="10"/>
      <c r="GT680" s="10"/>
      <c r="GU680" s="10"/>
      <c r="GV680" s="10"/>
      <c r="GW680" s="10"/>
      <c r="GX680" s="10"/>
      <c r="GY680" s="10"/>
      <c r="GZ680" s="10"/>
      <c r="HA680" s="10"/>
      <c r="HB680" s="10"/>
      <c r="HC680" s="10"/>
      <c r="HD680" s="10"/>
      <c r="HE680" s="10"/>
      <c r="HF680" s="10"/>
      <c r="HG680" s="10"/>
      <c r="HH680" s="10"/>
      <c r="HI680" s="10"/>
      <c r="HJ680" s="10"/>
      <c r="HK680" s="10"/>
      <c r="HL680" s="10"/>
      <c r="HM680" s="10"/>
      <c r="HN680" s="10"/>
      <c r="HO680" s="10"/>
    </row>
    <row r="681" spans="2:223" ht="102" outlineLevel="1" x14ac:dyDescent="0.2">
      <c r="B681" s="14" t="s">
        <v>1600</v>
      </c>
      <c r="C681" s="14" t="s">
        <v>46</v>
      </c>
      <c r="D681" s="14" t="s">
        <v>1601</v>
      </c>
      <c r="E681" s="14" t="s">
        <v>413</v>
      </c>
      <c r="F681" s="14" t="s">
        <v>1602</v>
      </c>
      <c r="G681" s="14" t="s">
        <v>1603</v>
      </c>
      <c r="H681" s="15" t="s">
        <v>83</v>
      </c>
      <c r="I681" s="16">
        <v>45</v>
      </c>
      <c r="J681" s="17" t="s">
        <v>109</v>
      </c>
      <c r="K681" s="15" t="s">
        <v>53</v>
      </c>
      <c r="L681" s="18" t="s">
        <v>54</v>
      </c>
      <c r="M681" s="18" t="s">
        <v>55</v>
      </c>
      <c r="N681" s="50" t="s">
        <v>1518</v>
      </c>
      <c r="O681" s="50"/>
      <c r="P681" s="50"/>
      <c r="Q681" s="19"/>
      <c r="R681" s="20">
        <v>508</v>
      </c>
      <c r="S681" s="20">
        <v>508</v>
      </c>
      <c r="T681" s="20">
        <v>508</v>
      </c>
      <c r="U681" s="20">
        <v>508</v>
      </c>
      <c r="V681" s="20">
        <v>508</v>
      </c>
      <c r="W681" s="20">
        <v>17893.21</v>
      </c>
      <c r="X681" s="30">
        <f t="shared" si="17"/>
        <v>45448753.399999999</v>
      </c>
      <c r="Y681" s="20">
        <f t="shared" si="18"/>
        <v>50902603.808000006</v>
      </c>
      <c r="Z681" s="18" t="s">
        <v>57</v>
      </c>
      <c r="AA681" s="14" t="s">
        <v>176</v>
      </c>
      <c r="AB681" s="22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P681" s="10"/>
      <c r="DQ681" s="10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  <c r="EI681" s="10"/>
      <c r="EJ681" s="10"/>
      <c r="EK681" s="10"/>
      <c r="EL681" s="10"/>
      <c r="EM681" s="10"/>
      <c r="EN681" s="10"/>
      <c r="EO681" s="10"/>
      <c r="EP681" s="10"/>
      <c r="EQ681" s="10"/>
      <c r="ER681" s="10"/>
      <c r="ES681" s="10"/>
      <c r="ET681" s="10"/>
      <c r="EU681" s="10"/>
      <c r="EV681" s="10"/>
      <c r="EW681" s="10"/>
      <c r="EX681" s="10"/>
      <c r="EY681" s="10"/>
      <c r="EZ681" s="10"/>
      <c r="FA681" s="10"/>
      <c r="FB681" s="10"/>
      <c r="FC681" s="10"/>
      <c r="FD681" s="10"/>
      <c r="FE681" s="10"/>
      <c r="FF681" s="10"/>
      <c r="FG681" s="10"/>
      <c r="FH681" s="10"/>
      <c r="FI681" s="10"/>
      <c r="FJ681" s="10"/>
      <c r="FK681" s="10"/>
      <c r="FL681" s="10"/>
      <c r="FM681" s="10"/>
      <c r="FN681" s="10"/>
      <c r="FO681" s="10"/>
      <c r="FP681" s="10"/>
      <c r="FQ681" s="10"/>
      <c r="FR681" s="10"/>
      <c r="FS681" s="10"/>
      <c r="FT681" s="10"/>
      <c r="FU681" s="10"/>
      <c r="FV681" s="10"/>
      <c r="FW681" s="10"/>
      <c r="FX681" s="10"/>
      <c r="FY681" s="10"/>
      <c r="FZ681" s="10"/>
      <c r="GA681" s="10"/>
      <c r="GB681" s="10"/>
      <c r="GC681" s="10"/>
      <c r="GD681" s="10"/>
      <c r="GE681" s="10"/>
      <c r="GF681" s="10"/>
      <c r="GG681" s="10"/>
      <c r="GH681" s="10"/>
      <c r="GI681" s="10"/>
      <c r="GJ681" s="10"/>
      <c r="GK681" s="10"/>
      <c r="GL681" s="10"/>
      <c r="GM681" s="10"/>
      <c r="GN681" s="10"/>
      <c r="GO681" s="10"/>
      <c r="GP681" s="10"/>
      <c r="GQ681" s="10"/>
      <c r="GR681" s="10"/>
      <c r="GS681" s="10"/>
      <c r="GT681" s="10"/>
      <c r="GU681" s="10"/>
      <c r="GV681" s="10"/>
      <c r="GW681" s="10"/>
      <c r="GX681" s="10"/>
      <c r="GY681" s="10"/>
      <c r="GZ681" s="10"/>
      <c r="HA681" s="10"/>
      <c r="HB681" s="10"/>
      <c r="HC681" s="10"/>
      <c r="HD681" s="10"/>
      <c r="HE681" s="10"/>
      <c r="HF681" s="10"/>
      <c r="HG681" s="10"/>
      <c r="HH681" s="10"/>
      <c r="HI681" s="10"/>
      <c r="HJ681" s="10"/>
      <c r="HK681" s="10"/>
      <c r="HL681" s="10"/>
      <c r="HM681" s="10"/>
      <c r="HN681" s="10"/>
      <c r="HO681" s="10"/>
    </row>
    <row r="682" spans="2:223" ht="51" outlineLevel="1" x14ac:dyDescent="0.2">
      <c r="B682" s="14" t="s">
        <v>1604</v>
      </c>
      <c r="C682" s="14" t="s">
        <v>46</v>
      </c>
      <c r="D682" s="44" t="s">
        <v>419</v>
      </c>
      <c r="E682" s="14" t="s">
        <v>413</v>
      </c>
      <c r="F682" s="14" t="s">
        <v>420</v>
      </c>
      <c r="G682" s="14" t="s">
        <v>1605</v>
      </c>
      <c r="H682" s="15" t="s">
        <v>83</v>
      </c>
      <c r="I682" s="16">
        <v>45</v>
      </c>
      <c r="J682" s="17" t="s">
        <v>109</v>
      </c>
      <c r="K682" s="15" t="s">
        <v>53</v>
      </c>
      <c r="L682" s="18" t="s">
        <v>54</v>
      </c>
      <c r="M682" s="18" t="s">
        <v>55</v>
      </c>
      <c r="N682" s="50" t="s">
        <v>1518</v>
      </c>
      <c r="O682" s="50"/>
      <c r="P682" s="50"/>
      <c r="Q682" s="19"/>
      <c r="R682" s="20">
        <v>5</v>
      </c>
      <c r="S682" s="20">
        <v>5</v>
      </c>
      <c r="T682" s="20">
        <v>5</v>
      </c>
      <c r="U682" s="20">
        <v>5</v>
      </c>
      <c r="V682" s="20">
        <v>5</v>
      </c>
      <c r="W682" s="20">
        <v>17893.21</v>
      </c>
      <c r="X682" s="30">
        <f t="shared" si="17"/>
        <v>447330.25</v>
      </c>
      <c r="Y682" s="20">
        <f t="shared" si="18"/>
        <v>501009.88000000006</v>
      </c>
      <c r="Z682" s="18" t="s">
        <v>57</v>
      </c>
      <c r="AA682" s="14" t="s">
        <v>176</v>
      </c>
      <c r="AB682" s="22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0"/>
      <c r="DR682" s="10"/>
      <c r="DS682" s="10"/>
      <c r="DT682" s="10"/>
      <c r="DU682" s="10"/>
      <c r="DV682" s="10"/>
      <c r="DW682" s="10"/>
      <c r="DX682" s="10"/>
      <c r="DY682" s="10"/>
      <c r="DZ682" s="10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  <c r="EN682" s="10"/>
      <c r="EO682" s="10"/>
      <c r="EP682" s="10"/>
      <c r="EQ682" s="10"/>
      <c r="ER682" s="10"/>
      <c r="ES682" s="10"/>
      <c r="ET682" s="10"/>
      <c r="EU682" s="10"/>
      <c r="EV682" s="10"/>
      <c r="EW682" s="10"/>
      <c r="EX682" s="10"/>
      <c r="EY682" s="10"/>
      <c r="EZ682" s="10"/>
      <c r="FA682" s="10"/>
      <c r="FB682" s="10"/>
      <c r="FC682" s="10"/>
      <c r="FD682" s="10"/>
      <c r="FE682" s="10"/>
      <c r="FF682" s="10"/>
      <c r="FG682" s="10"/>
      <c r="FH682" s="10"/>
      <c r="FI682" s="10"/>
      <c r="FJ682" s="10"/>
      <c r="FK682" s="10"/>
      <c r="FL682" s="10"/>
      <c r="FM682" s="10"/>
      <c r="FN682" s="10"/>
      <c r="FO682" s="10"/>
      <c r="FP682" s="10"/>
      <c r="FQ682" s="10"/>
      <c r="FR682" s="10"/>
      <c r="FS682" s="10"/>
      <c r="FT682" s="10"/>
      <c r="FU682" s="10"/>
      <c r="FV682" s="10"/>
      <c r="FW682" s="10"/>
      <c r="FX682" s="10"/>
      <c r="FY682" s="10"/>
      <c r="FZ682" s="10"/>
      <c r="GA682" s="10"/>
      <c r="GB682" s="10"/>
      <c r="GC682" s="10"/>
      <c r="GD682" s="10"/>
      <c r="GE682" s="10"/>
      <c r="GF682" s="10"/>
      <c r="GG682" s="10"/>
      <c r="GH682" s="10"/>
      <c r="GI682" s="10"/>
      <c r="GJ682" s="10"/>
      <c r="GK682" s="10"/>
      <c r="GL682" s="10"/>
      <c r="GM682" s="10"/>
      <c r="GN682" s="10"/>
      <c r="GO682" s="10"/>
      <c r="GP682" s="10"/>
      <c r="GQ682" s="10"/>
      <c r="GR682" s="10"/>
      <c r="GS682" s="10"/>
      <c r="GT682" s="10"/>
      <c r="GU682" s="10"/>
      <c r="GV682" s="10"/>
      <c r="GW682" s="10"/>
      <c r="GX682" s="10"/>
      <c r="GY682" s="10"/>
      <c r="GZ682" s="10"/>
      <c r="HA682" s="10"/>
      <c r="HB682" s="10"/>
      <c r="HC682" s="10"/>
      <c r="HD682" s="10"/>
      <c r="HE682" s="10"/>
      <c r="HF682" s="10"/>
      <c r="HG682" s="10"/>
      <c r="HH682" s="10"/>
      <c r="HI682" s="10"/>
      <c r="HJ682" s="10"/>
      <c r="HK682" s="10"/>
      <c r="HL682" s="10"/>
      <c r="HM682" s="10"/>
      <c r="HN682" s="10"/>
      <c r="HO682" s="10"/>
    </row>
    <row r="683" spans="2:223" ht="51" outlineLevel="1" x14ac:dyDescent="0.2">
      <c r="B683" s="14" t="s">
        <v>1606</v>
      </c>
      <c r="C683" s="14" t="s">
        <v>46</v>
      </c>
      <c r="D683" s="44" t="s">
        <v>419</v>
      </c>
      <c r="E683" s="14" t="s">
        <v>413</v>
      </c>
      <c r="F683" s="14" t="s">
        <v>420</v>
      </c>
      <c r="G683" s="14" t="s">
        <v>1607</v>
      </c>
      <c r="H683" s="15" t="s">
        <v>83</v>
      </c>
      <c r="I683" s="16">
        <v>45</v>
      </c>
      <c r="J683" s="17" t="s">
        <v>109</v>
      </c>
      <c r="K683" s="15" t="s">
        <v>53</v>
      </c>
      <c r="L683" s="18" t="s">
        <v>54</v>
      </c>
      <c r="M683" s="18" t="s">
        <v>55</v>
      </c>
      <c r="N683" s="50" t="s">
        <v>1518</v>
      </c>
      <c r="O683" s="50"/>
      <c r="P683" s="50"/>
      <c r="Q683" s="19"/>
      <c r="R683" s="20">
        <v>2</v>
      </c>
      <c r="S683" s="20">
        <v>2</v>
      </c>
      <c r="T683" s="20">
        <v>2</v>
      </c>
      <c r="U683" s="20">
        <v>2</v>
      </c>
      <c r="V683" s="20">
        <v>2</v>
      </c>
      <c r="W683" s="20">
        <v>17893.21</v>
      </c>
      <c r="X683" s="30">
        <f t="shared" si="17"/>
        <v>178932.09999999998</v>
      </c>
      <c r="Y683" s="20">
        <f t="shared" si="18"/>
        <v>200403.95199999999</v>
      </c>
      <c r="Z683" s="18" t="s">
        <v>57</v>
      </c>
      <c r="AA683" s="14" t="s">
        <v>176</v>
      </c>
      <c r="AB683" s="22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0"/>
      <c r="DR683" s="10"/>
      <c r="DS683" s="10"/>
      <c r="DT683" s="10"/>
      <c r="DU683" s="10"/>
      <c r="DV683" s="10"/>
      <c r="DW683" s="10"/>
      <c r="DX683" s="10"/>
      <c r="DY683" s="10"/>
      <c r="DZ683" s="10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  <c r="EN683" s="10"/>
      <c r="EO683" s="10"/>
      <c r="EP683" s="10"/>
      <c r="EQ683" s="10"/>
      <c r="ER683" s="10"/>
      <c r="ES683" s="10"/>
      <c r="ET683" s="10"/>
      <c r="EU683" s="10"/>
      <c r="EV683" s="10"/>
      <c r="EW683" s="10"/>
      <c r="EX683" s="10"/>
      <c r="EY683" s="10"/>
      <c r="EZ683" s="10"/>
      <c r="FA683" s="10"/>
      <c r="FB683" s="10"/>
      <c r="FC683" s="10"/>
      <c r="FD683" s="10"/>
      <c r="FE683" s="10"/>
      <c r="FF683" s="10"/>
      <c r="FG683" s="10"/>
      <c r="FH683" s="10"/>
      <c r="FI683" s="10"/>
      <c r="FJ683" s="10"/>
      <c r="FK683" s="10"/>
      <c r="FL683" s="10"/>
      <c r="FM683" s="10"/>
      <c r="FN683" s="10"/>
      <c r="FO683" s="10"/>
      <c r="FP683" s="10"/>
      <c r="FQ683" s="10"/>
      <c r="FR683" s="10"/>
      <c r="FS683" s="10"/>
      <c r="FT683" s="10"/>
      <c r="FU683" s="10"/>
      <c r="FV683" s="10"/>
      <c r="FW683" s="10"/>
      <c r="FX683" s="10"/>
      <c r="FY683" s="10"/>
      <c r="FZ683" s="10"/>
      <c r="GA683" s="10"/>
      <c r="GB683" s="10"/>
      <c r="GC683" s="10"/>
      <c r="GD683" s="10"/>
      <c r="GE683" s="10"/>
      <c r="GF683" s="10"/>
      <c r="GG683" s="10"/>
      <c r="GH683" s="10"/>
      <c r="GI683" s="10"/>
      <c r="GJ683" s="10"/>
      <c r="GK683" s="10"/>
      <c r="GL683" s="10"/>
      <c r="GM683" s="10"/>
      <c r="GN683" s="10"/>
      <c r="GO683" s="10"/>
      <c r="GP683" s="10"/>
      <c r="GQ683" s="10"/>
      <c r="GR683" s="10"/>
      <c r="GS683" s="10"/>
      <c r="GT683" s="10"/>
      <c r="GU683" s="10"/>
      <c r="GV683" s="10"/>
      <c r="GW683" s="10"/>
      <c r="GX683" s="10"/>
      <c r="GY683" s="10"/>
      <c r="GZ683" s="10"/>
      <c r="HA683" s="10"/>
      <c r="HB683" s="10"/>
      <c r="HC683" s="10"/>
      <c r="HD683" s="10"/>
      <c r="HE683" s="10"/>
      <c r="HF683" s="10"/>
      <c r="HG683" s="10"/>
      <c r="HH683" s="10"/>
      <c r="HI683" s="10"/>
      <c r="HJ683" s="10"/>
      <c r="HK683" s="10"/>
      <c r="HL683" s="10"/>
      <c r="HM683" s="10"/>
      <c r="HN683" s="10"/>
      <c r="HO683" s="10"/>
    </row>
    <row r="684" spans="2:223" ht="89.25" outlineLevel="1" x14ac:dyDescent="0.2">
      <c r="B684" s="14" t="s">
        <v>1608</v>
      </c>
      <c r="C684" s="14" t="s">
        <v>46</v>
      </c>
      <c r="D684" s="44" t="s">
        <v>1609</v>
      </c>
      <c r="E684" s="14" t="s">
        <v>413</v>
      </c>
      <c r="F684" s="14" t="s">
        <v>1610</v>
      </c>
      <c r="G684" s="14" t="s">
        <v>1611</v>
      </c>
      <c r="H684" s="15" t="s">
        <v>83</v>
      </c>
      <c r="I684" s="16">
        <v>45</v>
      </c>
      <c r="J684" s="17" t="s">
        <v>109</v>
      </c>
      <c r="K684" s="15" t="s">
        <v>53</v>
      </c>
      <c r="L684" s="18" t="s">
        <v>54</v>
      </c>
      <c r="M684" s="18" t="s">
        <v>55</v>
      </c>
      <c r="N684" s="50" t="s">
        <v>1518</v>
      </c>
      <c r="O684" s="50"/>
      <c r="P684" s="50"/>
      <c r="Q684" s="19"/>
      <c r="R684" s="20">
        <v>1</v>
      </c>
      <c r="S684" s="20">
        <v>0</v>
      </c>
      <c r="T684" s="20">
        <v>0</v>
      </c>
      <c r="U684" s="20">
        <v>0</v>
      </c>
      <c r="V684" s="20">
        <v>0</v>
      </c>
      <c r="W684" s="20">
        <v>16517.86</v>
      </c>
      <c r="X684" s="30">
        <f t="shared" si="17"/>
        <v>16517.86</v>
      </c>
      <c r="Y684" s="20">
        <f t="shared" si="18"/>
        <v>18500.003200000003</v>
      </c>
      <c r="Z684" s="18" t="s">
        <v>57</v>
      </c>
      <c r="AA684" s="14" t="s">
        <v>176</v>
      </c>
      <c r="AB684" s="22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0"/>
      <c r="DR684" s="10"/>
      <c r="DS684" s="10"/>
      <c r="DT684" s="10"/>
      <c r="DU684" s="10"/>
      <c r="DV684" s="10"/>
      <c r="DW684" s="10"/>
      <c r="DX684" s="10"/>
      <c r="DY684" s="10"/>
      <c r="DZ684" s="10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  <c r="EN684" s="10"/>
      <c r="EO684" s="10"/>
      <c r="EP684" s="10"/>
      <c r="EQ684" s="10"/>
      <c r="ER684" s="10"/>
      <c r="ES684" s="10"/>
      <c r="ET684" s="10"/>
      <c r="EU684" s="10"/>
      <c r="EV684" s="10"/>
      <c r="EW684" s="10"/>
      <c r="EX684" s="10"/>
      <c r="EY684" s="10"/>
      <c r="EZ684" s="10"/>
      <c r="FA684" s="10"/>
      <c r="FB684" s="10"/>
      <c r="FC684" s="10"/>
      <c r="FD684" s="10"/>
      <c r="FE684" s="10"/>
      <c r="FF684" s="10"/>
      <c r="FG684" s="10"/>
      <c r="FH684" s="10"/>
      <c r="FI684" s="10"/>
      <c r="FJ684" s="10"/>
      <c r="FK684" s="10"/>
      <c r="FL684" s="10"/>
      <c r="FM684" s="10"/>
      <c r="FN684" s="10"/>
      <c r="FO684" s="10"/>
      <c r="FP684" s="10"/>
      <c r="FQ684" s="10"/>
      <c r="FR684" s="10"/>
      <c r="FS684" s="10"/>
      <c r="FT684" s="10"/>
      <c r="FU684" s="10"/>
      <c r="FV684" s="10"/>
      <c r="FW684" s="10"/>
      <c r="FX684" s="10"/>
      <c r="FY684" s="10"/>
      <c r="FZ684" s="10"/>
      <c r="GA684" s="10"/>
      <c r="GB684" s="10"/>
      <c r="GC684" s="10"/>
      <c r="GD684" s="10"/>
      <c r="GE684" s="10"/>
      <c r="GF684" s="10"/>
      <c r="GG684" s="10"/>
      <c r="GH684" s="10"/>
      <c r="GI684" s="10"/>
      <c r="GJ684" s="10"/>
      <c r="GK684" s="10"/>
      <c r="GL684" s="10"/>
      <c r="GM684" s="10"/>
      <c r="GN684" s="10"/>
      <c r="GO684" s="10"/>
      <c r="GP684" s="10"/>
      <c r="GQ684" s="10"/>
      <c r="GR684" s="10"/>
      <c r="GS684" s="10"/>
      <c r="GT684" s="10"/>
      <c r="GU684" s="10"/>
      <c r="GV684" s="10"/>
      <c r="GW684" s="10"/>
      <c r="GX684" s="10"/>
      <c r="GY684" s="10"/>
      <c r="GZ684" s="10"/>
      <c r="HA684" s="10"/>
      <c r="HB684" s="10"/>
      <c r="HC684" s="10"/>
      <c r="HD684" s="10"/>
      <c r="HE684" s="10"/>
      <c r="HF684" s="10"/>
      <c r="HG684" s="10"/>
      <c r="HH684" s="10"/>
      <c r="HI684" s="10"/>
      <c r="HJ684" s="10"/>
      <c r="HK684" s="10"/>
      <c r="HL684" s="10"/>
      <c r="HM684" s="10"/>
      <c r="HN684" s="10"/>
      <c r="HO684" s="10"/>
    </row>
    <row r="685" spans="2:223" ht="89.25" outlineLevel="1" x14ac:dyDescent="0.2">
      <c r="B685" s="14" t="s">
        <v>1612</v>
      </c>
      <c r="C685" s="14" t="s">
        <v>46</v>
      </c>
      <c r="D685" s="44" t="s">
        <v>1609</v>
      </c>
      <c r="E685" s="14" t="s">
        <v>413</v>
      </c>
      <c r="F685" s="14" t="s">
        <v>1610</v>
      </c>
      <c r="G685" s="14" t="s">
        <v>1613</v>
      </c>
      <c r="H685" s="15" t="s">
        <v>83</v>
      </c>
      <c r="I685" s="16">
        <v>45</v>
      </c>
      <c r="J685" s="17" t="s">
        <v>109</v>
      </c>
      <c r="K685" s="15" t="s">
        <v>53</v>
      </c>
      <c r="L685" s="18" t="s">
        <v>54</v>
      </c>
      <c r="M685" s="18" t="s">
        <v>55</v>
      </c>
      <c r="N685" s="50" t="s">
        <v>1518</v>
      </c>
      <c r="O685" s="50"/>
      <c r="P685" s="50"/>
      <c r="Q685" s="19"/>
      <c r="R685" s="20">
        <v>1</v>
      </c>
      <c r="S685" s="20">
        <v>1</v>
      </c>
      <c r="T685" s="20">
        <v>1</v>
      </c>
      <c r="U685" s="20">
        <v>1</v>
      </c>
      <c r="V685" s="20">
        <v>1</v>
      </c>
      <c r="W685" s="20">
        <v>17893.21</v>
      </c>
      <c r="X685" s="30">
        <f t="shared" si="17"/>
        <v>89466.049999999988</v>
      </c>
      <c r="Y685" s="20">
        <f t="shared" si="18"/>
        <v>100201.976</v>
      </c>
      <c r="Z685" s="18" t="s">
        <v>57</v>
      </c>
      <c r="AA685" s="14" t="s">
        <v>176</v>
      </c>
      <c r="AB685" s="22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  <c r="ER685" s="10"/>
      <c r="ES685" s="10"/>
      <c r="ET685" s="10"/>
      <c r="EU685" s="10"/>
      <c r="EV685" s="10"/>
      <c r="EW685" s="10"/>
      <c r="EX685" s="10"/>
      <c r="EY685" s="10"/>
      <c r="EZ685" s="10"/>
      <c r="FA685" s="10"/>
      <c r="FB685" s="10"/>
      <c r="FC685" s="10"/>
      <c r="FD685" s="10"/>
      <c r="FE685" s="10"/>
      <c r="FF685" s="10"/>
      <c r="FG685" s="10"/>
      <c r="FH685" s="10"/>
      <c r="FI685" s="10"/>
      <c r="FJ685" s="10"/>
      <c r="FK685" s="10"/>
      <c r="FL685" s="10"/>
      <c r="FM685" s="10"/>
      <c r="FN685" s="10"/>
      <c r="FO685" s="10"/>
      <c r="FP685" s="10"/>
      <c r="FQ685" s="10"/>
      <c r="FR685" s="10"/>
      <c r="FS685" s="10"/>
      <c r="FT685" s="10"/>
      <c r="FU685" s="10"/>
      <c r="FV685" s="10"/>
      <c r="FW685" s="10"/>
      <c r="FX685" s="10"/>
      <c r="FY685" s="10"/>
      <c r="FZ685" s="10"/>
      <c r="GA685" s="10"/>
      <c r="GB685" s="10"/>
      <c r="GC685" s="10"/>
      <c r="GD685" s="10"/>
      <c r="GE685" s="10"/>
      <c r="GF685" s="10"/>
      <c r="GG685" s="10"/>
      <c r="GH685" s="10"/>
      <c r="GI685" s="10"/>
      <c r="GJ685" s="10"/>
      <c r="GK685" s="10"/>
      <c r="GL685" s="10"/>
      <c r="GM685" s="10"/>
      <c r="GN685" s="10"/>
      <c r="GO685" s="10"/>
      <c r="GP685" s="10"/>
      <c r="GQ685" s="10"/>
      <c r="GR685" s="10"/>
      <c r="GS685" s="10"/>
      <c r="GT685" s="10"/>
      <c r="GU685" s="10"/>
      <c r="GV685" s="10"/>
      <c r="GW685" s="10"/>
      <c r="GX685" s="10"/>
      <c r="GY685" s="10"/>
      <c r="GZ685" s="10"/>
      <c r="HA685" s="10"/>
      <c r="HB685" s="10"/>
      <c r="HC685" s="10"/>
      <c r="HD685" s="10"/>
      <c r="HE685" s="10"/>
      <c r="HF685" s="10"/>
      <c r="HG685" s="10"/>
      <c r="HH685" s="10"/>
      <c r="HI685" s="10"/>
      <c r="HJ685" s="10"/>
      <c r="HK685" s="10"/>
      <c r="HL685" s="10"/>
      <c r="HM685" s="10"/>
      <c r="HN685" s="10"/>
      <c r="HO685" s="10"/>
    </row>
    <row r="686" spans="2:223" ht="76.5" outlineLevel="1" x14ac:dyDescent="0.2">
      <c r="B686" s="14" t="s">
        <v>1614</v>
      </c>
      <c r="C686" s="14" t="s">
        <v>46</v>
      </c>
      <c r="D686" s="17" t="s">
        <v>1553</v>
      </c>
      <c r="E686" s="14" t="s">
        <v>1554</v>
      </c>
      <c r="F686" s="14" t="s">
        <v>1555</v>
      </c>
      <c r="G686" s="14" t="s">
        <v>1615</v>
      </c>
      <c r="H686" s="15" t="s">
        <v>83</v>
      </c>
      <c r="I686" s="16">
        <v>45</v>
      </c>
      <c r="J686" s="17" t="s">
        <v>109</v>
      </c>
      <c r="K686" s="15" t="s">
        <v>53</v>
      </c>
      <c r="L686" s="18" t="s">
        <v>54</v>
      </c>
      <c r="M686" s="18" t="s">
        <v>55</v>
      </c>
      <c r="N686" s="50" t="s">
        <v>1518</v>
      </c>
      <c r="O686" s="50"/>
      <c r="P686" s="50"/>
      <c r="Q686" s="19"/>
      <c r="R686" s="20">
        <v>117</v>
      </c>
      <c r="S686" s="20">
        <v>117</v>
      </c>
      <c r="T686" s="20">
        <v>117</v>
      </c>
      <c r="U686" s="20">
        <v>117</v>
      </c>
      <c r="V686" s="20">
        <v>117</v>
      </c>
      <c r="W686" s="20">
        <v>17409.61</v>
      </c>
      <c r="X686" s="30">
        <f t="shared" si="17"/>
        <v>10184621.85</v>
      </c>
      <c r="Y686" s="20">
        <f t="shared" si="18"/>
        <v>11406776.472000001</v>
      </c>
      <c r="Z686" s="18" t="s">
        <v>57</v>
      </c>
      <c r="AA686" s="14" t="s">
        <v>176</v>
      </c>
      <c r="AB686" s="22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P686" s="10"/>
      <c r="DQ686" s="10"/>
      <c r="DR686" s="10"/>
      <c r="DS686" s="10"/>
      <c r="DT686" s="10"/>
      <c r="DU686" s="10"/>
      <c r="DV686" s="10"/>
      <c r="DW686" s="10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  <c r="EI686" s="10"/>
      <c r="EJ686" s="10"/>
      <c r="EK686" s="10"/>
      <c r="EL686" s="10"/>
      <c r="EM686" s="10"/>
      <c r="EN686" s="10"/>
      <c r="EO686" s="10"/>
      <c r="EP686" s="10"/>
      <c r="EQ686" s="10"/>
      <c r="ER686" s="10"/>
      <c r="ES686" s="10"/>
      <c r="ET686" s="10"/>
      <c r="EU686" s="10"/>
      <c r="EV686" s="10"/>
      <c r="EW686" s="10"/>
      <c r="EX686" s="10"/>
      <c r="EY686" s="10"/>
      <c r="EZ686" s="10"/>
      <c r="FA686" s="10"/>
      <c r="FB686" s="10"/>
      <c r="FC686" s="10"/>
      <c r="FD686" s="10"/>
      <c r="FE686" s="10"/>
      <c r="FF686" s="10"/>
      <c r="FG686" s="10"/>
      <c r="FH686" s="10"/>
      <c r="FI686" s="10"/>
      <c r="FJ686" s="10"/>
      <c r="FK686" s="10"/>
      <c r="FL686" s="10"/>
      <c r="FM686" s="10"/>
      <c r="FN686" s="10"/>
      <c r="FO686" s="10"/>
      <c r="FP686" s="10"/>
      <c r="FQ686" s="10"/>
      <c r="FR686" s="10"/>
      <c r="FS686" s="10"/>
      <c r="FT686" s="10"/>
      <c r="FU686" s="10"/>
      <c r="FV686" s="10"/>
      <c r="FW686" s="10"/>
      <c r="FX686" s="10"/>
      <c r="FY686" s="10"/>
      <c r="FZ686" s="10"/>
      <c r="GA686" s="10"/>
      <c r="GB686" s="10"/>
      <c r="GC686" s="10"/>
      <c r="GD686" s="10"/>
      <c r="GE686" s="10"/>
      <c r="GF686" s="10"/>
      <c r="GG686" s="10"/>
      <c r="GH686" s="10"/>
      <c r="GI686" s="10"/>
      <c r="GJ686" s="10"/>
      <c r="GK686" s="10"/>
      <c r="GL686" s="10"/>
      <c r="GM686" s="10"/>
      <c r="GN686" s="10"/>
      <c r="GO686" s="10"/>
      <c r="GP686" s="10"/>
      <c r="GQ686" s="10"/>
      <c r="GR686" s="10"/>
      <c r="GS686" s="10"/>
      <c r="GT686" s="10"/>
      <c r="GU686" s="10"/>
      <c r="GV686" s="10"/>
      <c r="GW686" s="10"/>
      <c r="GX686" s="10"/>
      <c r="GY686" s="10"/>
      <c r="GZ686" s="10"/>
      <c r="HA686" s="10"/>
      <c r="HB686" s="10"/>
      <c r="HC686" s="10"/>
      <c r="HD686" s="10"/>
      <c r="HE686" s="10"/>
      <c r="HF686" s="10"/>
      <c r="HG686" s="10"/>
      <c r="HH686" s="10"/>
      <c r="HI686" s="10"/>
      <c r="HJ686" s="10"/>
      <c r="HK686" s="10"/>
      <c r="HL686" s="10"/>
      <c r="HM686" s="10"/>
      <c r="HN686" s="10"/>
      <c r="HO686" s="10"/>
    </row>
    <row r="687" spans="2:223" ht="76.5" outlineLevel="1" x14ac:dyDescent="0.2">
      <c r="B687" s="14" t="s">
        <v>1616</v>
      </c>
      <c r="C687" s="14" t="s">
        <v>46</v>
      </c>
      <c r="D687" s="17" t="s">
        <v>1553</v>
      </c>
      <c r="E687" s="14" t="s">
        <v>1554</v>
      </c>
      <c r="F687" s="14" t="s">
        <v>1555</v>
      </c>
      <c r="G687" s="14" t="s">
        <v>1617</v>
      </c>
      <c r="H687" s="15" t="s">
        <v>83</v>
      </c>
      <c r="I687" s="16">
        <v>45</v>
      </c>
      <c r="J687" s="17" t="s">
        <v>109</v>
      </c>
      <c r="K687" s="15" t="s">
        <v>53</v>
      </c>
      <c r="L687" s="18" t="s">
        <v>54</v>
      </c>
      <c r="M687" s="18" t="s">
        <v>55</v>
      </c>
      <c r="N687" s="50" t="s">
        <v>1518</v>
      </c>
      <c r="O687" s="50"/>
      <c r="P687" s="50"/>
      <c r="Q687" s="19"/>
      <c r="R687" s="20">
        <v>73</v>
      </c>
      <c r="S687" s="20">
        <v>73</v>
      </c>
      <c r="T687" s="20">
        <v>73</v>
      </c>
      <c r="U687" s="20">
        <v>73</v>
      </c>
      <c r="V687" s="20">
        <v>73</v>
      </c>
      <c r="W687" s="20">
        <v>17409.61</v>
      </c>
      <c r="X687" s="30">
        <f t="shared" si="17"/>
        <v>6354507.6500000004</v>
      </c>
      <c r="Y687" s="20">
        <f t="shared" si="18"/>
        <v>7117048.5680000009</v>
      </c>
      <c r="Z687" s="18" t="s">
        <v>57</v>
      </c>
      <c r="AA687" s="14" t="s">
        <v>176</v>
      </c>
      <c r="AB687" s="22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  <c r="EN687" s="10"/>
      <c r="EO687" s="10"/>
      <c r="EP687" s="10"/>
      <c r="EQ687" s="10"/>
      <c r="ER687" s="10"/>
      <c r="ES687" s="10"/>
      <c r="ET687" s="10"/>
      <c r="EU687" s="10"/>
      <c r="EV687" s="10"/>
      <c r="EW687" s="10"/>
      <c r="EX687" s="10"/>
      <c r="EY687" s="10"/>
      <c r="EZ687" s="10"/>
      <c r="FA687" s="10"/>
      <c r="FB687" s="10"/>
      <c r="FC687" s="10"/>
      <c r="FD687" s="10"/>
      <c r="FE687" s="10"/>
      <c r="FF687" s="10"/>
      <c r="FG687" s="10"/>
      <c r="FH687" s="10"/>
      <c r="FI687" s="10"/>
      <c r="FJ687" s="10"/>
      <c r="FK687" s="10"/>
      <c r="FL687" s="10"/>
      <c r="FM687" s="10"/>
      <c r="FN687" s="10"/>
      <c r="FO687" s="10"/>
      <c r="FP687" s="10"/>
      <c r="FQ687" s="10"/>
      <c r="FR687" s="10"/>
      <c r="FS687" s="10"/>
      <c r="FT687" s="10"/>
      <c r="FU687" s="10"/>
      <c r="FV687" s="10"/>
      <c r="FW687" s="10"/>
      <c r="FX687" s="10"/>
      <c r="FY687" s="10"/>
      <c r="FZ687" s="10"/>
      <c r="GA687" s="10"/>
      <c r="GB687" s="10"/>
      <c r="GC687" s="10"/>
      <c r="GD687" s="10"/>
      <c r="GE687" s="10"/>
      <c r="GF687" s="10"/>
      <c r="GG687" s="10"/>
      <c r="GH687" s="10"/>
      <c r="GI687" s="10"/>
      <c r="GJ687" s="10"/>
      <c r="GK687" s="10"/>
      <c r="GL687" s="10"/>
      <c r="GM687" s="10"/>
      <c r="GN687" s="10"/>
      <c r="GO687" s="10"/>
      <c r="GP687" s="10"/>
      <c r="GQ687" s="10"/>
      <c r="GR687" s="10"/>
      <c r="GS687" s="10"/>
      <c r="GT687" s="10"/>
      <c r="GU687" s="10"/>
      <c r="GV687" s="10"/>
      <c r="GW687" s="10"/>
      <c r="GX687" s="10"/>
      <c r="GY687" s="10"/>
      <c r="GZ687" s="10"/>
      <c r="HA687" s="10"/>
      <c r="HB687" s="10"/>
      <c r="HC687" s="10"/>
      <c r="HD687" s="10"/>
      <c r="HE687" s="10"/>
      <c r="HF687" s="10"/>
      <c r="HG687" s="10"/>
      <c r="HH687" s="10"/>
      <c r="HI687" s="10"/>
      <c r="HJ687" s="10"/>
      <c r="HK687" s="10"/>
      <c r="HL687" s="10"/>
      <c r="HM687" s="10"/>
      <c r="HN687" s="10"/>
      <c r="HO687" s="10"/>
    </row>
    <row r="688" spans="2:223" ht="76.5" outlineLevel="1" x14ac:dyDescent="0.2">
      <c r="B688" s="14" t="s">
        <v>1618</v>
      </c>
      <c r="C688" s="14" t="s">
        <v>46</v>
      </c>
      <c r="D688" s="14" t="s">
        <v>1619</v>
      </c>
      <c r="E688" s="14" t="s">
        <v>413</v>
      </c>
      <c r="F688" s="14" t="s">
        <v>1620</v>
      </c>
      <c r="G688" s="14" t="s">
        <v>1621</v>
      </c>
      <c r="H688" s="15" t="s">
        <v>83</v>
      </c>
      <c r="I688" s="16">
        <v>45</v>
      </c>
      <c r="J688" s="17" t="s">
        <v>109</v>
      </c>
      <c r="K688" s="15" t="s">
        <v>53</v>
      </c>
      <c r="L688" s="18" t="s">
        <v>54</v>
      </c>
      <c r="M688" s="18" t="s">
        <v>55</v>
      </c>
      <c r="N688" s="50" t="s">
        <v>1518</v>
      </c>
      <c r="O688" s="50"/>
      <c r="P688" s="50"/>
      <c r="Q688" s="19"/>
      <c r="R688" s="20">
        <v>32</v>
      </c>
      <c r="S688" s="20">
        <v>32</v>
      </c>
      <c r="T688" s="20">
        <v>32</v>
      </c>
      <c r="U688" s="20">
        <v>32</v>
      </c>
      <c r="V688" s="20">
        <v>32</v>
      </c>
      <c r="W688" s="20">
        <v>17893.21</v>
      </c>
      <c r="X688" s="30">
        <f t="shared" si="17"/>
        <v>2862913.5999999996</v>
      </c>
      <c r="Y688" s="20">
        <f t="shared" si="18"/>
        <v>3206463.2319999998</v>
      </c>
      <c r="Z688" s="18" t="s">
        <v>57</v>
      </c>
      <c r="AA688" s="14" t="s">
        <v>176</v>
      </c>
      <c r="AB688" s="22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P688" s="10"/>
      <c r="DQ688" s="10"/>
      <c r="DR688" s="10"/>
      <c r="DS688" s="10"/>
      <c r="DT688" s="10"/>
      <c r="DU688" s="10"/>
      <c r="DV688" s="10"/>
      <c r="DW688" s="10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/>
      <c r="EI688" s="10"/>
      <c r="EJ688" s="10"/>
      <c r="EK688" s="10"/>
      <c r="EL688" s="10"/>
      <c r="EM688" s="10"/>
      <c r="EN688" s="10"/>
      <c r="EO688" s="10"/>
      <c r="EP688" s="10"/>
      <c r="EQ688" s="10"/>
      <c r="ER688" s="10"/>
      <c r="ES688" s="10"/>
      <c r="ET688" s="10"/>
      <c r="EU688" s="10"/>
      <c r="EV688" s="10"/>
      <c r="EW688" s="10"/>
      <c r="EX688" s="10"/>
      <c r="EY688" s="10"/>
      <c r="EZ688" s="10"/>
      <c r="FA688" s="10"/>
      <c r="FB688" s="10"/>
      <c r="FC688" s="10"/>
      <c r="FD688" s="10"/>
      <c r="FE688" s="10"/>
      <c r="FF688" s="10"/>
      <c r="FG688" s="10"/>
      <c r="FH688" s="10"/>
      <c r="FI688" s="10"/>
      <c r="FJ688" s="10"/>
      <c r="FK688" s="10"/>
      <c r="FL688" s="10"/>
      <c r="FM688" s="10"/>
      <c r="FN688" s="10"/>
      <c r="FO688" s="10"/>
      <c r="FP688" s="10"/>
      <c r="FQ688" s="10"/>
      <c r="FR688" s="10"/>
      <c r="FS688" s="10"/>
      <c r="FT688" s="10"/>
      <c r="FU688" s="10"/>
      <c r="FV688" s="10"/>
      <c r="FW688" s="10"/>
      <c r="FX688" s="10"/>
      <c r="FY688" s="10"/>
      <c r="FZ688" s="10"/>
      <c r="GA688" s="10"/>
      <c r="GB688" s="10"/>
      <c r="GC688" s="10"/>
      <c r="GD688" s="10"/>
      <c r="GE688" s="10"/>
      <c r="GF688" s="10"/>
      <c r="GG688" s="10"/>
      <c r="GH688" s="10"/>
      <c r="GI688" s="10"/>
      <c r="GJ688" s="10"/>
      <c r="GK688" s="10"/>
      <c r="GL688" s="10"/>
      <c r="GM688" s="10"/>
      <c r="GN688" s="10"/>
      <c r="GO688" s="10"/>
      <c r="GP688" s="10"/>
      <c r="GQ688" s="10"/>
      <c r="GR688" s="10"/>
      <c r="GS688" s="10"/>
      <c r="GT688" s="10"/>
      <c r="GU688" s="10"/>
      <c r="GV688" s="10"/>
      <c r="GW688" s="10"/>
      <c r="GX688" s="10"/>
      <c r="GY688" s="10"/>
      <c r="GZ688" s="10"/>
      <c r="HA688" s="10"/>
      <c r="HB688" s="10"/>
      <c r="HC688" s="10"/>
      <c r="HD688" s="10"/>
      <c r="HE688" s="10"/>
      <c r="HF688" s="10"/>
      <c r="HG688" s="10"/>
      <c r="HH688" s="10"/>
      <c r="HI688" s="10"/>
      <c r="HJ688" s="10"/>
      <c r="HK688" s="10"/>
      <c r="HL688" s="10"/>
      <c r="HM688" s="10"/>
      <c r="HN688" s="10"/>
      <c r="HO688" s="10"/>
    </row>
    <row r="689" spans="2:223" ht="63.75" outlineLevel="1" x14ac:dyDescent="0.2">
      <c r="B689" s="14" t="s">
        <v>1622</v>
      </c>
      <c r="C689" s="14" t="s">
        <v>46</v>
      </c>
      <c r="D689" s="14" t="s">
        <v>1623</v>
      </c>
      <c r="E689" s="14" t="s">
        <v>413</v>
      </c>
      <c r="F689" s="14" t="s">
        <v>1624</v>
      </c>
      <c r="G689" s="14" t="s">
        <v>1625</v>
      </c>
      <c r="H689" s="15" t="s">
        <v>83</v>
      </c>
      <c r="I689" s="16">
        <v>45</v>
      </c>
      <c r="J689" s="17" t="s">
        <v>109</v>
      </c>
      <c r="K689" s="15" t="s">
        <v>53</v>
      </c>
      <c r="L689" s="18" t="s">
        <v>54</v>
      </c>
      <c r="M689" s="18" t="s">
        <v>55</v>
      </c>
      <c r="N689" s="50" t="s">
        <v>1518</v>
      </c>
      <c r="O689" s="50"/>
      <c r="P689" s="50"/>
      <c r="Q689" s="19"/>
      <c r="R689" s="20">
        <v>91</v>
      </c>
      <c r="S689" s="20">
        <v>91</v>
      </c>
      <c r="T689" s="20">
        <v>91</v>
      </c>
      <c r="U689" s="20">
        <v>91</v>
      </c>
      <c r="V689" s="20">
        <v>91</v>
      </c>
      <c r="W689" s="20">
        <v>17893.21</v>
      </c>
      <c r="X689" s="30">
        <f t="shared" si="17"/>
        <v>8141410.5499999998</v>
      </c>
      <c r="Y689" s="20">
        <f t="shared" si="18"/>
        <v>9118379.8160000015</v>
      </c>
      <c r="Z689" s="18" t="s">
        <v>57</v>
      </c>
      <c r="AA689" s="14" t="s">
        <v>176</v>
      </c>
      <c r="AB689" s="22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P689" s="10"/>
      <c r="DQ689" s="10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  <c r="EI689" s="10"/>
      <c r="EJ689" s="10"/>
      <c r="EK689" s="10"/>
      <c r="EL689" s="10"/>
      <c r="EM689" s="10"/>
      <c r="EN689" s="10"/>
      <c r="EO689" s="10"/>
      <c r="EP689" s="10"/>
      <c r="EQ689" s="10"/>
      <c r="ER689" s="10"/>
      <c r="ES689" s="10"/>
      <c r="ET689" s="10"/>
      <c r="EU689" s="10"/>
      <c r="EV689" s="10"/>
      <c r="EW689" s="10"/>
      <c r="EX689" s="10"/>
      <c r="EY689" s="10"/>
      <c r="EZ689" s="10"/>
      <c r="FA689" s="10"/>
      <c r="FB689" s="10"/>
      <c r="FC689" s="10"/>
      <c r="FD689" s="10"/>
      <c r="FE689" s="10"/>
      <c r="FF689" s="10"/>
      <c r="FG689" s="10"/>
      <c r="FH689" s="10"/>
      <c r="FI689" s="10"/>
      <c r="FJ689" s="10"/>
      <c r="FK689" s="10"/>
      <c r="FL689" s="10"/>
      <c r="FM689" s="10"/>
      <c r="FN689" s="10"/>
      <c r="FO689" s="10"/>
      <c r="FP689" s="10"/>
      <c r="FQ689" s="10"/>
      <c r="FR689" s="10"/>
      <c r="FS689" s="10"/>
      <c r="FT689" s="10"/>
      <c r="FU689" s="10"/>
      <c r="FV689" s="10"/>
      <c r="FW689" s="10"/>
      <c r="FX689" s="10"/>
      <c r="FY689" s="10"/>
      <c r="FZ689" s="10"/>
      <c r="GA689" s="10"/>
      <c r="GB689" s="10"/>
      <c r="GC689" s="10"/>
      <c r="GD689" s="10"/>
      <c r="GE689" s="10"/>
      <c r="GF689" s="10"/>
      <c r="GG689" s="10"/>
      <c r="GH689" s="10"/>
      <c r="GI689" s="10"/>
      <c r="GJ689" s="10"/>
      <c r="GK689" s="10"/>
      <c r="GL689" s="10"/>
      <c r="GM689" s="10"/>
      <c r="GN689" s="10"/>
      <c r="GO689" s="10"/>
      <c r="GP689" s="10"/>
      <c r="GQ689" s="10"/>
      <c r="GR689" s="10"/>
      <c r="GS689" s="10"/>
      <c r="GT689" s="10"/>
      <c r="GU689" s="10"/>
      <c r="GV689" s="10"/>
      <c r="GW689" s="10"/>
      <c r="GX689" s="10"/>
      <c r="GY689" s="10"/>
      <c r="GZ689" s="10"/>
      <c r="HA689" s="10"/>
      <c r="HB689" s="10"/>
      <c r="HC689" s="10"/>
      <c r="HD689" s="10"/>
      <c r="HE689" s="10"/>
      <c r="HF689" s="10"/>
      <c r="HG689" s="10"/>
      <c r="HH689" s="10"/>
      <c r="HI689" s="10"/>
      <c r="HJ689" s="10"/>
      <c r="HK689" s="10"/>
      <c r="HL689" s="10"/>
      <c r="HM689" s="10"/>
      <c r="HN689" s="10"/>
      <c r="HO689" s="10"/>
    </row>
    <row r="690" spans="2:223" ht="89.25" outlineLevel="1" x14ac:dyDescent="0.2">
      <c r="B690" s="14" t="s">
        <v>1626</v>
      </c>
      <c r="C690" s="14" t="s">
        <v>46</v>
      </c>
      <c r="D690" s="14" t="s">
        <v>1609</v>
      </c>
      <c r="E690" s="14" t="s">
        <v>413</v>
      </c>
      <c r="F690" s="14" t="s">
        <v>1610</v>
      </c>
      <c r="G690" s="14" t="s">
        <v>1627</v>
      </c>
      <c r="H690" s="15" t="s">
        <v>83</v>
      </c>
      <c r="I690" s="16">
        <v>45</v>
      </c>
      <c r="J690" s="17" t="s">
        <v>109</v>
      </c>
      <c r="K690" s="15" t="s">
        <v>53</v>
      </c>
      <c r="L690" s="18" t="s">
        <v>54</v>
      </c>
      <c r="M690" s="18" t="s">
        <v>55</v>
      </c>
      <c r="N690" s="50" t="s">
        <v>1518</v>
      </c>
      <c r="O690" s="50"/>
      <c r="P690" s="50"/>
      <c r="Q690" s="19"/>
      <c r="R690" s="20">
        <v>10</v>
      </c>
      <c r="S690" s="20">
        <v>10</v>
      </c>
      <c r="T690" s="20">
        <v>10</v>
      </c>
      <c r="U690" s="20">
        <v>10</v>
      </c>
      <c r="V690" s="20">
        <v>10</v>
      </c>
      <c r="W690" s="20">
        <v>17893.21</v>
      </c>
      <c r="X690" s="30">
        <f t="shared" si="17"/>
        <v>894660.5</v>
      </c>
      <c r="Y690" s="20">
        <f t="shared" si="18"/>
        <v>1002019.7600000001</v>
      </c>
      <c r="Z690" s="18" t="s">
        <v>57</v>
      </c>
      <c r="AA690" s="14" t="s">
        <v>176</v>
      </c>
      <c r="AB690" s="22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/>
      <c r="DE690" s="10"/>
      <c r="DF690" s="10"/>
      <c r="DG690" s="10"/>
      <c r="DH690" s="10"/>
      <c r="DI690" s="10"/>
      <c r="DJ690" s="10"/>
      <c r="DK690" s="10"/>
      <c r="DL690" s="10"/>
      <c r="DM690" s="10"/>
      <c r="DN690" s="10"/>
      <c r="DO690" s="10"/>
      <c r="DP690" s="10"/>
      <c r="DQ690" s="10"/>
      <c r="DR690" s="10"/>
      <c r="DS690" s="10"/>
      <c r="DT690" s="10"/>
      <c r="DU690" s="10"/>
      <c r="DV690" s="10"/>
      <c r="DW690" s="10"/>
      <c r="DX690" s="10"/>
      <c r="DY690" s="10"/>
      <c r="DZ690" s="10"/>
      <c r="EA690" s="10"/>
      <c r="EB690" s="10"/>
      <c r="EC690" s="10"/>
      <c r="ED690" s="10"/>
      <c r="EE690" s="10"/>
      <c r="EF690" s="10"/>
      <c r="EG690" s="10"/>
      <c r="EH690" s="10"/>
      <c r="EI690" s="10"/>
      <c r="EJ690" s="10"/>
      <c r="EK690" s="10"/>
      <c r="EL690" s="10"/>
      <c r="EM690" s="10"/>
      <c r="EN690" s="10"/>
      <c r="EO690" s="10"/>
      <c r="EP690" s="10"/>
      <c r="EQ690" s="10"/>
      <c r="ER690" s="10"/>
      <c r="ES690" s="10"/>
      <c r="ET690" s="10"/>
      <c r="EU690" s="10"/>
      <c r="EV690" s="10"/>
      <c r="EW690" s="10"/>
      <c r="EX690" s="10"/>
      <c r="EY690" s="10"/>
      <c r="EZ690" s="10"/>
      <c r="FA690" s="10"/>
      <c r="FB690" s="10"/>
      <c r="FC690" s="10"/>
      <c r="FD690" s="10"/>
      <c r="FE690" s="10"/>
      <c r="FF690" s="10"/>
      <c r="FG690" s="10"/>
      <c r="FH690" s="10"/>
      <c r="FI690" s="10"/>
      <c r="FJ690" s="10"/>
      <c r="FK690" s="10"/>
      <c r="FL690" s="10"/>
      <c r="FM690" s="10"/>
      <c r="FN690" s="10"/>
      <c r="FO690" s="10"/>
      <c r="FP690" s="10"/>
      <c r="FQ690" s="10"/>
      <c r="FR690" s="10"/>
      <c r="FS690" s="10"/>
      <c r="FT690" s="10"/>
      <c r="FU690" s="10"/>
      <c r="FV690" s="10"/>
      <c r="FW690" s="10"/>
      <c r="FX690" s="10"/>
      <c r="FY690" s="10"/>
      <c r="FZ690" s="10"/>
      <c r="GA690" s="10"/>
      <c r="GB690" s="10"/>
      <c r="GC690" s="10"/>
      <c r="GD690" s="10"/>
      <c r="GE690" s="10"/>
      <c r="GF690" s="10"/>
      <c r="GG690" s="10"/>
      <c r="GH690" s="10"/>
      <c r="GI690" s="10"/>
      <c r="GJ690" s="10"/>
      <c r="GK690" s="10"/>
      <c r="GL690" s="10"/>
      <c r="GM690" s="10"/>
      <c r="GN690" s="10"/>
      <c r="GO690" s="10"/>
      <c r="GP690" s="10"/>
      <c r="GQ690" s="10"/>
      <c r="GR690" s="10"/>
      <c r="GS690" s="10"/>
      <c r="GT690" s="10"/>
      <c r="GU690" s="10"/>
      <c r="GV690" s="10"/>
      <c r="GW690" s="10"/>
      <c r="GX690" s="10"/>
      <c r="GY690" s="10"/>
      <c r="GZ690" s="10"/>
      <c r="HA690" s="10"/>
      <c r="HB690" s="10"/>
      <c r="HC690" s="10"/>
      <c r="HD690" s="10"/>
      <c r="HE690" s="10"/>
      <c r="HF690" s="10"/>
      <c r="HG690" s="10"/>
      <c r="HH690" s="10"/>
      <c r="HI690" s="10"/>
      <c r="HJ690" s="10"/>
      <c r="HK690" s="10"/>
      <c r="HL690" s="10"/>
      <c r="HM690" s="10"/>
      <c r="HN690" s="10"/>
      <c r="HO690" s="10"/>
    </row>
    <row r="691" spans="2:223" ht="51" outlineLevel="1" x14ac:dyDescent="0.2">
      <c r="B691" s="14" t="s">
        <v>1628</v>
      </c>
      <c r="C691" s="14" t="s">
        <v>46</v>
      </c>
      <c r="D691" s="44" t="s">
        <v>419</v>
      </c>
      <c r="E691" s="14" t="s">
        <v>413</v>
      </c>
      <c r="F691" s="14" t="s">
        <v>420</v>
      </c>
      <c r="G691" s="14" t="s">
        <v>1629</v>
      </c>
      <c r="H691" s="15" t="s">
        <v>83</v>
      </c>
      <c r="I691" s="16">
        <v>45</v>
      </c>
      <c r="J691" s="17" t="s">
        <v>109</v>
      </c>
      <c r="K691" s="15" t="s">
        <v>53</v>
      </c>
      <c r="L691" s="18" t="s">
        <v>54</v>
      </c>
      <c r="M691" s="18" t="s">
        <v>55</v>
      </c>
      <c r="N691" s="50" t="s">
        <v>1518</v>
      </c>
      <c r="O691" s="50"/>
      <c r="P691" s="50"/>
      <c r="Q691" s="19"/>
      <c r="R691" s="20">
        <v>12</v>
      </c>
      <c r="S691" s="20">
        <v>12</v>
      </c>
      <c r="T691" s="20">
        <v>12</v>
      </c>
      <c r="U691" s="20">
        <v>12</v>
      </c>
      <c r="V691" s="20">
        <v>12</v>
      </c>
      <c r="W691" s="20">
        <v>17409.61</v>
      </c>
      <c r="X691" s="30">
        <f t="shared" si="17"/>
        <v>1044576.6000000001</v>
      </c>
      <c r="Y691" s="20">
        <f t="shared" si="18"/>
        <v>1169925.7920000001</v>
      </c>
      <c r="Z691" s="18" t="s">
        <v>57</v>
      </c>
      <c r="AA691" s="14" t="s">
        <v>176</v>
      </c>
      <c r="AB691" s="22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/>
      <c r="DE691" s="10"/>
      <c r="DF691" s="10"/>
      <c r="DG691" s="10"/>
      <c r="DH691" s="10"/>
      <c r="DI691" s="10"/>
      <c r="DJ691" s="10"/>
      <c r="DK691" s="10"/>
      <c r="DL691" s="10"/>
      <c r="DM691" s="10"/>
      <c r="DN691" s="10"/>
      <c r="DO691" s="10"/>
      <c r="DP691" s="10"/>
      <c r="DQ691" s="10"/>
      <c r="DR691" s="10"/>
      <c r="DS691" s="10"/>
      <c r="DT691" s="10"/>
      <c r="DU691" s="10"/>
      <c r="DV691" s="10"/>
      <c r="DW691" s="10"/>
      <c r="DX691" s="10"/>
      <c r="DY691" s="10"/>
      <c r="DZ691" s="10"/>
      <c r="EA691" s="10"/>
      <c r="EB691" s="10"/>
      <c r="EC691" s="10"/>
      <c r="ED691" s="10"/>
      <c r="EE691" s="10"/>
      <c r="EF691" s="10"/>
      <c r="EG691" s="10"/>
      <c r="EH691" s="10"/>
      <c r="EI691" s="10"/>
      <c r="EJ691" s="10"/>
      <c r="EK691" s="10"/>
      <c r="EL691" s="10"/>
      <c r="EM691" s="10"/>
      <c r="EN691" s="10"/>
      <c r="EO691" s="10"/>
      <c r="EP691" s="10"/>
      <c r="EQ691" s="10"/>
      <c r="ER691" s="10"/>
      <c r="ES691" s="10"/>
      <c r="ET691" s="10"/>
      <c r="EU691" s="10"/>
      <c r="EV691" s="10"/>
      <c r="EW691" s="10"/>
      <c r="EX691" s="10"/>
      <c r="EY691" s="10"/>
      <c r="EZ691" s="10"/>
      <c r="FA691" s="10"/>
      <c r="FB691" s="10"/>
      <c r="FC691" s="10"/>
      <c r="FD691" s="10"/>
      <c r="FE691" s="10"/>
      <c r="FF691" s="10"/>
      <c r="FG691" s="10"/>
      <c r="FH691" s="10"/>
      <c r="FI691" s="10"/>
      <c r="FJ691" s="10"/>
      <c r="FK691" s="10"/>
      <c r="FL691" s="10"/>
      <c r="FM691" s="10"/>
      <c r="FN691" s="10"/>
      <c r="FO691" s="10"/>
      <c r="FP691" s="10"/>
      <c r="FQ691" s="10"/>
      <c r="FR691" s="10"/>
      <c r="FS691" s="10"/>
      <c r="FT691" s="10"/>
      <c r="FU691" s="10"/>
      <c r="FV691" s="10"/>
      <c r="FW691" s="10"/>
      <c r="FX691" s="10"/>
      <c r="FY691" s="10"/>
      <c r="FZ691" s="10"/>
      <c r="GA691" s="10"/>
      <c r="GB691" s="10"/>
      <c r="GC691" s="10"/>
      <c r="GD691" s="10"/>
      <c r="GE691" s="10"/>
      <c r="GF691" s="10"/>
      <c r="GG691" s="10"/>
      <c r="GH691" s="10"/>
      <c r="GI691" s="10"/>
      <c r="GJ691" s="10"/>
      <c r="GK691" s="10"/>
      <c r="GL691" s="10"/>
      <c r="GM691" s="10"/>
      <c r="GN691" s="10"/>
      <c r="GO691" s="10"/>
      <c r="GP691" s="10"/>
      <c r="GQ691" s="10"/>
      <c r="GR691" s="10"/>
      <c r="GS691" s="10"/>
      <c r="GT691" s="10"/>
      <c r="GU691" s="10"/>
      <c r="GV691" s="10"/>
      <c r="GW691" s="10"/>
      <c r="GX691" s="10"/>
      <c r="GY691" s="10"/>
      <c r="GZ691" s="10"/>
      <c r="HA691" s="10"/>
      <c r="HB691" s="10"/>
      <c r="HC691" s="10"/>
      <c r="HD691" s="10"/>
      <c r="HE691" s="10"/>
      <c r="HF691" s="10"/>
      <c r="HG691" s="10"/>
      <c r="HH691" s="10"/>
      <c r="HI691" s="10"/>
      <c r="HJ691" s="10"/>
      <c r="HK691" s="10"/>
      <c r="HL691" s="10"/>
      <c r="HM691" s="10"/>
      <c r="HN691" s="10"/>
      <c r="HO691" s="10"/>
    </row>
    <row r="692" spans="2:223" ht="76.5" outlineLevel="1" x14ac:dyDescent="0.2">
      <c r="B692" s="14" t="s">
        <v>1630</v>
      </c>
      <c r="C692" s="14" t="s">
        <v>46</v>
      </c>
      <c r="D692" s="14" t="s">
        <v>1553</v>
      </c>
      <c r="E692" s="14" t="s">
        <v>1554</v>
      </c>
      <c r="F692" s="14" t="s">
        <v>1555</v>
      </c>
      <c r="G692" s="14" t="s">
        <v>1631</v>
      </c>
      <c r="H692" s="15" t="s">
        <v>83</v>
      </c>
      <c r="I692" s="16">
        <v>45</v>
      </c>
      <c r="J692" s="17" t="s">
        <v>109</v>
      </c>
      <c r="K692" s="15" t="s">
        <v>53</v>
      </c>
      <c r="L692" s="18" t="s">
        <v>54</v>
      </c>
      <c r="M692" s="18" t="s">
        <v>55</v>
      </c>
      <c r="N692" s="50" t="s">
        <v>1518</v>
      </c>
      <c r="O692" s="50"/>
      <c r="P692" s="50"/>
      <c r="Q692" s="19"/>
      <c r="R692" s="20">
        <v>31</v>
      </c>
      <c r="S692" s="20">
        <v>31</v>
      </c>
      <c r="T692" s="20">
        <v>31</v>
      </c>
      <c r="U692" s="20">
        <v>31</v>
      </c>
      <c r="V692" s="20">
        <v>31</v>
      </c>
      <c r="W692" s="20">
        <v>17409.61</v>
      </c>
      <c r="X692" s="30">
        <f t="shared" si="17"/>
        <v>2698489.5500000003</v>
      </c>
      <c r="Y692" s="20">
        <f t="shared" si="18"/>
        <v>3022308.2960000006</v>
      </c>
      <c r="Z692" s="18" t="s">
        <v>57</v>
      </c>
      <c r="AA692" s="14" t="s">
        <v>176</v>
      </c>
      <c r="AB692" s="22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P692" s="10"/>
      <c r="DQ692" s="10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  <c r="EI692" s="10"/>
      <c r="EJ692" s="10"/>
      <c r="EK692" s="10"/>
      <c r="EL692" s="10"/>
      <c r="EM692" s="10"/>
      <c r="EN692" s="10"/>
      <c r="EO692" s="10"/>
      <c r="EP692" s="10"/>
      <c r="EQ692" s="10"/>
      <c r="ER692" s="10"/>
      <c r="ES692" s="10"/>
      <c r="ET692" s="10"/>
      <c r="EU692" s="10"/>
      <c r="EV692" s="10"/>
      <c r="EW692" s="10"/>
      <c r="EX692" s="10"/>
      <c r="EY692" s="10"/>
      <c r="EZ692" s="10"/>
      <c r="FA692" s="10"/>
      <c r="FB692" s="10"/>
      <c r="FC692" s="10"/>
      <c r="FD692" s="10"/>
      <c r="FE692" s="10"/>
      <c r="FF692" s="10"/>
      <c r="FG692" s="10"/>
      <c r="FH692" s="10"/>
      <c r="FI692" s="10"/>
      <c r="FJ692" s="10"/>
      <c r="FK692" s="10"/>
      <c r="FL692" s="10"/>
      <c r="FM692" s="10"/>
      <c r="FN692" s="10"/>
      <c r="FO692" s="10"/>
      <c r="FP692" s="10"/>
      <c r="FQ692" s="10"/>
      <c r="FR692" s="10"/>
      <c r="FS692" s="10"/>
      <c r="FT692" s="10"/>
      <c r="FU692" s="10"/>
      <c r="FV692" s="10"/>
      <c r="FW692" s="10"/>
      <c r="FX692" s="10"/>
      <c r="FY692" s="10"/>
      <c r="FZ692" s="10"/>
      <c r="GA692" s="10"/>
      <c r="GB692" s="10"/>
      <c r="GC692" s="10"/>
      <c r="GD692" s="10"/>
      <c r="GE692" s="10"/>
      <c r="GF692" s="10"/>
      <c r="GG692" s="10"/>
      <c r="GH692" s="10"/>
      <c r="GI692" s="10"/>
      <c r="GJ692" s="10"/>
      <c r="GK692" s="10"/>
      <c r="GL692" s="10"/>
      <c r="GM692" s="10"/>
      <c r="GN692" s="10"/>
      <c r="GO692" s="10"/>
      <c r="GP692" s="10"/>
      <c r="GQ692" s="10"/>
      <c r="GR692" s="10"/>
      <c r="GS692" s="10"/>
      <c r="GT692" s="10"/>
      <c r="GU692" s="10"/>
      <c r="GV692" s="10"/>
      <c r="GW692" s="10"/>
      <c r="GX692" s="10"/>
      <c r="GY692" s="10"/>
      <c r="GZ692" s="10"/>
      <c r="HA692" s="10"/>
      <c r="HB692" s="10"/>
      <c r="HC692" s="10"/>
      <c r="HD692" s="10"/>
      <c r="HE692" s="10"/>
      <c r="HF692" s="10"/>
      <c r="HG692" s="10"/>
      <c r="HH692" s="10"/>
      <c r="HI692" s="10"/>
      <c r="HJ692" s="10"/>
      <c r="HK692" s="10"/>
      <c r="HL692" s="10"/>
      <c r="HM692" s="10"/>
      <c r="HN692" s="10"/>
      <c r="HO692" s="10"/>
    </row>
    <row r="693" spans="2:223" ht="63.75" outlineLevel="1" x14ac:dyDescent="0.2">
      <c r="B693" s="14" t="s">
        <v>1632</v>
      </c>
      <c r="C693" s="14" t="s">
        <v>46</v>
      </c>
      <c r="D693" s="14" t="s">
        <v>1633</v>
      </c>
      <c r="E693" s="14" t="s">
        <v>413</v>
      </c>
      <c r="F693" s="14" t="s">
        <v>1634</v>
      </c>
      <c r="G693" s="14" t="s">
        <v>1635</v>
      </c>
      <c r="H693" s="15" t="s">
        <v>83</v>
      </c>
      <c r="I693" s="16">
        <v>45</v>
      </c>
      <c r="J693" s="17" t="s">
        <v>109</v>
      </c>
      <c r="K693" s="15" t="s">
        <v>53</v>
      </c>
      <c r="L693" s="18" t="s">
        <v>54</v>
      </c>
      <c r="M693" s="18" t="s">
        <v>55</v>
      </c>
      <c r="N693" s="50" t="s">
        <v>1518</v>
      </c>
      <c r="O693" s="50"/>
      <c r="P693" s="50"/>
      <c r="Q693" s="19"/>
      <c r="R693" s="20">
        <v>8</v>
      </c>
      <c r="S693" s="20">
        <v>8</v>
      </c>
      <c r="T693" s="20">
        <v>8</v>
      </c>
      <c r="U693" s="20">
        <v>8</v>
      </c>
      <c r="V693" s="20">
        <v>8</v>
      </c>
      <c r="W693" s="20">
        <v>17893.21</v>
      </c>
      <c r="X693" s="30">
        <f t="shared" si="17"/>
        <v>715728.39999999991</v>
      </c>
      <c r="Y693" s="20">
        <f t="shared" si="18"/>
        <v>801615.80799999996</v>
      </c>
      <c r="Z693" s="18" t="s">
        <v>57</v>
      </c>
      <c r="AA693" s="14" t="s">
        <v>176</v>
      </c>
      <c r="AB693" s="22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0"/>
      <c r="DC693" s="10"/>
      <c r="DD693" s="10"/>
      <c r="DE693" s="10"/>
      <c r="DF693" s="10"/>
      <c r="DG693" s="10"/>
      <c r="DH693" s="10"/>
      <c r="DI693" s="10"/>
      <c r="DJ693" s="10"/>
      <c r="DK693" s="10"/>
      <c r="DL693" s="10"/>
      <c r="DM693" s="10"/>
      <c r="DN693" s="10"/>
      <c r="DO693" s="10"/>
      <c r="DP693" s="10"/>
      <c r="DQ693" s="10"/>
      <c r="DR693" s="10"/>
      <c r="DS693" s="10"/>
      <c r="DT693" s="10"/>
      <c r="DU693" s="10"/>
      <c r="DV693" s="10"/>
      <c r="DW693" s="10"/>
      <c r="DX693" s="10"/>
      <c r="DY693" s="10"/>
      <c r="DZ693" s="10"/>
      <c r="EA693" s="10"/>
      <c r="EB693" s="10"/>
      <c r="EC693" s="10"/>
      <c r="ED693" s="10"/>
      <c r="EE693" s="10"/>
      <c r="EF693" s="10"/>
      <c r="EG693" s="10"/>
      <c r="EH693" s="10"/>
      <c r="EI693" s="10"/>
      <c r="EJ693" s="10"/>
      <c r="EK693" s="10"/>
      <c r="EL693" s="10"/>
      <c r="EM693" s="10"/>
      <c r="EN693" s="10"/>
      <c r="EO693" s="10"/>
      <c r="EP693" s="10"/>
      <c r="EQ693" s="10"/>
      <c r="ER693" s="10"/>
      <c r="ES693" s="10"/>
      <c r="ET693" s="10"/>
      <c r="EU693" s="10"/>
      <c r="EV693" s="10"/>
      <c r="EW693" s="10"/>
      <c r="EX693" s="10"/>
      <c r="EY693" s="10"/>
      <c r="EZ693" s="10"/>
      <c r="FA693" s="10"/>
      <c r="FB693" s="10"/>
      <c r="FC693" s="10"/>
      <c r="FD693" s="10"/>
      <c r="FE693" s="10"/>
      <c r="FF693" s="10"/>
      <c r="FG693" s="10"/>
      <c r="FH693" s="10"/>
      <c r="FI693" s="10"/>
      <c r="FJ693" s="10"/>
      <c r="FK693" s="10"/>
      <c r="FL693" s="10"/>
      <c r="FM693" s="10"/>
      <c r="FN693" s="10"/>
      <c r="FO693" s="10"/>
      <c r="FP693" s="10"/>
      <c r="FQ693" s="10"/>
      <c r="FR693" s="10"/>
      <c r="FS693" s="10"/>
      <c r="FT693" s="10"/>
      <c r="FU693" s="10"/>
      <c r="FV693" s="10"/>
      <c r="FW693" s="10"/>
      <c r="FX693" s="10"/>
      <c r="FY693" s="10"/>
      <c r="FZ693" s="10"/>
      <c r="GA693" s="10"/>
      <c r="GB693" s="10"/>
      <c r="GC693" s="10"/>
      <c r="GD693" s="10"/>
      <c r="GE693" s="10"/>
      <c r="GF693" s="10"/>
      <c r="GG693" s="10"/>
      <c r="GH693" s="10"/>
      <c r="GI693" s="10"/>
      <c r="GJ693" s="10"/>
      <c r="GK693" s="10"/>
      <c r="GL693" s="10"/>
      <c r="GM693" s="10"/>
      <c r="GN693" s="10"/>
      <c r="GO693" s="10"/>
      <c r="GP693" s="10"/>
      <c r="GQ693" s="10"/>
      <c r="GR693" s="10"/>
      <c r="GS693" s="10"/>
      <c r="GT693" s="10"/>
      <c r="GU693" s="10"/>
      <c r="GV693" s="10"/>
      <c r="GW693" s="10"/>
      <c r="GX693" s="10"/>
      <c r="GY693" s="10"/>
      <c r="GZ693" s="10"/>
      <c r="HA693" s="10"/>
      <c r="HB693" s="10"/>
      <c r="HC693" s="10"/>
      <c r="HD693" s="10"/>
      <c r="HE693" s="10"/>
      <c r="HF693" s="10"/>
      <c r="HG693" s="10"/>
      <c r="HH693" s="10"/>
      <c r="HI693" s="10"/>
      <c r="HJ693" s="10"/>
      <c r="HK693" s="10"/>
      <c r="HL693" s="10"/>
      <c r="HM693" s="10"/>
      <c r="HN693" s="10"/>
      <c r="HO693" s="10"/>
    </row>
    <row r="694" spans="2:223" ht="89.25" outlineLevel="1" x14ac:dyDescent="0.2">
      <c r="B694" s="14" t="s">
        <v>1636</v>
      </c>
      <c r="C694" s="14" t="s">
        <v>46</v>
      </c>
      <c r="D694" s="14" t="s">
        <v>1609</v>
      </c>
      <c r="E694" s="14" t="s">
        <v>413</v>
      </c>
      <c r="F694" s="14" t="s">
        <v>1610</v>
      </c>
      <c r="G694" s="14" t="s">
        <v>1637</v>
      </c>
      <c r="H694" s="15" t="s">
        <v>83</v>
      </c>
      <c r="I694" s="16">
        <v>45</v>
      </c>
      <c r="J694" s="17" t="s">
        <v>109</v>
      </c>
      <c r="K694" s="15" t="s">
        <v>53</v>
      </c>
      <c r="L694" s="18" t="s">
        <v>54</v>
      </c>
      <c r="M694" s="18" t="s">
        <v>55</v>
      </c>
      <c r="N694" s="50" t="s">
        <v>1518</v>
      </c>
      <c r="O694" s="50"/>
      <c r="P694" s="50"/>
      <c r="Q694" s="19"/>
      <c r="R694" s="20">
        <v>3</v>
      </c>
      <c r="S694" s="20">
        <v>3</v>
      </c>
      <c r="T694" s="20">
        <v>3</v>
      </c>
      <c r="U694" s="20">
        <v>3</v>
      </c>
      <c r="V694" s="20">
        <v>3</v>
      </c>
      <c r="W694" s="20">
        <v>17893.21</v>
      </c>
      <c r="X694" s="30">
        <f t="shared" si="17"/>
        <v>268398.14999999997</v>
      </c>
      <c r="Y694" s="20">
        <f t="shared" si="18"/>
        <v>300605.92800000001</v>
      </c>
      <c r="Z694" s="18" t="s">
        <v>57</v>
      </c>
      <c r="AA694" s="14" t="s">
        <v>176</v>
      </c>
      <c r="AB694" s="22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0"/>
      <c r="DC694" s="10"/>
      <c r="DD694" s="10"/>
      <c r="DE694" s="10"/>
      <c r="DF694" s="10"/>
      <c r="DG694" s="10"/>
      <c r="DH694" s="10"/>
      <c r="DI694" s="10"/>
      <c r="DJ694" s="10"/>
      <c r="DK694" s="10"/>
      <c r="DL694" s="10"/>
      <c r="DM694" s="10"/>
      <c r="DN694" s="10"/>
      <c r="DO694" s="10"/>
      <c r="DP694" s="10"/>
      <c r="DQ694" s="10"/>
      <c r="DR694" s="10"/>
      <c r="DS694" s="10"/>
      <c r="DT694" s="10"/>
      <c r="DU694" s="10"/>
      <c r="DV694" s="10"/>
      <c r="DW694" s="10"/>
      <c r="DX694" s="10"/>
      <c r="DY694" s="10"/>
      <c r="DZ694" s="10"/>
      <c r="EA694" s="10"/>
      <c r="EB694" s="10"/>
      <c r="EC694" s="10"/>
      <c r="ED694" s="10"/>
      <c r="EE694" s="10"/>
      <c r="EF694" s="10"/>
      <c r="EG694" s="10"/>
      <c r="EH694" s="10"/>
      <c r="EI694" s="10"/>
      <c r="EJ694" s="10"/>
      <c r="EK694" s="10"/>
      <c r="EL694" s="10"/>
      <c r="EM694" s="10"/>
      <c r="EN694" s="10"/>
      <c r="EO694" s="10"/>
      <c r="EP694" s="10"/>
      <c r="EQ694" s="10"/>
      <c r="ER694" s="10"/>
      <c r="ES694" s="10"/>
      <c r="ET694" s="10"/>
      <c r="EU694" s="10"/>
      <c r="EV694" s="10"/>
      <c r="EW694" s="10"/>
      <c r="EX694" s="10"/>
      <c r="EY694" s="10"/>
      <c r="EZ694" s="10"/>
      <c r="FA694" s="10"/>
      <c r="FB694" s="10"/>
      <c r="FC694" s="10"/>
      <c r="FD694" s="10"/>
      <c r="FE694" s="10"/>
      <c r="FF694" s="10"/>
      <c r="FG694" s="10"/>
      <c r="FH694" s="10"/>
      <c r="FI694" s="10"/>
      <c r="FJ694" s="10"/>
      <c r="FK694" s="10"/>
      <c r="FL694" s="10"/>
      <c r="FM694" s="10"/>
      <c r="FN694" s="10"/>
      <c r="FO694" s="10"/>
      <c r="FP694" s="10"/>
      <c r="FQ694" s="10"/>
      <c r="FR694" s="10"/>
      <c r="FS694" s="10"/>
      <c r="FT694" s="10"/>
      <c r="FU694" s="10"/>
      <c r="FV694" s="10"/>
      <c r="FW694" s="10"/>
      <c r="FX694" s="10"/>
      <c r="FY694" s="10"/>
      <c r="FZ694" s="10"/>
      <c r="GA694" s="10"/>
      <c r="GB694" s="10"/>
      <c r="GC694" s="10"/>
      <c r="GD694" s="10"/>
      <c r="GE694" s="10"/>
      <c r="GF694" s="10"/>
      <c r="GG694" s="10"/>
      <c r="GH694" s="10"/>
      <c r="GI694" s="10"/>
      <c r="GJ694" s="10"/>
      <c r="GK694" s="10"/>
      <c r="GL694" s="10"/>
      <c r="GM694" s="10"/>
      <c r="GN694" s="10"/>
      <c r="GO694" s="10"/>
      <c r="GP694" s="10"/>
      <c r="GQ694" s="10"/>
      <c r="GR694" s="10"/>
      <c r="GS694" s="10"/>
      <c r="GT694" s="10"/>
      <c r="GU694" s="10"/>
      <c r="GV694" s="10"/>
      <c r="GW694" s="10"/>
      <c r="GX694" s="10"/>
      <c r="GY694" s="10"/>
      <c r="GZ694" s="10"/>
      <c r="HA694" s="10"/>
      <c r="HB694" s="10"/>
      <c r="HC694" s="10"/>
      <c r="HD694" s="10"/>
      <c r="HE694" s="10"/>
      <c r="HF694" s="10"/>
      <c r="HG694" s="10"/>
      <c r="HH694" s="10"/>
      <c r="HI694" s="10"/>
      <c r="HJ694" s="10"/>
      <c r="HK694" s="10"/>
      <c r="HL694" s="10"/>
      <c r="HM694" s="10"/>
      <c r="HN694" s="10"/>
      <c r="HO694" s="10"/>
    </row>
    <row r="695" spans="2:223" ht="51" outlineLevel="1" x14ac:dyDescent="0.2">
      <c r="B695" s="14" t="s">
        <v>1638</v>
      </c>
      <c r="C695" s="14" t="s">
        <v>46</v>
      </c>
      <c r="D695" s="14" t="s">
        <v>419</v>
      </c>
      <c r="E695" s="14" t="s">
        <v>413</v>
      </c>
      <c r="F695" s="14" t="s">
        <v>420</v>
      </c>
      <c r="G695" s="14" t="s">
        <v>1639</v>
      </c>
      <c r="H695" s="15" t="s">
        <v>83</v>
      </c>
      <c r="I695" s="16">
        <v>45</v>
      </c>
      <c r="J695" s="17" t="s">
        <v>109</v>
      </c>
      <c r="K695" s="15" t="s">
        <v>53</v>
      </c>
      <c r="L695" s="18" t="s">
        <v>54</v>
      </c>
      <c r="M695" s="18" t="s">
        <v>55</v>
      </c>
      <c r="N695" s="50" t="s">
        <v>1518</v>
      </c>
      <c r="O695" s="50"/>
      <c r="P695" s="50"/>
      <c r="Q695" s="19"/>
      <c r="R695" s="20">
        <v>77</v>
      </c>
      <c r="S695" s="20">
        <v>77</v>
      </c>
      <c r="T695" s="20">
        <v>77</v>
      </c>
      <c r="U695" s="20">
        <v>77</v>
      </c>
      <c r="V695" s="20">
        <v>77</v>
      </c>
      <c r="W695" s="20">
        <v>13540.81</v>
      </c>
      <c r="X695" s="30">
        <f t="shared" si="17"/>
        <v>5213211.8499999996</v>
      </c>
      <c r="Y695" s="20">
        <f t="shared" si="18"/>
        <v>5838797.2719999999</v>
      </c>
      <c r="Z695" s="18" t="s">
        <v>57</v>
      </c>
      <c r="AA695" s="14" t="s">
        <v>176</v>
      </c>
      <c r="AB695" s="22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/>
      <c r="DE695" s="10"/>
      <c r="DF695" s="10"/>
      <c r="DG695" s="10"/>
      <c r="DH695" s="10"/>
      <c r="DI695" s="10"/>
      <c r="DJ695" s="10"/>
      <c r="DK695" s="10"/>
      <c r="DL695" s="10"/>
      <c r="DM695" s="10"/>
      <c r="DN695" s="10"/>
      <c r="DO695" s="10"/>
      <c r="DP695" s="10"/>
      <c r="DQ695" s="10"/>
      <c r="DR695" s="10"/>
      <c r="DS695" s="10"/>
      <c r="DT695" s="10"/>
      <c r="DU695" s="10"/>
      <c r="DV695" s="10"/>
      <c r="DW695" s="10"/>
      <c r="DX695" s="10"/>
      <c r="DY695" s="10"/>
      <c r="DZ695" s="10"/>
      <c r="EA695" s="10"/>
      <c r="EB695" s="10"/>
      <c r="EC695" s="10"/>
      <c r="ED695" s="10"/>
      <c r="EE695" s="10"/>
      <c r="EF695" s="10"/>
      <c r="EG695" s="10"/>
      <c r="EH695" s="10"/>
      <c r="EI695" s="10"/>
      <c r="EJ695" s="10"/>
      <c r="EK695" s="10"/>
      <c r="EL695" s="10"/>
      <c r="EM695" s="10"/>
      <c r="EN695" s="10"/>
      <c r="EO695" s="10"/>
      <c r="EP695" s="10"/>
      <c r="EQ695" s="10"/>
      <c r="ER695" s="10"/>
      <c r="ES695" s="10"/>
      <c r="ET695" s="10"/>
      <c r="EU695" s="10"/>
      <c r="EV695" s="10"/>
      <c r="EW695" s="10"/>
      <c r="EX695" s="10"/>
      <c r="EY695" s="10"/>
      <c r="EZ695" s="10"/>
      <c r="FA695" s="10"/>
      <c r="FB695" s="10"/>
      <c r="FC695" s="10"/>
      <c r="FD695" s="10"/>
      <c r="FE695" s="10"/>
      <c r="FF695" s="10"/>
      <c r="FG695" s="10"/>
      <c r="FH695" s="10"/>
      <c r="FI695" s="10"/>
      <c r="FJ695" s="10"/>
      <c r="FK695" s="10"/>
      <c r="FL695" s="10"/>
      <c r="FM695" s="10"/>
      <c r="FN695" s="10"/>
      <c r="FO695" s="10"/>
      <c r="FP695" s="10"/>
      <c r="FQ695" s="10"/>
      <c r="FR695" s="10"/>
      <c r="FS695" s="10"/>
      <c r="FT695" s="10"/>
      <c r="FU695" s="10"/>
      <c r="FV695" s="10"/>
      <c r="FW695" s="10"/>
      <c r="FX695" s="10"/>
      <c r="FY695" s="10"/>
      <c r="FZ695" s="10"/>
      <c r="GA695" s="10"/>
      <c r="GB695" s="10"/>
      <c r="GC695" s="10"/>
      <c r="GD695" s="10"/>
      <c r="GE695" s="10"/>
      <c r="GF695" s="10"/>
      <c r="GG695" s="10"/>
      <c r="GH695" s="10"/>
      <c r="GI695" s="10"/>
      <c r="GJ695" s="10"/>
      <c r="GK695" s="10"/>
      <c r="GL695" s="10"/>
      <c r="GM695" s="10"/>
      <c r="GN695" s="10"/>
      <c r="GO695" s="10"/>
      <c r="GP695" s="10"/>
      <c r="GQ695" s="10"/>
      <c r="GR695" s="10"/>
      <c r="GS695" s="10"/>
      <c r="GT695" s="10"/>
      <c r="GU695" s="10"/>
      <c r="GV695" s="10"/>
      <c r="GW695" s="10"/>
      <c r="GX695" s="10"/>
      <c r="GY695" s="10"/>
      <c r="GZ695" s="10"/>
      <c r="HA695" s="10"/>
      <c r="HB695" s="10"/>
      <c r="HC695" s="10"/>
      <c r="HD695" s="10"/>
      <c r="HE695" s="10"/>
      <c r="HF695" s="10"/>
      <c r="HG695" s="10"/>
      <c r="HH695" s="10"/>
      <c r="HI695" s="10"/>
      <c r="HJ695" s="10"/>
      <c r="HK695" s="10"/>
      <c r="HL695" s="10"/>
      <c r="HM695" s="10"/>
      <c r="HN695" s="10"/>
      <c r="HO695" s="10"/>
    </row>
    <row r="696" spans="2:223" ht="51" outlineLevel="1" x14ac:dyDescent="0.2">
      <c r="B696" s="14" t="s">
        <v>1640</v>
      </c>
      <c r="C696" s="14" t="s">
        <v>46</v>
      </c>
      <c r="D696" s="14" t="s">
        <v>1641</v>
      </c>
      <c r="E696" s="14" t="s">
        <v>1642</v>
      </c>
      <c r="F696" s="14" t="s">
        <v>1643</v>
      </c>
      <c r="G696" s="14" t="s">
        <v>1644</v>
      </c>
      <c r="H696" s="15" t="s">
        <v>83</v>
      </c>
      <c r="I696" s="16">
        <v>50</v>
      </c>
      <c r="J696" s="17" t="s">
        <v>109</v>
      </c>
      <c r="K696" s="15" t="s">
        <v>53</v>
      </c>
      <c r="L696" s="18" t="s">
        <v>54</v>
      </c>
      <c r="M696" s="18" t="s">
        <v>55</v>
      </c>
      <c r="N696" s="50" t="s">
        <v>1518</v>
      </c>
      <c r="O696" s="50"/>
      <c r="P696" s="50"/>
      <c r="Q696" s="19"/>
      <c r="R696" s="20">
        <v>30</v>
      </c>
      <c r="S696" s="20">
        <v>30</v>
      </c>
      <c r="T696" s="20">
        <v>30</v>
      </c>
      <c r="U696" s="20">
        <v>30</v>
      </c>
      <c r="V696" s="20">
        <v>30</v>
      </c>
      <c r="W696" s="20">
        <v>3537.54</v>
      </c>
      <c r="X696" s="30">
        <f t="shared" si="17"/>
        <v>530631</v>
      </c>
      <c r="Y696" s="20">
        <f t="shared" si="18"/>
        <v>594306.72000000009</v>
      </c>
      <c r="Z696" s="18" t="s">
        <v>57</v>
      </c>
      <c r="AA696" s="14" t="s">
        <v>176</v>
      </c>
      <c r="AB696" s="22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0"/>
      <c r="DC696" s="10"/>
      <c r="DD696" s="10"/>
      <c r="DE696" s="10"/>
      <c r="DF696" s="10"/>
      <c r="DG696" s="10"/>
      <c r="DH696" s="10"/>
      <c r="DI696" s="10"/>
      <c r="DJ696" s="10"/>
      <c r="DK696" s="10"/>
      <c r="DL696" s="10"/>
      <c r="DM696" s="10"/>
      <c r="DN696" s="10"/>
      <c r="DO696" s="10"/>
      <c r="DP696" s="10"/>
      <c r="DQ696" s="10"/>
      <c r="DR696" s="10"/>
      <c r="DS696" s="10"/>
      <c r="DT696" s="10"/>
      <c r="DU696" s="10"/>
      <c r="DV696" s="10"/>
      <c r="DW696" s="10"/>
      <c r="DX696" s="10"/>
      <c r="DY696" s="10"/>
      <c r="DZ696" s="10"/>
      <c r="EA696" s="10"/>
      <c r="EB696" s="10"/>
      <c r="EC696" s="10"/>
      <c r="ED696" s="10"/>
      <c r="EE696" s="10"/>
      <c r="EF696" s="10"/>
      <c r="EG696" s="10"/>
      <c r="EH696" s="10"/>
      <c r="EI696" s="10"/>
      <c r="EJ696" s="10"/>
      <c r="EK696" s="10"/>
      <c r="EL696" s="10"/>
      <c r="EM696" s="10"/>
      <c r="EN696" s="10"/>
      <c r="EO696" s="10"/>
      <c r="EP696" s="10"/>
      <c r="EQ696" s="10"/>
      <c r="ER696" s="10"/>
      <c r="ES696" s="10"/>
      <c r="ET696" s="10"/>
      <c r="EU696" s="10"/>
      <c r="EV696" s="10"/>
      <c r="EW696" s="10"/>
      <c r="EX696" s="10"/>
      <c r="EY696" s="10"/>
      <c r="EZ696" s="10"/>
      <c r="FA696" s="10"/>
      <c r="FB696" s="10"/>
      <c r="FC696" s="10"/>
      <c r="FD696" s="10"/>
      <c r="FE696" s="10"/>
      <c r="FF696" s="10"/>
      <c r="FG696" s="10"/>
      <c r="FH696" s="10"/>
      <c r="FI696" s="10"/>
      <c r="FJ696" s="10"/>
      <c r="FK696" s="10"/>
      <c r="FL696" s="10"/>
      <c r="FM696" s="10"/>
      <c r="FN696" s="10"/>
      <c r="FO696" s="10"/>
      <c r="FP696" s="10"/>
      <c r="FQ696" s="10"/>
      <c r="FR696" s="10"/>
      <c r="FS696" s="10"/>
      <c r="FT696" s="10"/>
      <c r="FU696" s="10"/>
      <c r="FV696" s="10"/>
      <c r="FW696" s="10"/>
      <c r="FX696" s="10"/>
      <c r="FY696" s="10"/>
      <c r="FZ696" s="10"/>
      <c r="GA696" s="10"/>
      <c r="GB696" s="10"/>
      <c r="GC696" s="10"/>
      <c r="GD696" s="10"/>
      <c r="GE696" s="10"/>
      <c r="GF696" s="10"/>
      <c r="GG696" s="10"/>
      <c r="GH696" s="10"/>
      <c r="GI696" s="10"/>
      <c r="GJ696" s="10"/>
      <c r="GK696" s="10"/>
      <c r="GL696" s="10"/>
      <c r="GM696" s="10"/>
      <c r="GN696" s="10"/>
      <c r="GO696" s="10"/>
      <c r="GP696" s="10"/>
      <c r="GQ696" s="10"/>
      <c r="GR696" s="10"/>
      <c r="GS696" s="10"/>
      <c r="GT696" s="10"/>
      <c r="GU696" s="10"/>
      <c r="GV696" s="10"/>
      <c r="GW696" s="10"/>
      <c r="GX696" s="10"/>
      <c r="GY696" s="10"/>
      <c r="GZ696" s="10"/>
      <c r="HA696" s="10"/>
      <c r="HB696" s="10"/>
      <c r="HC696" s="10"/>
      <c r="HD696" s="10"/>
      <c r="HE696" s="10"/>
      <c r="HF696" s="10"/>
      <c r="HG696" s="10"/>
      <c r="HH696" s="10"/>
      <c r="HI696" s="10"/>
      <c r="HJ696" s="10"/>
      <c r="HK696" s="10"/>
      <c r="HL696" s="10"/>
      <c r="HM696" s="10"/>
      <c r="HN696" s="10"/>
      <c r="HO696" s="10"/>
    </row>
    <row r="697" spans="2:223" ht="51" outlineLevel="1" x14ac:dyDescent="0.2">
      <c r="B697" s="14" t="s">
        <v>1645</v>
      </c>
      <c r="C697" s="14" t="s">
        <v>46</v>
      </c>
      <c r="D697" s="14" t="s">
        <v>1646</v>
      </c>
      <c r="E697" s="14" t="s">
        <v>1647</v>
      </c>
      <c r="F697" s="14" t="s">
        <v>1648</v>
      </c>
      <c r="G697" s="14" t="s">
        <v>1649</v>
      </c>
      <c r="H697" s="15" t="s">
        <v>83</v>
      </c>
      <c r="I697" s="16">
        <v>100</v>
      </c>
      <c r="J697" s="17" t="s">
        <v>109</v>
      </c>
      <c r="K697" s="15" t="s">
        <v>53</v>
      </c>
      <c r="L697" s="18" t="s">
        <v>54</v>
      </c>
      <c r="M697" s="18" t="s">
        <v>55</v>
      </c>
      <c r="N697" s="50" t="s">
        <v>1518</v>
      </c>
      <c r="O697" s="50"/>
      <c r="P697" s="50"/>
      <c r="Q697" s="19"/>
      <c r="R697" s="20">
        <v>53</v>
      </c>
      <c r="S697" s="20">
        <v>53</v>
      </c>
      <c r="T697" s="20">
        <v>53</v>
      </c>
      <c r="U697" s="20">
        <v>53</v>
      </c>
      <c r="V697" s="20">
        <v>53</v>
      </c>
      <c r="W697" s="20">
        <v>13540.81</v>
      </c>
      <c r="X697" s="30">
        <f t="shared" si="17"/>
        <v>3588314.65</v>
      </c>
      <c r="Y697" s="20">
        <f t="shared" si="18"/>
        <v>4018912.4080000003</v>
      </c>
      <c r="Z697" s="18" t="s">
        <v>57</v>
      </c>
      <c r="AA697" s="14" t="s">
        <v>176</v>
      </c>
      <c r="AB697" s="22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0"/>
      <c r="DR697" s="10"/>
      <c r="DS697" s="10"/>
      <c r="DT697" s="10"/>
      <c r="DU697" s="10"/>
      <c r="DV697" s="10"/>
      <c r="DW697" s="10"/>
      <c r="DX697" s="10"/>
      <c r="DY697" s="10"/>
      <c r="DZ697" s="10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  <c r="EN697" s="10"/>
      <c r="EO697" s="10"/>
      <c r="EP697" s="10"/>
      <c r="EQ697" s="10"/>
      <c r="ER697" s="10"/>
      <c r="ES697" s="10"/>
      <c r="ET697" s="10"/>
      <c r="EU697" s="10"/>
      <c r="EV697" s="10"/>
      <c r="EW697" s="10"/>
      <c r="EX697" s="10"/>
      <c r="EY697" s="10"/>
      <c r="EZ697" s="10"/>
      <c r="FA697" s="10"/>
      <c r="FB697" s="10"/>
      <c r="FC697" s="10"/>
      <c r="FD697" s="10"/>
      <c r="FE697" s="10"/>
      <c r="FF697" s="10"/>
      <c r="FG697" s="10"/>
      <c r="FH697" s="10"/>
      <c r="FI697" s="10"/>
      <c r="FJ697" s="10"/>
      <c r="FK697" s="10"/>
      <c r="FL697" s="10"/>
      <c r="FM697" s="10"/>
      <c r="FN697" s="10"/>
      <c r="FO697" s="10"/>
      <c r="FP697" s="10"/>
      <c r="FQ697" s="10"/>
      <c r="FR697" s="10"/>
      <c r="FS697" s="10"/>
      <c r="FT697" s="10"/>
      <c r="FU697" s="10"/>
      <c r="FV697" s="10"/>
      <c r="FW697" s="10"/>
      <c r="FX697" s="10"/>
      <c r="FY697" s="10"/>
      <c r="FZ697" s="10"/>
      <c r="GA697" s="10"/>
      <c r="GB697" s="10"/>
      <c r="GC697" s="10"/>
      <c r="GD697" s="10"/>
      <c r="GE697" s="10"/>
      <c r="GF697" s="10"/>
      <c r="GG697" s="10"/>
      <c r="GH697" s="10"/>
      <c r="GI697" s="10"/>
      <c r="GJ697" s="10"/>
      <c r="GK697" s="10"/>
      <c r="GL697" s="10"/>
      <c r="GM697" s="10"/>
      <c r="GN697" s="10"/>
      <c r="GO697" s="10"/>
      <c r="GP697" s="10"/>
      <c r="GQ697" s="10"/>
      <c r="GR697" s="10"/>
      <c r="GS697" s="10"/>
      <c r="GT697" s="10"/>
      <c r="GU697" s="10"/>
      <c r="GV697" s="10"/>
      <c r="GW697" s="10"/>
      <c r="GX697" s="10"/>
      <c r="GY697" s="10"/>
      <c r="GZ697" s="10"/>
      <c r="HA697" s="10"/>
      <c r="HB697" s="10"/>
      <c r="HC697" s="10"/>
      <c r="HD697" s="10"/>
      <c r="HE697" s="10"/>
      <c r="HF697" s="10"/>
      <c r="HG697" s="10"/>
      <c r="HH697" s="10"/>
      <c r="HI697" s="10"/>
      <c r="HJ697" s="10"/>
      <c r="HK697" s="10"/>
      <c r="HL697" s="10"/>
      <c r="HM697" s="10"/>
      <c r="HN697" s="10"/>
      <c r="HO697" s="10"/>
    </row>
    <row r="698" spans="2:223" ht="51" outlineLevel="1" x14ac:dyDescent="0.2">
      <c r="B698" s="14" t="s">
        <v>1650</v>
      </c>
      <c r="C698" s="14" t="s">
        <v>46</v>
      </c>
      <c r="D698" s="14" t="s">
        <v>1646</v>
      </c>
      <c r="E698" s="14" t="s">
        <v>1647</v>
      </c>
      <c r="F698" s="14" t="s">
        <v>1648</v>
      </c>
      <c r="G698" s="14" t="s">
        <v>1651</v>
      </c>
      <c r="H698" s="15" t="s">
        <v>83</v>
      </c>
      <c r="I698" s="16">
        <v>100</v>
      </c>
      <c r="J698" s="17" t="s">
        <v>109</v>
      </c>
      <c r="K698" s="15" t="s">
        <v>53</v>
      </c>
      <c r="L698" s="18" t="s">
        <v>54</v>
      </c>
      <c r="M698" s="18" t="s">
        <v>55</v>
      </c>
      <c r="N698" s="50" t="s">
        <v>1518</v>
      </c>
      <c r="O698" s="50"/>
      <c r="P698" s="50"/>
      <c r="Q698" s="19"/>
      <c r="R698" s="20">
        <v>731</v>
      </c>
      <c r="S698" s="20">
        <v>731</v>
      </c>
      <c r="T698" s="20">
        <v>731</v>
      </c>
      <c r="U698" s="20">
        <v>731</v>
      </c>
      <c r="V698" s="20">
        <v>731</v>
      </c>
      <c r="W698" s="20">
        <v>13540.81</v>
      </c>
      <c r="X698" s="30">
        <f t="shared" si="17"/>
        <v>49491660.549999997</v>
      </c>
      <c r="Y698" s="20">
        <f t="shared" si="18"/>
        <v>55430659.816</v>
      </c>
      <c r="Z698" s="18" t="s">
        <v>57</v>
      </c>
      <c r="AA698" s="14" t="s">
        <v>176</v>
      </c>
      <c r="AB698" s="22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  <c r="DT698" s="10"/>
      <c r="DU698" s="10"/>
      <c r="DV698" s="10"/>
      <c r="DW698" s="10"/>
      <c r="DX698" s="10"/>
      <c r="DY698" s="10"/>
      <c r="DZ698" s="10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  <c r="EN698" s="10"/>
      <c r="EO698" s="10"/>
      <c r="EP698" s="10"/>
      <c r="EQ698" s="10"/>
      <c r="ER698" s="10"/>
      <c r="ES698" s="10"/>
      <c r="ET698" s="10"/>
      <c r="EU698" s="10"/>
      <c r="EV698" s="10"/>
      <c r="EW698" s="10"/>
      <c r="EX698" s="10"/>
      <c r="EY698" s="10"/>
      <c r="EZ698" s="10"/>
      <c r="FA698" s="10"/>
      <c r="FB698" s="10"/>
      <c r="FC698" s="10"/>
      <c r="FD698" s="10"/>
      <c r="FE698" s="10"/>
      <c r="FF698" s="10"/>
      <c r="FG698" s="10"/>
      <c r="FH698" s="10"/>
      <c r="FI698" s="10"/>
      <c r="FJ698" s="10"/>
      <c r="FK698" s="10"/>
      <c r="FL698" s="10"/>
      <c r="FM698" s="10"/>
      <c r="FN698" s="10"/>
      <c r="FO698" s="10"/>
      <c r="FP698" s="10"/>
      <c r="FQ698" s="10"/>
      <c r="FR698" s="10"/>
      <c r="FS698" s="10"/>
      <c r="FT698" s="10"/>
      <c r="FU698" s="10"/>
      <c r="FV698" s="10"/>
      <c r="FW698" s="10"/>
      <c r="FX698" s="10"/>
      <c r="FY698" s="10"/>
      <c r="FZ698" s="10"/>
      <c r="GA698" s="10"/>
      <c r="GB698" s="10"/>
      <c r="GC698" s="10"/>
      <c r="GD698" s="10"/>
      <c r="GE698" s="10"/>
      <c r="GF698" s="10"/>
      <c r="GG698" s="10"/>
      <c r="GH698" s="10"/>
      <c r="GI698" s="10"/>
      <c r="GJ698" s="10"/>
      <c r="GK698" s="10"/>
      <c r="GL698" s="10"/>
      <c r="GM698" s="10"/>
      <c r="GN698" s="10"/>
      <c r="GO698" s="10"/>
      <c r="GP698" s="10"/>
      <c r="GQ698" s="10"/>
      <c r="GR698" s="10"/>
      <c r="GS698" s="10"/>
      <c r="GT698" s="10"/>
      <c r="GU698" s="10"/>
      <c r="GV698" s="10"/>
      <c r="GW698" s="10"/>
      <c r="GX698" s="10"/>
      <c r="GY698" s="10"/>
      <c r="GZ698" s="10"/>
      <c r="HA698" s="10"/>
      <c r="HB698" s="10"/>
      <c r="HC698" s="10"/>
      <c r="HD698" s="10"/>
      <c r="HE698" s="10"/>
      <c r="HF698" s="10"/>
      <c r="HG698" s="10"/>
      <c r="HH698" s="10"/>
      <c r="HI698" s="10"/>
      <c r="HJ698" s="10"/>
      <c r="HK698" s="10"/>
      <c r="HL698" s="10"/>
      <c r="HM698" s="10"/>
      <c r="HN698" s="10"/>
      <c r="HO698" s="10"/>
    </row>
    <row r="699" spans="2:223" ht="51" outlineLevel="1" x14ac:dyDescent="0.2">
      <c r="B699" s="14" t="s">
        <v>1652</v>
      </c>
      <c r="C699" s="14" t="s">
        <v>46</v>
      </c>
      <c r="D699" s="14" t="s">
        <v>1646</v>
      </c>
      <c r="E699" s="14" t="s">
        <v>1647</v>
      </c>
      <c r="F699" s="14" t="s">
        <v>1648</v>
      </c>
      <c r="G699" s="14" t="s">
        <v>1653</v>
      </c>
      <c r="H699" s="15" t="s">
        <v>83</v>
      </c>
      <c r="I699" s="16">
        <v>50</v>
      </c>
      <c r="J699" s="17" t="s">
        <v>109</v>
      </c>
      <c r="K699" s="15" t="s">
        <v>53</v>
      </c>
      <c r="L699" s="18" t="s">
        <v>54</v>
      </c>
      <c r="M699" s="18" t="s">
        <v>55</v>
      </c>
      <c r="N699" s="50" t="s">
        <v>1518</v>
      </c>
      <c r="O699" s="50"/>
      <c r="P699" s="50"/>
      <c r="Q699" s="19"/>
      <c r="R699" s="20">
        <v>1202</v>
      </c>
      <c r="S699" s="20">
        <v>1202</v>
      </c>
      <c r="T699" s="20">
        <v>1202</v>
      </c>
      <c r="U699" s="20">
        <v>1202</v>
      </c>
      <c r="V699" s="20">
        <v>1202</v>
      </c>
      <c r="W699" s="20">
        <v>13540.81</v>
      </c>
      <c r="X699" s="30">
        <f t="shared" si="17"/>
        <v>81380268.099999994</v>
      </c>
      <c r="Y699" s="20">
        <f t="shared" si="18"/>
        <v>91145900.272</v>
      </c>
      <c r="Z699" s="18" t="s">
        <v>57</v>
      </c>
      <c r="AA699" s="14" t="s">
        <v>176</v>
      </c>
      <c r="AB699" s="22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0"/>
      <c r="DC699" s="10"/>
      <c r="DD699" s="10"/>
      <c r="DE699" s="10"/>
      <c r="DF699" s="10"/>
      <c r="DG699" s="10"/>
      <c r="DH699" s="10"/>
      <c r="DI699" s="10"/>
      <c r="DJ699" s="10"/>
      <c r="DK699" s="10"/>
      <c r="DL699" s="10"/>
      <c r="DM699" s="10"/>
      <c r="DN699" s="10"/>
      <c r="DO699" s="10"/>
      <c r="DP699" s="10"/>
      <c r="DQ699" s="10"/>
      <c r="DR699" s="10"/>
      <c r="DS699" s="10"/>
      <c r="DT699" s="10"/>
      <c r="DU699" s="10"/>
      <c r="DV699" s="10"/>
      <c r="DW699" s="10"/>
      <c r="DX699" s="10"/>
      <c r="DY699" s="10"/>
      <c r="DZ699" s="10"/>
      <c r="EA699" s="10"/>
      <c r="EB699" s="10"/>
      <c r="EC699" s="10"/>
      <c r="ED699" s="10"/>
      <c r="EE699" s="10"/>
      <c r="EF699" s="10"/>
      <c r="EG699" s="10"/>
      <c r="EH699" s="10"/>
      <c r="EI699" s="10"/>
      <c r="EJ699" s="10"/>
      <c r="EK699" s="10"/>
      <c r="EL699" s="10"/>
      <c r="EM699" s="10"/>
      <c r="EN699" s="10"/>
      <c r="EO699" s="10"/>
      <c r="EP699" s="10"/>
      <c r="EQ699" s="10"/>
      <c r="ER699" s="10"/>
      <c r="ES699" s="10"/>
      <c r="ET699" s="10"/>
      <c r="EU699" s="10"/>
      <c r="EV699" s="10"/>
      <c r="EW699" s="10"/>
      <c r="EX699" s="10"/>
      <c r="EY699" s="10"/>
      <c r="EZ699" s="10"/>
      <c r="FA699" s="10"/>
      <c r="FB699" s="10"/>
      <c r="FC699" s="10"/>
      <c r="FD699" s="10"/>
      <c r="FE699" s="10"/>
      <c r="FF699" s="10"/>
      <c r="FG699" s="10"/>
      <c r="FH699" s="10"/>
      <c r="FI699" s="10"/>
      <c r="FJ699" s="10"/>
      <c r="FK699" s="10"/>
      <c r="FL699" s="10"/>
      <c r="FM699" s="10"/>
      <c r="FN699" s="10"/>
      <c r="FO699" s="10"/>
      <c r="FP699" s="10"/>
      <c r="FQ699" s="10"/>
      <c r="FR699" s="10"/>
      <c r="FS699" s="10"/>
      <c r="FT699" s="10"/>
      <c r="FU699" s="10"/>
      <c r="FV699" s="10"/>
      <c r="FW699" s="10"/>
      <c r="FX699" s="10"/>
      <c r="FY699" s="10"/>
      <c r="FZ699" s="10"/>
      <c r="GA699" s="10"/>
      <c r="GB699" s="10"/>
      <c r="GC699" s="10"/>
      <c r="GD699" s="10"/>
      <c r="GE699" s="10"/>
      <c r="GF699" s="10"/>
      <c r="GG699" s="10"/>
      <c r="GH699" s="10"/>
      <c r="GI699" s="10"/>
      <c r="GJ699" s="10"/>
      <c r="GK699" s="10"/>
      <c r="GL699" s="10"/>
      <c r="GM699" s="10"/>
      <c r="GN699" s="10"/>
      <c r="GO699" s="10"/>
      <c r="GP699" s="10"/>
      <c r="GQ699" s="10"/>
      <c r="GR699" s="10"/>
      <c r="GS699" s="10"/>
      <c r="GT699" s="10"/>
      <c r="GU699" s="10"/>
      <c r="GV699" s="10"/>
      <c r="GW699" s="10"/>
      <c r="GX699" s="10"/>
      <c r="GY699" s="10"/>
      <c r="GZ699" s="10"/>
      <c r="HA699" s="10"/>
      <c r="HB699" s="10"/>
      <c r="HC699" s="10"/>
      <c r="HD699" s="10"/>
      <c r="HE699" s="10"/>
      <c r="HF699" s="10"/>
      <c r="HG699" s="10"/>
      <c r="HH699" s="10"/>
      <c r="HI699" s="10"/>
      <c r="HJ699" s="10"/>
      <c r="HK699" s="10"/>
      <c r="HL699" s="10"/>
      <c r="HM699" s="10"/>
      <c r="HN699" s="10"/>
      <c r="HO699" s="10"/>
    </row>
    <row r="700" spans="2:223" ht="51" outlineLevel="1" x14ac:dyDescent="0.2">
      <c r="B700" s="14" t="s">
        <v>1654</v>
      </c>
      <c r="C700" s="14" t="s">
        <v>46</v>
      </c>
      <c r="D700" s="14" t="s">
        <v>1646</v>
      </c>
      <c r="E700" s="14" t="s">
        <v>1647</v>
      </c>
      <c r="F700" s="14" t="s">
        <v>1648</v>
      </c>
      <c r="G700" s="14" t="s">
        <v>1655</v>
      </c>
      <c r="H700" s="15" t="s">
        <v>83</v>
      </c>
      <c r="I700" s="16">
        <v>50</v>
      </c>
      <c r="J700" s="17" t="s">
        <v>109</v>
      </c>
      <c r="K700" s="15" t="s">
        <v>53</v>
      </c>
      <c r="L700" s="18" t="s">
        <v>54</v>
      </c>
      <c r="M700" s="18" t="s">
        <v>55</v>
      </c>
      <c r="N700" s="50" t="s">
        <v>1518</v>
      </c>
      <c r="O700" s="50"/>
      <c r="P700" s="50"/>
      <c r="Q700" s="19"/>
      <c r="R700" s="20">
        <v>718</v>
      </c>
      <c r="S700" s="20">
        <v>1064</v>
      </c>
      <c r="T700" s="20">
        <v>1064</v>
      </c>
      <c r="U700" s="20">
        <v>1064</v>
      </c>
      <c r="V700" s="20">
        <v>1064</v>
      </c>
      <c r="W700" s="20">
        <v>13540.81</v>
      </c>
      <c r="X700" s="30">
        <f t="shared" si="17"/>
        <v>67351988.939999998</v>
      </c>
      <c r="Y700" s="20">
        <f t="shared" si="18"/>
        <v>75434227.612800002</v>
      </c>
      <c r="Z700" s="18" t="s">
        <v>57</v>
      </c>
      <c r="AA700" s="14" t="s">
        <v>176</v>
      </c>
      <c r="AB700" s="22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/>
      <c r="DE700" s="10"/>
      <c r="DF700" s="10"/>
      <c r="DG700" s="10"/>
      <c r="DH700" s="10"/>
      <c r="DI700" s="10"/>
      <c r="DJ700" s="10"/>
      <c r="DK700" s="10"/>
      <c r="DL700" s="10"/>
      <c r="DM700" s="10"/>
      <c r="DN700" s="10"/>
      <c r="DO700" s="10"/>
      <c r="DP700" s="10"/>
      <c r="DQ700" s="10"/>
      <c r="DR700" s="10"/>
      <c r="DS700" s="10"/>
      <c r="DT700" s="10"/>
      <c r="DU700" s="10"/>
      <c r="DV700" s="10"/>
      <c r="DW700" s="10"/>
      <c r="DX700" s="10"/>
      <c r="DY700" s="10"/>
      <c r="DZ700" s="10"/>
      <c r="EA700" s="10"/>
      <c r="EB700" s="10"/>
      <c r="EC700" s="10"/>
      <c r="ED700" s="10"/>
      <c r="EE700" s="10"/>
      <c r="EF700" s="10"/>
      <c r="EG700" s="10"/>
      <c r="EH700" s="10"/>
      <c r="EI700" s="10"/>
      <c r="EJ700" s="10"/>
      <c r="EK700" s="10"/>
      <c r="EL700" s="10"/>
      <c r="EM700" s="10"/>
      <c r="EN700" s="10"/>
      <c r="EO700" s="10"/>
      <c r="EP700" s="10"/>
      <c r="EQ700" s="10"/>
      <c r="ER700" s="10"/>
      <c r="ES700" s="10"/>
      <c r="ET700" s="10"/>
      <c r="EU700" s="10"/>
      <c r="EV700" s="10"/>
      <c r="EW700" s="10"/>
      <c r="EX700" s="10"/>
      <c r="EY700" s="10"/>
      <c r="EZ700" s="10"/>
      <c r="FA700" s="10"/>
      <c r="FB700" s="10"/>
      <c r="FC700" s="10"/>
      <c r="FD700" s="10"/>
      <c r="FE700" s="10"/>
      <c r="FF700" s="10"/>
      <c r="FG700" s="10"/>
      <c r="FH700" s="10"/>
      <c r="FI700" s="10"/>
      <c r="FJ700" s="10"/>
      <c r="FK700" s="10"/>
      <c r="FL700" s="10"/>
      <c r="FM700" s="10"/>
      <c r="FN700" s="10"/>
      <c r="FO700" s="10"/>
      <c r="FP700" s="10"/>
      <c r="FQ700" s="10"/>
      <c r="FR700" s="10"/>
      <c r="FS700" s="10"/>
      <c r="FT700" s="10"/>
      <c r="FU700" s="10"/>
      <c r="FV700" s="10"/>
      <c r="FW700" s="10"/>
      <c r="FX700" s="10"/>
      <c r="FY700" s="10"/>
      <c r="FZ700" s="10"/>
      <c r="GA700" s="10"/>
      <c r="GB700" s="10"/>
      <c r="GC700" s="10"/>
      <c r="GD700" s="10"/>
      <c r="GE700" s="10"/>
      <c r="GF700" s="10"/>
      <c r="GG700" s="10"/>
      <c r="GH700" s="10"/>
      <c r="GI700" s="10"/>
      <c r="GJ700" s="10"/>
      <c r="GK700" s="10"/>
      <c r="GL700" s="10"/>
      <c r="GM700" s="10"/>
      <c r="GN700" s="10"/>
      <c r="GO700" s="10"/>
      <c r="GP700" s="10"/>
      <c r="GQ700" s="10"/>
      <c r="GR700" s="10"/>
      <c r="GS700" s="10"/>
      <c r="GT700" s="10"/>
      <c r="GU700" s="10"/>
      <c r="GV700" s="10"/>
      <c r="GW700" s="10"/>
      <c r="GX700" s="10"/>
      <c r="GY700" s="10"/>
      <c r="GZ700" s="10"/>
      <c r="HA700" s="10"/>
      <c r="HB700" s="10"/>
      <c r="HC700" s="10"/>
      <c r="HD700" s="10"/>
      <c r="HE700" s="10"/>
      <c r="HF700" s="10"/>
      <c r="HG700" s="10"/>
      <c r="HH700" s="10"/>
      <c r="HI700" s="10"/>
      <c r="HJ700" s="10"/>
      <c r="HK700" s="10"/>
      <c r="HL700" s="10"/>
      <c r="HM700" s="10"/>
      <c r="HN700" s="10"/>
      <c r="HO700" s="10"/>
    </row>
    <row r="701" spans="2:223" ht="51" outlineLevel="1" x14ac:dyDescent="0.2">
      <c r="B701" s="14" t="s">
        <v>1656</v>
      </c>
      <c r="C701" s="14" t="s">
        <v>46</v>
      </c>
      <c r="D701" s="14" t="s">
        <v>1646</v>
      </c>
      <c r="E701" s="14" t="s">
        <v>1647</v>
      </c>
      <c r="F701" s="14" t="s">
        <v>1648</v>
      </c>
      <c r="G701" s="14" t="s">
        <v>1657</v>
      </c>
      <c r="H701" s="15" t="s">
        <v>83</v>
      </c>
      <c r="I701" s="16">
        <v>50</v>
      </c>
      <c r="J701" s="17" t="s">
        <v>109</v>
      </c>
      <c r="K701" s="15" t="s">
        <v>53</v>
      </c>
      <c r="L701" s="18" t="s">
        <v>54</v>
      </c>
      <c r="M701" s="18" t="s">
        <v>55</v>
      </c>
      <c r="N701" s="50" t="s">
        <v>1518</v>
      </c>
      <c r="O701" s="50"/>
      <c r="P701" s="50"/>
      <c r="Q701" s="19"/>
      <c r="R701" s="20">
        <v>410</v>
      </c>
      <c r="S701" s="20">
        <v>410</v>
      </c>
      <c r="T701" s="20">
        <v>410</v>
      </c>
      <c r="U701" s="20">
        <v>410</v>
      </c>
      <c r="V701" s="20">
        <v>410</v>
      </c>
      <c r="W701" s="20">
        <v>13540.81</v>
      </c>
      <c r="X701" s="30">
        <f t="shared" ref="X701:X766" si="19">W701*(P701+Q701+R701+S701+T701+U701+V701)</f>
        <v>27758660.5</v>
      </c>
      <c r="Y701" s="20">
        <f t="shared" si="18"/>
        <v>31089699.760000002</v>
      </c>
      <c r="Z701" s="18" t="s">
        <v>57</v>
      </c>
      <c r="AA701" s="14" t="s">
        <v>176</v>
      </c>
      <c r="AB701" s="22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0"/>
      <c r="DC701" s="10"/>
      <c r="DD701" s="10"/>
      <c r="DE701" s="10"/>
      <c r="DF701" s="10"/>
      <c r="DG701" s="10"/>
      <c r="DH701" s="10"/>
      <c r="DI701" s="10"/>
      <c r="DJ701" s="10"/>
      <c r="DK701" s="10"/>
      <c r="DL701" s="10"/>
      <c r="DM701" s="10"/>
      <c r="DN701" s="10"/>
      <c r="DO701" s="10"/>
      <c r="DP701" s="10"/>
      <c r="DQ701" s="10"/>
      <c r="DR701" s="10"/>
      <c r="DS701" s="10"/>
      <c r="DT701" s="10"/>
      <c r="DU701" s="10"/>
      <c r="DV701" s="10"/>
      <c r="DW701" s="10"/>
      <c r="DX701" s="10"/>
      <c r="DY701" s="10"/>
      <c r="DZ701" s="10"/>
      <c r="EA701" s="10"/>
      <c r="EB701" s="10"/>
      <c r="EC701" s="10"/>
      <c r="ED701" s="10"/>
      <c r="EE701" s="10"/>
      <c r="EF701" s="10"/>
      <c r="EG701" s="10"/>
      <c r="EH701" s="10"/>
      <c r="EI701" s="10"/>
      <c r="EJ701" s="10"/>
      <c r="EK701" s="10"/>
      <c r="EL701" s="10"/>
      <c r="EM701" s="10"/>
      <c r="EN701" s="10"/>
      <c r="EO701" s="10"/>
      <c r="EP701" s="10"/>
      <c r="EQ701" s="10"/>
      <c r="ER701" s="10"/>
      <c r="ES701" s="10"/>
      <c r="ET701" s="10"/>
      <c r="EU701" s="10"/>
      <c r="EV701" s="10"/>
      <c r="EW701" s="10"/>
      <c r="EX701" s="10"/>
      <c r="EY701" s="10"/>
      <c r="EZ701" s="10"/>
      <c r="FA701" s="10"/>
      <c r="FB701" s="10"/>
      <c r="FC701" s="10"/>
      <c r="FD701" s="10"/>
      <c r="FE701" s="10"/>
      <c r="FF701" s="10"/>
      <c r="FG701" s="10"/>
      <c r="FH701" s="10"/>
      <c r="FI701" s="10"/>
      <c r="FJ701" s="10"/>
      <c r="FK701" s="10"/>
      <c r="FL701" s="10"/>
      <c r="FM701" s="10"/>
      <c r="FN701" s="10"/>
      <c r="FO701" s="10"/>
      <c r="FP701" s="10"/>
      <c r="FQ701" s="10"/>
      <c r="FR701" s="10"/>
      <c r="FS701" s="10"/>
      <c r="FT701" s="10"/>
      <c r="FU701" s="10"/>
      <c r="FV701" s="10"/>
      <c r="FW701" s="10"/>
      <c r="FX701" s="10"/>
      <c r="FY701" s="10"/>
      <c r="FZ701" s="10"/>
      <c r="GA701" s="10"/>
      <c r="GB701" s="10"/>
      <c r="GC701" s="10"/>
      <c r="GD701" s="10"/>
      <c r="GE701" s="10"/>
      <c r="GF701" s="10"/>
      <c r="GG701" s="10"/>
      <c r="GH701" s="10"/>
      <c r="GI701" s="10"/>
      <c r="GJ701" s="10"/>
      <c r="GK701" s="10"/>
      <c r="GL701" s="10"/>
      <c r="GM701" s="10"/>
      <c r="GN701" s="10"/>
      <c r="GO701" s="10"/>
      <c r="GP701" s="10"/>
      <c r="GQ701" s="10"/>
      <c r="GR701" s="10"/>
      <c r="GS701" s="10"/>
      <c r="GT701" s="10"/>
      <c r="GU701" s="10"/>
      <c r="GV701" s="10"/>
      <c r="GW701" s="10"/>
      <c r="GX701" s="10"/>
      <c r="GY701" s="10"/>
      <c r="GZ701" s="10"/>
      <c r="HA701" s="10"/>
      <c r="HB701" s="10"/>
      <c r="HC701" s="10"/>
      <c r="HD701" s="10"/>
      <c r="HE701" s="10"/>
      <c r="HF701" s="10"/>
      <c r="HG701" s="10"/>
      <c r="HH701" s="10"/>
      <c r="HI701" s="10"/>
      <c r="HJ701" s="10"/>
      <c r="HK701" s="10"/>
      <c r="HL701" s="10"/>
      <c r="HM701" s="10"/>
      <c r="HN701" s="10"/>
      <c r="HO701" s="10"/>
    </row>
    <row r="702" spans="2:223" ht="51" outlineLevel="1" x14ac:dyDescent="0.2">
      <c r="B702" s="14" t="s">
        <v>1658</v>
      </c>
      <c r="C702" s="14" t="s">
        <v>46</v>
      </c>
      <c r="D702" s="14" t="s">
        <v>1646</v>
      </c>
      <c r="E702" s="14" t="s">
        <v>1647</v>
      </c>
      <c r="F702" s="14" t="s">
        <v>1648</v>
      </c>
      <c r="G702" s="14" t="s">
        <v>1659</v>
      </c>
      <c r="H702" s="15" t="s">
        <v>83</v>
      </c>
      <c r="I702" s="16">
        <v>50</v>
      </c>
      <c r="J702" s="17" t="s">
        <v>109</v>
      </c>
      <c r="K702" s="15" t="s">
        <v>53</v>
      </c>
      <c r="L702" s="18" t="s">
        <v>54</v>
      </c>
      <c r="M702" s="18" t="s">
        <v>55</v>
      </c>
      <c r="N702" s="50" t="s">
        <v>1518</v>
      </c>
      <c r="O702" s="50"/>
      <c r="P702" s="50"/>
      <c r="Q702" s="19"/>
      <c r="R702" s="20">
        <v>212</v>
      </c>
      <c r="S702" s="20">
        <v>212</v>
      </c>
      <c r="T702" s="20">
        <v>212</v>
      </c>
      <c r="U702" s="20">
        <v>212</v>
      </c>
      <c r="V702" s="20">
        <v>212</v>
      </c>
      <c r="W702" s="20">
        <v>13540.81</v>
      </c>
      <c r="X702" s="30">
        <f t="shared" si="19"/>
        <v>14353258.6</v>
      </c>
      <c r="Y702" s="20">
        <f t="shared" si="18"/>
        <v>16075649.632000001</v>
      </c>
      <c r="Z702" s="18" t="s">
        <v>57</v>
      </c>
      <c r="AA702" s="14" t="s">
        <v>176</v>
      </c>
      <c r="AB702" s="22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/>
      <c r="DE702" s="10"/>
      <c r="DF702" s="10"/>
      <c r="DG702" s="10"/>
      <c r="DH702" s="10"/>
      <c r="DI702" s="10"/>
      <c r="DJ702" s="10"/>
      <c r="DK702" s="10"/>
      <c r="DL702" s="10"/>
      <c r="DM702" s="10"/>
      <c r="DN702" s="10"/>
      <c r="DO702" s="10"/>
      <c r="DP702" s="10"/>
      <c r="DQ702" s="10"/>
      <c r="DR702" s="10"/>
      <c r="DS702" s="10"/>
      <c r="DT702" s="10"/>
      <c r="DU702" s="10"/>
      <c r="DV702" s="10"/>
      <c r="DW702" s="10"/>
      <c r="DX702" s="10"/>
      <c r="DY702" s="10"/>
      <c r="DZ702" s="10"/>
      <c r="EA702" s="10"/>
      <c r="EB702" s="10"/>
      <c r="EC702" s="10"/>
      <c r="ED702" s="10"/>
      <c r="EE702" s="10"/>
      <c r="EF702" s="10"/>
      <c r="EG702" s="10"/>
      <c r="EH702" s="10"/>
      <c r="EI702" s="10"/>
      <c r="EJ702" s="10"/>
      <c r="EK702" s="10"/>
      <c r="EL702" s="10"/>
      <c r="EM702" s="10"/>
      <c r="EN702" s="10"/>
      <c r="EO702" s="10"/>
      <c r="EP702" s="10"/>
      <c r="EQ702" s="10"/>
      <c r="ER702" s="10"/>
      <c r="ES702" s="10"/>
      <c r="ET702" s="10"/>
      <c r="EU702" s="10"/>
      <c r="EV702" s="10"/>
      <c r="EW702" s="10"/>
      <c r="EX702" s="10"/>
      <c r="EY702" s="10"/>
      <c r="EZ702" s="10"/>
      <c r="FA702" s="10"/>
      <c r="FB702" s="10"/>
      <c r="FC702" s="10"/>
      <c r="FD702" s="10"/>
      <c r="FE702" s="10"/>
      <c r="FF702" s="10"/>
      <c r="FG702" s="10"/>
      <c r="FH702" s="10"/>
      <c r="FI702" s="10"/>
      <c r="FJ702" s="10"/>
      <c r="FK702" s="10"/>
      <c r="FL702" s="10"/>
      <c r="FM702" s="10"/>
      <c r="FN702" s="10"/>
      <c r="FO702" s="10"/>
      <c r="FP702" s="10"/>
      <c r="FQ702" s="10"/>
      <c r="FR702" s="10"/>
      <c r="FS702" s="10"/>
      <c r="FT702" s="10"/>
      <c r="FU702" s="10"/>
      <c r="FV702" s="10"/>
      <c r="FW702" s="10"/>
      <c r="FX702" s="10"/>
      <c r="FY702" s="10"/>
      <c r="FZ702" s="10"/>
      <c r="GA702" s="10"/>
      <c r="GB702" s="10"/>
      <c r="GC702" s="10"/>
      <c r="GD702" s="10"/>
      <c r="GE702" s="10"/>
      <c r="GF702" s="10"/>
      <c r="GG702" s="10"/>
      <c r="GH702" s="10"/>
      <c r="GI702" s="10"/>
      <c r="GJ702" s="10"/>
      <c r="GK702" s="10"/>
      <c r="GL702" s="10"/>
      <c r="GM702" s="10"/>
      <c r="GN702" s="10"/>
      <c r="GO702" s="10"/>
      <c r="GP702" s="10"/>
      <c r="GQ702" s="10"/>
      <c r="GR702" s="10"/>
      <c r="GS702" s="10"/>
      <c r="GT702" s="10"/>
      <c r="GU702" s="10"/>
      <c r="GV702" s="10"/>
      <c r="GW702" s="10"/>
      <c r="GX702" s="10"/>
      <c r="GY702" s="10"/>
      <c r="GZ702" s="10"/>
      <c r="HA702" s="10"/>
      <c r="HB702" s="10"/>
      <c r="HC702" s="10"/>
      <c r="HD702" s="10"/>
      <c r="HE702" s="10"/>
      <c r="HF702" s="10"/>
      <c r="HG702" s="10"/>
      <c r="HH702" s="10"/>
      <c r="HI702" s="10"/>
      <c r="HJ702" s="10"/>
      <c r="HK702" s="10"/>
      <c r="HL702" s="10"/>
      <c r="HM702" s="10"/>
      <c r="HN702" s="10"/>
      <c r="HO702" s="10"/>
    </row>
    <row r="703" spans="2:223" ht="51" outlineLevel="1" x14ac:dyDescent="0.2">
      <c r="B703" s="14" t="s">
        <v>1660</v>
      </c>
      <c r="C703" s="14" t="s">
        <v>46</v>
      </c>
      <c r="D703" s="14" t="s">
        <v>1646</v>
      </c>
      <c r="E703" s="14" t="s">
        <v>1647</v>
      </c>
      <c r="F703" s="14" t="s">
        <v>1648</v>
      </c>
      <c r="G703" s="14" t="s">
        <v>1661</v>
      </c>
      <c r="H703" s="15" t="s">
        <v>83</v>
      </c>
      <c r="I703" s="16">
        <v>50</v>
      </c>
      <c r="J703" s="17" t="s">
        <v>109</v>
      </c>
      <c r="K703" s="15" t="s">
        <v>53</v>
      </c>
      <c r="L703" s="18" t="s">
        <v>54</v>
      </c>
      <c r="M703" s="18" t="s">
        <v>55</v>
      </c>
      <c r="N703" s="50" t="s">
        <v>1518</v>
      </c>
      <c r="O703" s="50"/>
      <c r="P703" s="50"/>
      <c r="Q703" s="19"/>
      <c r="R703" s="20">
        <v>128</v>
      </c>
      <c r="S703" s="20">
        <v>128</v>
      </c>
      <c r="T703" s="20">
        <v>128</v>
      </c>
      <c r="U703" s="20">
        <v>128</v>
      </c>
      <c r="V703" s="20">
        <v>128</v>
      </c>
      <c r="W703" s="20">
        <v>13540.81</v>
      </c>
      <c r="X703" s="30">
        <f t="shared" si="19"/>
        <v>8666118.4000000004</v>
      </c>
      <c r="Y703" s="20">
        <f t="shared" si="18"/>
        <v>9706052.6080000009</v>
      </c>
      <c r="Z703" s="18" t="s">
        <v>57</v>
      </c>
      <c r="AA703" s="14" t="s">
        <v>176</v>
      </c>
      <c r="AB703" s="22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  <c r="DG703" s="10"/>
      <c r="DH703" s="10"/>
      <c r="DI703" s="10"/>
      <c r="DJ703" s="10"/>
      <c r="DK703" s="10"/>
      <c r="DL703" s="10"/>
      <c r="DM703" s="10"/>
      <c r="DN703" s="10"/>
      <c r="DO703" s="10"/>
      <c r="DP703" s="10"/>
      <c r="DQ703" s="10"/>
      <c r="DR703" s="10"/>
      <c r="DS703" s="10"/>
      <c r="DT703" s="10"/>
      <c r="DU703" s="10"/>
      <c r="DV703" s="10"/>
      <c r="DW703" s="10"/>
      <c r="DX703" s="10"/>
      <c r="DY703" s="10"/>
      <c r="DZ703" s="10"/>
      <c r="EA703" s="10"/>
      <c r="EB703" s="10"/>
      <c r="EC703" s="10"/>
      <c r="ED703" s="10"/>
      <c r="EE703" s="10"/>
      <c r="EF703" s="10"/>
      <c r="EG703" s="10"/>
      <c r="EH703" s="10"/>
      <c r="EI703" s="10"/>
      <c r="EJ703" s="10"/>
      <c r="EK703" s="10"/>
      <c r="EL703" s="10"/>
      <c r="EM703" s="10"/>
      <c r="EN703" s="10"/>
      <c r="EO703" s="10"/>
      <c r="EP703" s="10"/>
      <c r="EQ703" s="10"/>
      <c r="ER703" s="10"/>
      <c r="ES703" s="10"/>
      <c r="ET703" s="10"/>
      <c r="EU703" s="10"/>
      <c r="EV703" s="10"/>
      <c r="EW703" s="10"/>
      <c r="EX703" s="10"/>
      <c r="EY703" s="10"/>
      <c r="EZ703" s="10"/>
      <c r="FA703" s="10"/>
      <c r="FB703" s="10"/>
      <c r="FC703" s="10"/>
      <c r="FD703" s="10"/>
      <c r="FE703" s="10"/>
      <c r="FF703" s="10"/>
      <c r="FG703" s="10"/>
      <c r="FH703" s="10"/>
      <c r="FI703" s="10"/>
      <c r="FJ703" s="10"/>
      <c r="FK703" s="10"/>
      <c r="FL703" s="10"/>
      <c r="FM703" s="10"/>
      <c r="FN703" s="10"/>
      <c r="FO703" s="10"/>
      <c r="FP703" s="10"/>
      <c r="FQ703" s="10"/>
      <c r="FR703" s="10"/>
      <c r="FS703" s="10"/>
      <c r="FT703" s="10"/>
      <c r="FU703" s="10"/>
      <c r="FV703" s="10"/>
      <c r="FW703" s="10"/>
      <c r="FX703" s="10"/>
      <c r="FY703" s="10"/>
      <c r="FZ703" s="10"/>
      <c r="GA703" s="10"/>
      <c r="GB703" s="10"/>
      <c r="GC703" s="10"/>
      <c r="GD703" s="10"/>
      <c r="GE703" s="10"/>
      <c r="GF703" s="10"/>
      <c r="GG703" s="10"/>
      <c r="GH703" s="10"/>
      <c r="GI703" s="10"/>
      <c r="GJ703" s="10"/>
      <c r="GK703" s="10"/>
      <c r="GL703" s="10"/>
      <c r="GM703" s="10"/>
      <c r="GN703" s="10"/>
      <c r="GO703" s="10"/>
      <c r="GP703" s="10"/>
      <c r="GQ703" s="10"/>
      <c r="GR703" s="10"/>
      <c r="GS703" s="10"/>
      <c r="GT703" s="10"/>
      <c r="GU703" s="10"/>
      <c r="GV703" s="10"/>
      <c r="GW703" s="10"/>
      <c r="GX703" s="10"/>
      <c r="GY703" s="10"/>
      <c r="GZ703" s="10"/>
      <c r="HA703" s="10"/>
      <c r="HB703" s="10"/>
      <c r="HC703" s="10"/>
      <c r="HD703" s="10"/>
      <c r="HE703" s="10"/>
      <c r="HF703" s="10"/>
      <c r="HG703" s="10"/>
      <c r="HH703" s="10"/>
      <c r="HI703" s="10"/>
      <c r="HJ703" s="10"/>
      <c r="HK703" s="10"/>
      <c r="HL703" s="10"/>
      <c r="HM703" s="10"/>
      <c r="HN703" s="10"/>
      <c r="HO703" s="10"/>
    </row>
    <row r="704" spans="2:223" ht="51" outlineLevel="1" x14ac:dyDescent="0.2">
      <c r="B704" s="14" t="s">
        <v>1662</v>
      </c>
      <c r="C704" s="14" t="s">
        <v>46</v>
      </c>
      <c r="D704" s="14" t="s">
        <v>1646</v>
      </c>
      <c r="E704" s="14" t="s">
        <v>1647</v>
      </c>
      <c r="F704" s="14" t="s">
        <v>1648</v>
      </c>
      <c r="G704" s="14" t="s">
        <v>1663</v>
      </c>
      <c r="H704" s="15" t="s">
        <v>83</v>
      </c>
      <c r="I704" s="16">
        <v>50</v>
      </c>
      <c r="J704" s="17" t="s">
        <v>109</v>
      </c>
      <c r="K704" s="15" t="s">
        <v>53</v>
      </c>
      <c r="L704" s="18" t="s">
        <v>54</v>
      </c>
      <c r="M704" s="18" t="s">
        <v>55</v>
      </c>
      <c r="N704" s="50" t="s">
        <v>1518</v>
      </c>
      <c r="O704" s="50"/>
      <c r="P704" s="50"/>
      <c r="Q704" s="19"/>
      <c r="R704" s="20">
        <v>193</v>
      </c>
      <c r="S704" s="20">
        <v>193</v>
      </c>
      <c r="T704" s="20">
        <v>193</v>
      </c>
      <c r="U704" s="20">
        <v>193</v>
      </c>
      <c r="V704" s="20">
        <v>193</v>
      </c>
      <c r="W704" s="20">
        <v>13540.81</v>
      </c>
      <c r="X704" s="30">
        <f t="shared" si="19"/>
        <v>13066881.65</v>
      </c>
      <c r="Y704" s="20">
        <f t="shared" si="18"/>
        <v>14634907.448000003</v>
      </c>
      <c r="Z704" s="18" t="s">
        <v>57</v>
      </c>
      <c r="AA704" s="14" t="s">
        <v>176</v>
      </c>
      <c r="AB704" s="22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/>
      <c r="DE704" s="10"/>
      <c r="DF704" s="10"/>
      <c r="DG704" s="10"/>
      <c r="DH704" s="10"/>
      <c r="DI704" s="10"/>
      <c r="DJ704" s="10"/>
      <c r="DK704" s="10"/>
      <c r="DL704" s="10"/>
      <c r="DM704" s="10"/>
      <c r="DN704" s="10"/>
      <c r="DO704" s="10"/>
      <c r="DP704" s="10"/>
      <c r="DQ704" s="10"/>
      <c r="DR704" s="10"/>
      <c r="DS704" s="10"/>
      <c r="DT704" s="10"/>
      <c r="DU704" s="10"/>
      <c r="DV704" s="10"/>
      <c r="DW704" s="10"/>
      <c r="DX704" s="10"/>
      <c r="DY704" s="10"/>
      <c r="DZ704" s="10"/>
      <c r="EA704" s="10"/>
      <c r="EB704" s="10"/>
      <c r="EC704" s="10"/>
      <c r="ED704" s="10"/>
      <c r="EE704" s="10"/>
      <c r="EF704" s="10"/>
      <c r="EG704" s="10"/>
      <c r="EH704" s="10"/>
      <c r="EI704" s="10"/>
      <c r="EJ704" s="10"/>
      <c r="EK704" s="10"/>
      <c r="EL704" s="10"/>
      <c r="EM704" s="10"/>
      <c r="EN704" s="10"/>
      <c r="EO704" s="10"/>
      <c r="EP704" s="10"/>
      <c r="EQ704" s="10"/>
      <c r="ER704" s="10"/>
      <c r="ES704" s="10"/>
      <c r="ET704" s="10"/>
      <c r="EU704" s="10"/>
      <c r="EV704" s="10"/>
      <c r="EW704" s="10"/>
      <c r="EX704" s="10"/>
      <c r="EY704" s="10"/>
      <c r="EZ704" s="10"/>
      <c r="FA704" s="10"/>
      <c r="FB704" s="10"/>
      <c r="FC704" s="10"/>
      <c r="FD704" s="10"/>
      <c r="FE704" s="10"/>
      <c r="FF704" s="10"/>
      <c r="FG704" s="10"/>
      <c r="FH704" s="10"/>
      <c r="FI704" s="10"/>
      <c r="FJ704" s="10"/>
      <c r="FK704" s="10"/>
      <c r="FL704" s="10"/>
      <c r="FM704" s="10"/>
      <c r="FN704" s="10"/>
      <c r="FO704" s="10"/>
      <c r="FP704" s="10"/>
      <c r="FQ704" s="10"/>
      <c r="FR704" s="10"/>
      <c r="FS704" s="10"/>
      <c r="FT704" s="10"/>
      <c r="FU704" s="10"/>
      <c r="FV704" s="10"/>
      <c r="FW704" s="10"/>
      <c r="FX704" s="10"/>
      <c r="FY704" s="10"/>
      <c r="FZ704" s="10"/>
      <c r="GA704" s="10"/>
      <c r="GB704" s="10"/>
      <c r="GC704" s="10"/>
      <c r="GD704" s="10"/>
      <c r="GE704" s="10"/>
      <c r="GF704" s="10"/>
      <c r="GG704" s="10"/>
      <c r="GH704" s="10"/>
      <c r="GI704" s="10"/>
      <c r="GJ704" s="10"/>
      <c r="GK704" s="10"/>
      <c r="GL704" s="10"/>
      <c r="GM704" s="10"/>
      <c r="GN704" s="10"/>
      <c r="GO704" s="10"/>
      <c r="GP704" s="10"/>
      <c r="GQ704" s="10"/>
      <c r="GR704" s="10"/>
      <c r="GS704" s="10"/>
      <c r="GT704" s="10"/>
      <c r="GU704" s="10"/>
      <c r="GV704" s="10"/>
      <c r="GW704" s="10"/>
      <c r="GX704" s="10"/>
      <c r="GY704" s="10"/>
      <c r="GZ704" s="10"/>
      <c r="HA704" s="10"/>
      <c r="HB704" s="10"/>
      <c r="HC704" s="10"/>
      <c r="HD704" s="10"/>
      <c r="HE704" s="10"/>
      <c r="HF704" s="10"/>
      <c r="HG704" s="10"/>
      <c r="HH704" s="10"/>
      <c r="HI704" s="10"/>
      <c r="HJ704" s="10"/>
      <c r="HK704" s="10"/>
      <c r="HL704" s="10"/>
      <c r="HM704" s="10"/>
      <c r="HN704" s="10"/>
      <c r="HO704" s="10"/>
    </row>
    <row r="705" spans="2:223" ht="51" outlineLevel="1" x14ac:dyDescent="0.2">
      <c r="B705" s="14" t="s">
        <v>1664</v>
      </c>
      <c r="C705" s="14" t="s">
        <v>46</v>
      </c>
      <c r="D705" s="14" t="s">
        <v>1646</v>
      </c>
      <c r="E705" s="14" t="s">
        <v>1647</v>
      </c>
      <c r="F705" s="14" t="s">
        <v>1648</v>
      </c>
      <c r="G705" s="14" t="s">
        <v>1665</v>
      </c>
      <c r="H705" s="15" t="s">
        <v>83</v>
      </c>
      <c r="I705" s="16">
        <v>50</v>
      </c>
      <c r="J705" s="17" t="s">
        <v>109</v>
      </c>
      <c r="K705" s="15" t="s">
        <v>53</v>
      </c>
      <c r="L705" s="18" t="s">
        <v>54</v>
      </c>
      <c r="M705" s="18" t="s">
        <v>55</v>
      </c>
      <c r="N705" s="50" t="s">
        <v>1518</v>
      </c>
      <c r="O705" s="50"/>
      <c r="P705" s="50"/>
      <c r="Q705" s="19"/>
      <c r="R705" s="20">
        <v>202</v>
      </c>
      <c r="S705" s="20">
        <v>202</v>
      </c>
      <c r="T705" s="20">
        <v>202</v>
      </c>
      <c r="U705" s="20">
        <v>202</v>
      </c>
      <c r="V705" s="20">
        <v>202</v>
      </c>
      <c r="W705" s="20">
        <v>13540.81</v>
      </c>
      <c r="X705" s="30">
        <f t="shared" si="19"/>
        <v>13676218.1</v>
      </c>
      <c r="Y705" s="20">
        <f t="shared" si="18"/>
        <v>15317364.272000002</v>
      </c>
      <c r="Z705" s="18" t="s">
        <v>57</v>
      </c>
      <c r="AA705" s="14" t="s">
        <v>176</v>
      </c>
      <c r="AB705" s="22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0"/>
      <c r="DC705" s="10"/>
      <c r="DD705" s="10"/>
      <c r="DE705" s="10"/>
      <c r="DF705" s="10"/>
      <c r="DG705" s="10"/>
      <c r="DH705" s="10"/>
      <c r="DI705" s="10"/>
      <c r="DJ705" s="10"/>
      <c r="DK705" s="10"/>
      <c r="DL705" s="10"/>
      <c r="DM705" s="10"/>
      <c r="DN705" s="10"/>
      <c r="DO705" s="10"/>
      <c r="DP705" s="10"/>
      <c r="DQ705" s="10"/>
      <c r="DR705" s="10"/>
      <c r="DS705" s="10"/>
      <c r="DT705" s="10"/>
      <c r="DU705" s="10"/>
      <c r="DV705" s="10"/>
      <c r="DW705" s="10"/>
      <c r="DX705" s="10"/>
      <c r="DY705" s="10"/>
      <c r="DZ705" s="10"/>
      <c r="EA705" s="10"/>
      <c r="EB705" s="10"/>
      <c r="EC705" s="10"/>
      <c r="ED705" s="10"/>
      <c r="EE705" s="10"/>
      <c r="EF705" s="10"/>
      <c r="EG705" s="10"/>
      <c r="EH705" s="10"/>
      <c r="EI705" s="10"/>
      <c r="EJ705" s="10"/>
      <c r="EK705" s="10"/>
      <c r="EL705" s="10"/>
      <c r="EM705" s="10"/>
      <c r="EN705" s="10"/>
      <c r="EO705" s="10"/>
      <c r="EP705" s="10"/>
      <c r="EQ705" s="10"/>
      <c r="ER705" s="10"/>
      <c r="ES705" s="10"/>
      <c r="ET705" s="10"/>
      <c r="EU705" s="10"/>
      <c r="EV705" s="10"/>
      <c r="EW705" s="10"/>
      <c r="EX705" s="10"/>
      <c r="EY705" s="10"/>
      <c r="EZ705" s="10"/>
      <c r="FA705" s="10"/>
      <c r="FB705" s="10"/>
      <c r="FC705" s="10"/>
      <c r="FD705" s="10"/>
      <c r="FE705" s="10"/>
      <c r="FF705" s="10"/>
      <c r="FG705" s="10"/>
      <c r="FH705" s="10"/>
      <c r="FI705" s="10"/>
      <c r="FJ705" s="10"/>
      <c r="FK705" s="10"/>
      <c r="FL705" s="10"/>
      <c r="FM705" s="10"/>
      <c r="FN705" s="10"/>
      <c r="FO705" s="10"/>
      <c r="FP705" s="10"/>
      <c r="FQ705" s="10"/>
      <c r="FR705" s="10"/>
      <c r="FS705" s="10"/>
      <c r="FT705" s="10"/>
      <c r="FU705" s="10"/>
      <c r="FV705" s="10"/>
      <c r="FW705" s="10"/>
      <c r="FX705" s="10"/>
      <c r="FY705" s="10"/>
      <c r="FZ705" s="10"/>
      <c r="GA705" s="10"/>
      <c r="GB705" s="10"/>
      <c r="GC705" s="10"/>
      <c r="GD705" s="10"/>
      <c r="GE705" s="10"/>
      <c r="GF705" s="10"/>
      <c r="GG705" s="10"/>
      <c r="GH705" s="10"/>
      <c r="GI705" s="10"/>
      <c r="GJ705" s="10"/>
      <c r="GK705" s="10"/>
      <c r="GL705" s="10"/>
      <c r="GM705" s="10"/>
      <c r="GN705" s="10"/>
      <c r="GO705" s="10"/>
      <c r="GP705" s="10"/>
      <c r="GQ705" s="10"/>
      <c r="GR705" s="10"/>
      <c r="GS705" s="10"/>
      <c r="GT705" s="10"/>
      <c r="GU705" s="10"/>
      <c r="GV705" s="10"/>
      <c r="GW705" s="10"/>
      <c r="GX705" s="10"/>
      <c r="GY705" s="10"/>
      <c r="GZ705" s="10"/>
      <c r="HA705" s="10"/>
      <c r="HB705" s="10"/>
      <c r="HC705" s="10"/>
      <c r="HD705" s="10"/>
      <c r="HE705" s="10"/>
      <c r="HF705" s="10"/>
      <c r="HG705" s="10"/>
      <c r="HH705" s="10"/>
      <c r="HI705" s="10"/>
      <c r="HJ705" s="10"/>
      <c r="HK705" s="10"/>
      <c r="HL705" s="10"/>
      <c r="HM705" s="10"/>
      <c r="HN705" s="10"/>
      <c r="HO705" s="10"/>
    </row>
    <row r="706" spans="2:223" ht="51" outlineLevel="1" x14ac:dyDescent="0.2">
      <c r="B706" s="14" t="s">
        <v>1666</v>
      </c>
      <c r="C706" s="14" t="s">
        <v>46</v>
      </c>
      <c r="D706" s="44" t="s">
        <v>1646</v>
      </c>
      <c r="E706" s="14" t="s">
        <v>1647</v>
      </c>
      <c r="F706" s="14" t="s">
        <v>1648</v>
      </c>
      <c r="G706" s="14" t="s">
        <v>1667</v>
      </c>
      <c r="H706" s="15" t="s">
        <v>83</v>
      </c>
      <c r="I706" s="16">
        <v>50</v>
      </c>
      <c r="J706" s="17" t="s">
        <v>109</v>
      </c>
      <c r="K706" s="15" t="s">
        <v>53</v>
      </c>
      <c r="L706" s="18" t="s">
        <v>54</v>
      </c>
      <c r="M706" s="18" t="s">
        <v>55</v>
      </c>
      <c r="N706" s="50" t="s">
        <v>1518</v>
      </c>
      <c r="O706" s="50"/>
      <c r="P706" s="50"/>
      <c r="Q706" s="19"/>
      <c r="R706" s="20">
        <v>346</v>
      </c>
      <c r="S706" s="20">
        <v>346</v>
      </c>
      <c r="T706" s="20">
        <v>346</v>
      </c>
      <c r="U706" s="20">
        <v>346</v>
      </c>
      <c r="V706" s="20">
        <v>346</v>
      </c>
      <c r="W706" s="20">
        <v>13540.81</v>
      </c>
      <c r="X706" s="30">
        <f t="shared" si="19"/>
        <v>23425601.300000001</v>
      </c>
      <c r="Y706" s="20">
        <f t="shared" si="18"/>
        <v>26236673.456000004</v>
      </c>
      <c r="Z706" s="18" t="s">
        <v>57</v>
      </c>
      <c r="AA706" s="14" t="s">
        <v>176</v>
      </c>
      <c r="AB706" s="22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0"/>
      <c r="DC706" s="10"/>
      <c r="DD706" s="10"/>
      <c r="DE706" s="10"/>
      <c r="DF706" s="10"/>
      <c r="DG706" s="10"/>
      <c r="DH706" s="10"/>
      <c r="DI706" s="10"/>
      <c r="DJ706" s="10"/>
      <c r="DK706" s="10"/>
      <c r="DL706" s="10"/>
      <c r="DM706" s="10"/>
      <c r="DN706" s="10"/>
      <c r="DO706" s="10"/>
      <c r="DP706" s="10"/>
      <c r="DQ706" s="10"/>
      <c r="DR706" s="10"/>
      <c r="DS706" s="10"/>
      <c r="DT706" s="10"/>
      <c r="DU706" s="10"/>
      <c r="DV706" s="10"/>
      <c r="DW706" s="10"/>
      <c r="DX706" s="10"/>
      <c r="DY706" s="10"/>
      <c r="DZ706" s="10"/>
      <c r="EA706" s="10"/>
      <c r="EB706" s="10"/>
      <c r="EC706" s="10"/>
      <c r="ED706" s="10"/>
      <c r="EE706" s="10"/>
      <c r="EF706" s="10"/>
      <c r="EG706" s="10"/>
      <c r="EH706" s="10"/>
      <c r="EI706" s="10"/>
      <c r="EJ706" s="10"/>
      <c r="EK706" s="10"/>
      <c r="EL706" s="10"/>
      <c r="EM706" s="10"/>
      <c r="EN706" s="10"/>
      <c r="EO706" s="10"/>
      <c r="EP706" s="10"/>
      <c r="EQ706" s="10"/>
      <c r="ER706" s="10"/>
      <c r="ES706" s="10"/>
      <c r="ET706" s="10"/>
      <c r="EU706" s="10"/>
      <c r="EV706" s="10"/>
      <c r="EW706" s="10"/>
      <c r="EX706" s="10"/>
      <c r="EY706" s="10"/>
      <c r="EZ706" s="10"/>
      <c r="FA706" s="10"/>
      <c r="FB706" s="10"/>
      <c r="FC706" s="10"/>
      <c r="FD706" s="10"/>
      <c r="FE706" s="10"/>
      <c r="FF706" s="10"/>
      <c r="FG706" s="10"/>
      <c r="FH706" s="10"/>
      <c r="FI706" s="10"/>
      <c r="FJ706" s="10"/>
      <c r="FK706" s="10"/>
      <c r="FL706" s="10"/>
      <c r="FM706" s="10"/>
      <c r="FN706" s="10"/>
      <c r="FO706" s="10"/>
      <c r="FP706" s="10"/>
      <c r="FQ706" s="10"/>
      <c r="FR706" s="10"/>
      <c r="FS706" s="10"/>
      <c r="FT706" s="10"/>
      <c r="FU706" s="10"/>
      <c r="FV706" s="10"/>
      <c r="FW706" s="10"/>
      <c r="FX706" s="10"/>
      <c r="FY706" s="10"/>
      <c r="FZ706" s="10"/>
      <c r="GA706" s="10"/>
      <c r="GB706" s="10"/>
      <c r="GC706" s="10"/>
      <c r="GD706" s="10"/>
      <c r="GE706" s="10"/>
      <c r="GF706" s="10"/>
      <c r="GG706" s="10"/>
      <c r="GH706" s="10"/>
      <c r="GI706" s="10"/>
      <c r="GJ706" s="10"/>
      <c r="GK706" s="10"/>
      <c r="GL706" s="10"/>
      <c r="GM706" s="10"/>
      <c r="GN706" s="10"/>
      <c r="GO706" s="10"/>
      <c r="GP706" s="10"/>
      <c r="GQ706" s="10"/>
      <c r="GR706" s="10"/>
      <c r="GS706" s="10"/>
      <c r="GT706" s="10"/>
      <c r="GU706" s="10"/>
      <c r="GV706" s="10"/>
      <c r="GW706" s="10"/>
      <c r="GX706" s="10"/>
      <c r="GY706" s="10"/>
      <c r="GZ706" s="10"/>
      <c r="HA706" s="10"/>
      <c r="HB706" s="10"/>
      <c r="HC706" s="10"/>
      <c r="HD706" s="10"/>
      <c r="HE706" s="10"/>
      <c r="HF706" s="10"/>
      <c r="HG706" s="10"/>
      <c r="HH706" s="10"/>
      <c r="HI706" s="10"/>
      <c r="HJ706" s="10"/>
      <c r="HK706" s="10"/>
      <c r="HL706" s="10"/>
      <c r="HM706" s="10"/>
      <c r="HN706" s="10"/>
      <c r="HO706" s="10"/>
    </row>
    <row r="707" spans="2:223" ht="51" outlineLevel="1" x14ac:dyDescent="0.2">
      <c r="B707" s="14" t="s">
        <v>1668</v>
      </c>
      <c r="C707" s="14" t="s">
        <v>46</v>
      </c>
      <c r="D707" s="14" t="s">
        <v>1646</v>
      </c>
      <c r="E707" s="14" t="s">
        <v>1647</v>
      </c>
      <c r="F707" s="14" t="s">
        <v>1648</v>
      </c>
      <c r="G707" s="14" t="s">
        <v>1669</v>
      </c>
      <c r="H707" s="15" t="s">
        <v>83</v>
      </c>
      <c r="I707" s="16">
        <v>50</v>
      </c>
      <c r="J707" s="17" t="s">
        <v>109</v>
      </c>
      <c r="K707" s="15" t="s">
        <v>53</v>
      </c>
      <c r="L707" s="18" t="s">
        <v>54</v>
      </c>
      <c r="M707" s="18" t="s">
        <v>55</v>
      </c>
      <c r="N707" s="50" t="s">
        <v>1518</v>
      </c>
      <c r="O707" s="50"/>
      <c r="P707" s="50"/>
      <c r="Q707" s="19"/>
      <c r="R707" s="20">
        <v>32</v>
      </c>
      <c r="S707" s="20">
        <v>32</v>
      </c>
      <c r="T707" s="20">
        <v>32</v>
      </c>
      <c r="U707" s="20">
        <v>32</v>
      </c>
      <c r="V707" s="20">
        <v>32</v>
      </c>
      <c r="W707" s="20">
        <v>13540.81</v>
      </c>
      <c r="X707" s="30">
        <f t="shared" si="19"/>
        <v>2166529.6</v>
      </c>
      <c r="Y707" s="20">
        <f t="shared" si="18"/>
        <v>2426513.1520000002</v>
      </c>
      <c r="Z707" s="18" t="s">
        <v>57</v>
      </c>
      <c r="AA707" s="14" t="s">
        <v>176</v>
      </c>
      <c r="AB707" s="22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0"/>
      <c r="DC707" s="10"/>
      <c r="DD707" s="10"/>
      <c r="DE707" s="10"/>
      <c r="DF707" s="10"/>
      <c r="DG707" s="10"/>
      <c r="DH707" s="10"/>
      <c r="DI707" s="10"/>
      <c r="DJ707" s="10"/>
      <c r="DK707" s="10"/>
      <c r="DL707" s="10"/>
      <c r="DM707" s="10"/>
      <c r="DN707" s="10"/>
      <c r="DO707" s="10"/>
      <c r="DP707" s="10"/>
      <c r="DQ707" s="10"/>
      <c r="DR707" s="10"/>
      <c r="DS707" s="10"/>
      <c r="DT707" s="10"/>
      <c r="DU707" s="10"/>
      <c r="DV707" s="10"/>
      <c r="DW707" s="10"/>
      <c r="DX707" s="10"/>
      <c r="DY707" s="10"/>
      <c r="DZ707" s="10"/>
      <c r="EA707" s="10"/>
      <c r="EB707" s="10"/>
      <c r="EC707" s="10"/>
      <c r="ED707" s="10"/>
      <c r="EE707" s="10"/>
      <c r="EF707" s="10"/>
      <c r="EG707" s="10"/>
      <c r="EH707" s="10"/>
      <c r="EI707" s="10"/>
      <c r="EJ707" s="10"/>
      <c r="EK707" s="10"/>
      <c r="EL707" s="10"/>
      <c r="EM707" s="10"/>
      <c r="EN707" s="10"/>
      <c r="EO707" s="10"/>
      <c r="EP707" s="10"/>
      <c r="EQ707" s="10"/>
      <c r="ER707" s="10"/>
      <c r="ES707" s="10"/>
      <c r="ET707" s="10"/>
      <c r="EU707" s="10"/>
      <c r="EV707" s="10"/>
      <c r="EW707" s="10"/>
      <c r="EX707" s="10"/>
      <c r="EY707" s="10"/>
      <c r="EZ707" s="10"/>
      <c r="FA707" s="10"/>
      <c r="FB707" s="10"/>
      <c r="FC707" s="10"/>
      <c r="FD707" s="10"/>
      <c r="FE707" s="10"/>
      <c r="FF707" s="10"/>
      <c r="FG707" s="10"/>
      <c r="FH707" s="10"/>
      <c r="FI707" s="10"/>
      <c r="FJ707" s="10"/>
      <c r="FK707" s="10"/>
      <c r="FL707" s="10"/>
      <c r="FM707" s="10"/>
      <c r="FN707" s="10"/>
      <c r="FO707" s="10"/>
      <c r="FP707" s="10"/>
      <c r="FQ707" s="10"/>
      <c r="FR707" s="10"/>
      <c r="FS707" s="10"/>
      <c r="FT707" s="10"/>
      <c r="FU707" s="10"/>
      <c r="FV707" s="10"/>
      <c r="FW707" s="10"/>
      <c r="FX707" s="10"/>
      <c r="FY707" s="10"/>
      <c r="FZ707" s="10"/>
      <c r="GA707" s="10"/>
      <c r="GB707" s="10"/>
      <c r="GC707" s="10"/>
      <c r="GD707" s="10"/>
      <c r="GE707" s="10"/>
      <c r="GF707" s="10"/>
      <c r="GG707" s="10"/>
      <c r="GH707" s="10"/>
      <c r="GI707" s="10"/>
      <c r="GJ707" s="10"/>
      <c r="GK707" s="10"/>
      <c r="GL707" s="10"/>
      <c r="GM707" s="10"/>
      <c r="GN707" s="10"/>
      <c r="GO707" s="10"/>
      <c r="GP707" s="10"/>
      <c r="GQ707" s="10"/>
      <c r="GR707" s="10"/>
      <c r="GS707" s="10"/>
      <c r="GT707" s="10"/>
      <c r="GU707" s="10"/>
      <c r="GV707" s="10"/>
      <c r="GW707" s="10"/>
      <c r="GX707" s="10"/>
      <c r="GY707" s="10"/>
      <c r="GZ707" s="10"/>
      <c r="HA707" s="10"/>
      <c r="HB707" s="10"/>
      <c r="HC707" s="10"/>
      <c r="HD707" s="10"/>
      <c r="HE707" s="10"/>
      <c r="HF707" s="10"/>
      <c r="HG707" s="10"/>
      <c r="HH707" s="10"/>
      <c r="HI707" s="10"/>
      <c r="HJ707" s="10"/>
      <c r="HK707" s="10"/>
      <c r="HL707" s="10"/>
      <c r="HM707" s="10"/>
      <c r="HN707" s="10"/>
      <c r="HO707" s="10"/>
    </row>
    <row r="708" spans="2:223" ht="51" outlineLevel="1" x14ac:dyDescent="0.2">
      <c r="B708" s="14" t="s">
        <v>1670</v>
      </c>
      <c r="C708" s="14" t="s">
        <v>46</v>
      </c>
      <c r="D708" s="14" t="s">
        <v>1646</v>
      </c>
      <c r="E708" s="14" t="s">
        <v>1647</v>
      </c>
      <c r="F708" s="14" t="s">
        <v>1648</v>
      </c>
      <c r="G708" s="14" t="s">
        <v>1671</v>
      </c>
      <c r="H708" s="15" t="s">
        <v>83</v>
      </c>
      <c r="I708" s="16">
        <v>50</v>
      </c>
      <c r="J708" s="17" t="s">
        <v>109</v>
      </c>
      <c r="K708" s="15" t="s">
        <v>53</v>
      </c>
      <c r="L708" s="18" t="s">
        <v>54</v>
      </c>
      <c r="M708" s="18" t="s">
        <v>55</v>
      </c>
      <c r="N708" s="50" t="s">
        <v>1518</v>
      </c>
      <c r="O708" s="50"/>
      <c r="P708" s="50"/>
      <c r="Q708" s="19"/>
      <c r="R708" s="20">
        <v>5</v>
      </c>
      <c r="S708" s="20">
        <v>5</v>
      </c>
      <c r="T708" s="20">
        <v>5</v>
      </c>
      <c r="U708" s="20">
        <v>5</v>
      </c>
      <c r="V708" s="20">
        <v>5</v>
      </c>
      <c r="W708" s="20">
        <v>13540.81</v>
      </c>
      <c r="X708" s="30">
        <f t="shared" si="19"/>
        <v>338520.25</v>
      </c>
      <c r="Y708" s="20">
        <f t="shared" si="18"/>
        <v>379142.68000000005</v>
      </c>
      <c r="Z708" s="18" t="s">
        <v>57</v>
      </c>
      <c r="AA708" s="14" t="s">
        <v>176</v>
      </c>
      <c r="AB708" s="22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  <c r="CZ708" s="10"/>
      <c r="DA708" s="10"/>
      <c r="DB708" s="10"/>
      <c r="DC708" s="10"/>
      <c r="DD708" s="10"/>
      <c r="DE708" s="10"/>
      <c r="DF708" s="10"/>
      <c r="DG708" s="10"/>
      <c r="DH708" s="10"/>
      <c r="DI708" s="10"/>
      <c r="DJ708" s="10"/>
      <c r="DK708" s="10"/>
      <c r="DL708" s="10"/>
      <c r="DM708" s="10"/>
      <c r="DN708" s="10"/>
      <c r="DO708" s="10"/>
      <c r="DP708" s="10"/>
      <c r="DQ708" s="10"/>
      <c r="DR708" s="10"/>
      <c r="DS708" s="10"/>
      <c r="DT708" s="10"/>
      <c r="DU708" s="10"/>
      <c r="DV708" s="10"/>
      <c r="DW708" s="10"/>
      <c r="DX708" s="10"/>
      <c r="DY708" s="10"/>
      <c r="DZ708" s="10"/>
      <c r="EA708" s="10"/>
      <c r="EB708" s="10"/>
      <c r="EC708" s="10"/>
      <c r="ED708" s="10"/>
      <c r="EE708" s="10"/>
      <c r="EF708" s="10"/>
      <c r="EG708" s="10"/>
      <c r="EH708" s="10"/>
      <c r="EI708" s="10"/>
      <c r="EJ708" s="10"/>
      <c r="EK708" s="10"/>
      <c r="EL708" s="10"/>
      <c r="EM708" s="10"/>
      <c r="EN708" s="10"/>
      <c r="EO708" s="10"/>
      <c r="EP708" s="10"/>
      <c r="EQ708" s="10"/>
      <c r="ER708" s="10"/>
      <c r="ES708" s="10"/>
      <c r="ET708" s="10"/>
      <c r="EU708" s="10"/>
      <c r="EV708" s="10"/>
      <c r="EW708" s="10"/>
      <c r="EX708" s="10"/>
      <c r="EY708" s="10"/>
      <c r="EZ708" s="10"/>
      <c r="FA708" s="10"/>
      <c r="FB708" s="10"/>
      <c r="FC708" s="10"/>
      <c r="FD708" s="10"/>
      <c r="FE708" s="10"/>
      <c r="FF708" s="10"/>
      <c r="FG708" s="10"/>
      <c r="FH708" s="10"/>
      <c r="FI708" s="10"/>
      <c r="FJ708" s="10"/>
      <c r="FK708" s="10"/>
      <c r="FL708" s="10"/>
      <c r="FM708" s="10"/>
      <c r="FN708" s="10"/>
      <c r="FO708" s="10"/>
      <c r="FP708" s="10"/>
      <c r="FQ708" s="10"/>
      <c r="FR708" s="10"/>
      <c r="FS708" s="10"/>
      <c r="FT708" s="10"/>
      <c r="FU708" s="10"/>
      <c r="FV708" s="10"/>
      <c r="FW708" s="10"/>
      <c r="FX708" s="10"/>
      <c r="FY708" s="10"/>
      <c r="FZ708" s="10"/>
      <c r="GA708" s="10"/>
      <c r="GB708" s="10"/>
      <c r="GC708" s="10"/>
      <c r="GD708" s="10"/>
      <c r="GE708" s="10"/>
      <c r="GF708" s="10"/>
      <c r="GG708" s="10"/>
      <c r="GH708" s="10"/>
      <c r="GI708" s="10"/>
      <c r="GJ708" s="10"/>
      <c r="GK708" s="10"/>
      <c r="GL708" s="10"/>
      <c r="GM708" s="10"/>
      <c r="GN708" s="10"/>
      <c r="GO708" s="10"/>
      <c r="GP708" s="10"/>
      <c r="GQ708" s="10"/>
      <c r="GR708" s="10"/>
      <c r="GS708" s="10"/>
      <c r="GT708" s="10"/>
      <c r="GU708" s="10"/>
      <c r="GV708" s="10"/>
      <c r="GW708" s="10"/>
      <c r="GX708" s="10"/>
      <c r="GY708" s="10"/>
      <c r="GZ708" s="10"/>
      <c r="HA708" s="10"/>
      <c r="HB708" s="10"/>
      <c r="HC708" s="10"/>
      <c r="HD708" s="10"/>
      <c r="HE708" s="10"/>
      <c r="HF708" s="10"/>
      <c r="HG708" s="10"/>
      <c r="HH708" s="10"/>
      <c r="HI708" s="10"/>
      <c r="HJ708" s="10"/>
      <c r="HK708" s="10"/>
      <c r="HL708" s="10"/>
      <c r="HM708" s="10"/>
      <c r="HN708" s="10"/>
      <c r="HO708" s="10"/>
    </row>
    <row r="709" spans="2:223" ht="51" outlineLevel="1" x14ac:dyDescent="0.2">
      <c r="B709" s="14" t="s">
        <v>1672</v>
      </c>
      <c r="C709" s="14" t="s">
        <v>46</v>
      </c>
      <c r="D709" s="44" t="s">
        <v>1673</v>
      </c>
      <c r="E709" s="14" t="s">
        <v>1674</v>
      </c>
      <c r="F709" s="14" t="s">
        <v>1675</v>
      </c>
      <c r="G709" s="14" t="s">
        <v>1676</v>
      </c>
      <c r="H709" s="15" t="s">
        <v>83</v>
      </c>
      <c r="I709" s="16">
        <v>45</v>
      </c>
      <c r="J709" s="17" t="s">
        <v>109</v>
      </c>
      <c r="K709" s="15" t="s">
        <v>53</v>
      </c>
      <c r="L709" s="18" t="s">
        <v>54</v>
      </c>
      <c r="M709" s="18" t="s">
        <v>55</v>
      </c>
      <c r="N709" s="50" t="s">
        <v>1518</v>
      </c>
      <c r="O709" s="50"/>
      <c r="P709" s="50"/>
      <c r="Q709" s="19"/>
      <c r="R709" s="20">
        <v>2880</v>
      </c>
      <c r="S709" s="20">
        <v>2880</v>
      </c>
      <c r="T709" s="20">
        <v>2880</v>
      </c>
      <c r="U709" s="20">
        <v>2880</v>
      </c>
      <c r="V709" s="20">
        <v>2880</v>
      </c>
      <c r="W709" s="20">
        <v>533.89</v>
      </c>
      <c r="X709" s="30">
        <f t="shared" si="19"/>
        <v>7688016</v>
      </c>
      <c r="Y709" s="20">
        <f t="shared" si="18"/>
        <v>8610577.9199999999</v>
      </c>
      <c r="Z709" s="18" t="s">
        <v>57</v>
      </c>
      <c r="AA709" s="14" t="s">
        <v>176</v>
      </c>
      <c r="AB709" s="22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/>
      <c r="DE709" s="10"/>
      <c r="DF709" s="10"/>
      <c r="DG709" s="10"/>
      <c r="DH709" s="10"/>
      <c r="DI709" s="10"/>
      <c r="DJ709" s="10"/>
      <c r="DK709" s="10"/>
      <c r="DL709" s="10"/>
      <c r="DM709" s="10"/>
      <c r="DN709" s="10"/>
      <c r="DO709" s="10"/>
      <c r="DP709" s="10"/>
      <c r="DQ709" s="10"/>
      <c r="DR709" s="10"/>
      <c r="DS709" s="10"/>
      <c r="DT709" s="10"/>
      <c r="DU709" s="10"/>
      <c r="DV709" s="10"/>
      <c r="DW709" s="10"/>
      <c r="DX709" s="10"/>
      <c r="DY709" s="10"/>
      <c r="DZ709" s="10"/>
      <c r="EA709" s="10"/>
      <c r="EB709" s="10"/>
      <c r="EC709" s="10"/>
      <c r="ED709" s="10"/>
      <c r="EE709" s="10"/>
      <c r="EF709" s="10"/>
      <c r="EG709" s="10"/>
      <c r="EH709" s="10"/>
      <c r="EI709" s="10"/>
      <c r="EJ709" s="10"/>
      <c r="EK709" s="10"/>
      <c r="EL709" s="10"/>
      <c r="EM709" s="10"/>
      <c r="EN709" s="10"/>
      <c r="EO709" s="10"/>
      <c r="EP709" s="10"/>
      <c r="EQ709" s="10"/>
      <c r="ER709" s="10"/>
      <c r="ES709" s="10"/>
      <c r="ET709" s="10"/>
      <c r="EU709" s="10"/>
      <c r="EV709" s="10"/>
      <c r="EW709" s="10"/>
      <c r="EX709" s="10"/>
      <c r="EY709" s="10"/>
      <c r="EZ709" s="10"/>
      <c r="FA709" s="10"/>
      <c r="FB709" s="10"/>
      <c r="FC709" s="10"/>
      <c r="FD709" s="10"/>
      <c r="FE709" s="10"/>
      <c r="FF709" s="10"/>
      <c r="FG709" s="10"/>
      <c r="FH709" s="10"/>
      <c r="FI709" s="10"/>
      <c r="FJ709" s="10"/>
      <c r="FK709" s="10"/>
      <c r="FL709" s="10"/>
      <c r="FM709" s="10"/>
      <c r="FN709" s="10"/>
      <c r="FO709" s="10"/>
      <c r="FP709" s="10"/>
      <c r="FQ709" s="10"/>
      <c r="FR709" s="10"/>
      <c r="FS709" s="10"/>
      <c r="FT709" s="10"/>
      <c r="FU709" s="10"/>
      <c r="FV709" s="10"/>
      <c r="FW709" s="10"/>
      <c r="FX709" s="10"/>
      <c r="FY709" s="10"/>
      <c r="FZ709" s="10"/>
      <c r="GA709" s="10"/>
      <c r="GB709" s="10"/>
      <c r="GC709" s="10"/>
      <c r="GD709" s="10"/>
      <c r="GE709" s="10"/>
      <c r="GF709" s="10"/>
      <c r="GG709" s="10"/>
      <c r="GH709" s="10"/>
      <c r="GI709" s="10"/>
      <c r="GJ709" s="10"/>
      <c r="GK709" s="10"/>
      <c r="GL709" s="10"/>
      <c r="GM709" s="10"/>
      <c r="GN709" s="10"/>
      <c r="GO709" s="10"/>
      <c r="GP709" s="10"/>
      <c r="GQ709" s="10"/>
      <c r="GR709" s="10"/>
      <c r="GS709" s="10"/>
      <c r="GT709" s="10"/>
      <c r="GU709" s="10"/>
      <c r="GV709" s="10"/>
      <c r="GW709" s="10"/>
      <c r="GX709" s="10"/>
      <c r="GY709" s="10"/>
      <c r="GZ709" s="10"/>
      <c r="HA709" s="10"/>
      <c r="HB709" s="10"/>
      <c r="HC709" s="10"/>
      <c r="HD709" s="10"/>
      <c r="HE709" s="10"/>
      <c r="HF709" s="10"/>
      <c r="HG709" s="10"/>
      <c r="HH709" s="10"/>
      <c r="HI709" s="10"/>
      <c r="HJ709" s="10"/>
      <c r="HK709" s="10"/>
      <c r="HL709" s="10"/>
      <c r="HM709" s="10"/>
      <c r="HN709" s="10"/>
      <c r="HO709" s="10"/>
    </row>
    <row r="710" spans="2:223" ht="51" outlineLevel="1" x14ac:dyDescent="0.2">
      <c r="B710" s="14" t="s">
        <v>1677</v>
      </c>
      <c r="C710" s="14" t="s">
        <v>46</v>
      </c>
      <c r="D710" s="14" t="s">
        <v>1678</v>
      </c>
      <c r="E710" s="14" t="s">
        <v>1674</v>
      </c>
      <c r="F710" s="14" t="s">
        <v>1679</v>
      </c>
      <c r="G710" s="14" t="s">
        <v>1680</v>
      </c>
      <c r="H710" s="15" t="s">
        <v>83</v>
      </c>
      <c r="I710" s="16">
        <v>45</v>
      </c>
      <c r="J710" s="17" t="s">
        <v>109</v>
      </c>
      <c r="K710" s="15" t="s">
        <v>53</v>
      </c>
      <c r="L710" s="18" t="s">
        <v>54</v>
      </c>
      <c r="M710" s="18" t="s">
        <v>55</v>
      </c>
      <c r="N710" s="50" t="s">
        <v>1518</v>
      </c>
      <c r="O710" s="50"/>
      <c r="P710" s="50"/>
      <c r="Q710" s="19"/>
      <c r="R710" s="20">
        <v>17300</v>
      </c>
      <c r="S710" s="20">
        <v>17300</v>
      </c>
      <c r="T710" s="20">
        <v>17300</v>
      </c>
      <c r="U710" s="20">
        <v>17300</v>
      </c>
      <c r="V710" s="20">
        <v>17300</v>
      </c>
      <c r="W710" s="20">
        <v>357.48</v>
      </c>
      <c r="X710" s="30">
        <f t="shared" si="19"/>
        <v>30922020</v>
      </c>
      <c r="Y710" s="20">
        <f t="shared" si="18"/>
        <v>34632662.400000006</v>
      </c>
      <c r="Z710" s="18" t="s">
        <v>57</v>
      </c>
      <c r="AA710" s="14" t="s">
        <v>176</v>
      </c>
      <c r="AB710" s="22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  <c r="DG710" s="10"/>
      <c r="DH710" s="10"/>
      <c r="DI710" s="10"/>
      <c r="DJ710" s="10"/>
      <c r="DK710" s="10"/>
      <c r="DL710" s="10"/>
      <c r="DM710" s="10"/>
      <c r="DN710" s="10"/>
      <c r="DO710" s="10"/>
      <c r="DP710" s="10"/>
      <c r="DQ710" s="10"/>
      <c r="DR710" s="10"/>
      <c r="DS710" s="10"/>
      <c r="DT710" s="10"/>
      <c r="DU710" s="10"/>
      <c r="DV710" s="10"/>
      <c r="DW710" s="10"/>
      <c r="DX710" s="10"/>
      <c r="DY710" s="10"/>
      <c r="DZ710" s="10"/>
      <c r="EA710" s="10"/>
      <c r="EB710" s="10"/>
      <c r="EC710" s="10"/>
      <c r="ED710" s="10"/>
      <c r="EE710" s="10"/>
      <c r="EF710" s="10"/>
      <c r="EG710" s="10"/>
      <c r="EH710" s="10"/>
      <c r="EI710" s="10"/>
      <c r="EJ710" s="10"/>
      <c r="EK710" s="10"/>
      <c r="EL710" s="10"/>
      <c r="EM710" s="10"/>
      <c r="EN710" s="10"/>
      <c r="EO710" s="10"/>
      <c r="EP710" s="10"/>
      <c r="EQ710" s="10"/>
      <c r="ER710" s="10"/>
      <c r="ES710" s="10"/>
      <c r="ET710" s="10"/>
      <c r="EU710" s="10"/>
      <c r="EV710" s="10"/>
      <c r="EW710" s="10"/>
      <c r="EX710" s="10"/>
      <c r="EY710" s="10"/>
      <c r="EZ710" s="10"/>
      <c r="FA710" s="10"/>
      <c r="FB710" s="10"/>
      <c r="FC710" s="10"/>
      <c r="FD710" s="10"/>
      <c r="FE710" s="10"/>
      <c r="FF710" s="10"/>
      <c r="FG710" s="10"/>
      <c r="FH710" s="10"/>
      <c r="FI710" s="10"/>
      <c r="FJ710" s="10"/>
      <c r="FK710" s="10"/>
      <c r="FL710" s="10"/>
      <c r="FM710" s="10"/>
      <c r="FN710" s="10"/>
      <c r="FO710" s="10"/>
      <c r="FP710" s="10"/>
      <c r="FQ710" s="10"/>
      <c r="FR710" s="10"/>
      <c r="FS710" s="10"/>
      <c r="FT710" s="10"/>
      <c r="FU710" s="10"/>
      <c r="FV710" s="10"/>
      <c r="FW710" s="10"/>
      <c r="FX710" s="10"/>
      <c r="FY710" s="10"/>
      <c r="FZ710" s="10"/>
      <c r="GA710" s="10"/>
      <c r="GB710" s="10"/>
      <c r="GC710" s="10"/>
      <c r="GD710" s="10"/>
      <c r="GE710" s="10"/>
      <c r="GF710" s="10"/>
      <c r="GG710" s="10"/>
      <c r="GH710" s="10"/>
      <c r="GI710" s="10"/>
      <c r="GJ710" s="10"/>
      <c r="GK710" s="10"/>
      <c r="GL710" s="10"/>
      <c r="GM710" s="10"/>
      <c r="GN710" s="10"/>
      <c r="GO710" s="10"/>
      <c r="GP710" s="10"/>
      <c r="GQ710" s="10"/>
      <c r="GR710" s="10"/>
      <c r="GS710" s="10"/>
      <c r="GT710" s="10"/>
      <c r="GU710" s="10"/>
      <c r="GV710" s="10"/>
      <c r="GW710" s="10"/>
      <c r="GX710" s="10"/>
      <c r="GY710" s="10"/>
      <c r="GZ710" s="10"/>
      <c r="HA710" s="10"/>
      <c r="HB710" s="10"/>
      <c r="HC710" s="10"/>
      <c r="HD710" s="10"/>
      <c r="HE710" s="10"/>
      <c r="HF710" s="10"/>
      <c r="HG710" s="10"/>
      <c r="HH710" s="10"/>
      <c r="HI710" s="10"/>
      <c r="HJ710" s="10"/>
      <c r="HK710" s="10"/>
      <c r="HL710" s="10"/>
      <c r="HM710" s="10"/>
      <c r="HN710" s="10"/>
      <c r="HO710" s="10"/>
    </row>
    <row r="711" spans="2:223" ht="51" outlineLevel="1" x14ac:dyDescent="0.2">
      <c r="B711" s="14" t="s">
        <v>1681</v>
      </c>
      <c r="C711" s="14" t="s">
        <v>46</v>
      </c>
      <c r="D711" s="14" t="s">
        <v>1673</v>
      </c>
      <c r="E711" s="14" t="s">
        <v>1674</v>
      </c>
      <c r="F711" s="14" t="s">
        <v>1675</v>
      </c>
      <c r="G711" s="14" t="s">
        <v>1682</v>
      </c>
      <c r="H711" s="15" t="s">
        <v>83</v>
      </c>
      <c r="I711" s="16">
        <v>45</v>
      </c>
      <c r="J711" s="17" t="s">
        <v>109</v>
      </c>
      <c r="K711" s="15" t="s">
        <v>53</v>
      </c>
      <c r="L711" s="18" t="s">
        <v>54</v>
      </c>
      <c r="M711" s="18" t="s">
        <v>55</v>
      </c>
      <c r="N711" s="50" t="s">
        <v>1518</v>
      </c>
      <c r="O711" s="50"/>
      <c r="P711" s="50"/>
      <c r="Q711" s="19"/>
      <c r="R711" s="20">
        <v>29598</v>
      </c>
      <c r="S711" s="20">
        <v>29598</v>
      </c>
      <c r="T711" s="20">
        <v>29598</v>
      </c>
      <c r="U711" s="20">
        <v>29598</v>
      </c>
      <c r="V711" s="20">
        <v>29598</v>
      </c>
      <c r="W711" s="20">
        <v>2127.84</v>
      </c>
      <c r="X711" s="30">
        <f t="shared" si="19"/>
        <v>314899041.60000002</v>
      </c>
      <c r="Y711" s="20">
        <f t="shared" si="18"/>
        <v>352686926.59200007</v>
      </c>
      <c r="Z711" s="18" t="s">
        <v>57</v>
      </c>
      <c r="AA711" s="14" t="s">
        <v>176</v>
      </c>
      <c r="AB711" s="22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10"/>
      <c r="CU711" s="10"/>
      <c r="CV711" s="10"/>
      <c r="CW711" s="10"/>
      <c r="CX711" s="10"/>
      <c r="CY711" s="10"/>
      <c r="CZ711" s="10"/>
      <c r="DA711" s="10"/>
      <c r="DB711" s="10"/>
      <c r="DC711" s="10"/>
      <c r="DD711" s="10"/>
      <c r="DE711" s="10"/>
      <c r="DF711" s="10"/>
      <c r="DG711" s="10"/>
      <c r="DH711" s="10"/>
      <c r="DI711" s="10"/>
      <c r="DJ711" s="10"/>
      <c r="DK711" s="10"/>
      <c r="DL711" s="10"/>
      <c r="DM711" s="10"/>
      <c r="DN711" s="10"/>
      <c r="DO711" s="10"/>
      <c r="DP711" s="10"/>
      <c r="DQ711" s="10"/>
      <c r="DR711" s="10"/>
      <c r="DS711" s="10"/>
      <c r="DT711" s="10"/>
      <c r="DU711" s="10"/>
      <c r="DV711" s="10"/>
      <c r="DW711" s="10"/>
      <c r="DX711" s="10"/>
      <c r="DY711" s="10"/>
      <c r="DZ711" s="10"/>
      <c r="EA711" s="10"/>
      <c r="EB711" s="10"/>
      <c r="EC711" s="10"/>
      <c r="ED711" s="10"/>
      <c r="EE711" s="10"/>
      <c r="EF711" s="10"/>
      <c r="EG711" s="10"/>
      <c r="EH711" s="10"/>
      <c r="EI711" s="10"/>
      <c r="EJ711" s="10"/>
      <c r="EK711" s="10"/>
      <c r="EL711" s="10"/>
      <c r="EM711" s="10"/>
      <c r="EN711" s="10"/>
      <c r="EO711" s="10"/>
      <c r="EP711" s="10"/>
      <c r="EQ711" s="10"/>
      <c r="ER711" s="10"/>
      <c r="ES711" s="10"/>
      <c r="ET711" s="10"/>
      <c r="EU711" s="10"/>
      <c r="EV711" s="10"/>
      <c r="EW711" s="10"/>
      <c r="EX711" s="10"/>
      <c r="EY711" s="10"/>
      <c r="EZ711" s="10"/>
      <c r="FA711" s="10"/>
      <c r="FB711" s="10"/>
      <c r="FC711" s="10"/>
      <c r="FD711" s="10"/>
      <c r="FE711" s="10"/>
      <c r="FF711" s="10"/>
      <c r="FG711" s="10"/>
      <c r="FH711" s="10"/>
      <c r="FI711" s="10"/>
      <c r="FJ711" s="10"/>
      <c r="FK711" s="10"/>
      <c r="FL711" s="10"/>
      <c r="FM711" s="10"/>
      <c r="FN711" s="10"/>
      <c r="FO711" s="10"/>
      <c r="FP711" s="10"/>
      <c r="FQ711" s="10"/>
      <c r="FR711" s="10"/>
      <c r="FS711" s="10"/>
      <c r="FT711" s="10"/>
      <c r="FU711" s="10"/>
      <c r="FV711" s="10"/>
      <c r="FW711" s="10"/>
      <c r="FX711" s="10"/>
      <c r="FY711" s="10"/>
      <c r="FZ711" s="10"/>
      <c r="GA711" s="10"/>
      <c r="GB711" s="10"/>
      <c r="GC711" s="10"/>
      <c r="GD711" s="10"/>
      <c r="GE711" s="10"/>
      <c r="GF711" s="10"/>
      <c r="GG711" s="10"/>
      <c r="GH711" s="10"/>
      <c r="GI711" s="10"/>
      <c r="GJ711" s="10"/>
      <c r="GK711" s="10"/>
      <c r="GL711" s="10"/>
      <c r="GM711" s="10"/>
      <c r="GN711" s="10"/>
      <c r="GO711" s="10"/>
      <c r="GP711" s="10"/>
      <c r="GQ711" s="10"/>
      <c r="GR711" s="10"/>
      <c r="GS711" s="10"/>
      <c r="GT711" s="10"/>
      <c r="GU711" s="10"/>
      <c r="GV711" s="10"/>
      <c r="GW711" s="10"/>
      <c r="GX711" s="10"/>
      <c r="GY711" s="10"/>
      <c r="GZ711" s="10"/>
      <c r="HA711" s="10"/>
      <c r="HB711" s="10"/>
      <c r="HC711" s="10"/>
      <c r="HD711" s="10"/>
      <c r="HE711" s="10"/>
      <c r="HF711" s="10"/>
      <c r="HG711" s="10"/>
      <c r="HH711" s="10"/>
      <c r="HI711" s="10"/>
      <c r="HJ711" s="10"/>
      <c r="HK711" s="10"/>
      <c r="HL711" s="10"/>
      <c r="HM711" s="10"/>
      <c r="HN711" s="10"/>
      <c r="HO711" s="10"/>
    </row>
    <row r="712" spans="2:223" ht="51" outlineLevel="1" x14ac:dyDescent="0.2">
      <c r="B712" s="14" t="s">
        <v>1683</v>
      </c>
      <c r="C712" s="14" t="s">
        <v>46</v>
      </c>
      <c r="D712" s="14" t="s">
        <v>1684</v>
      </c>
      <c r="E712" s="14" t="s">
        <v>1674</v>
      </c>
      <c r="F712" s="14" t="s">
        <v>1685</v>
      </c>
      <c r="G712" s="14" t="s">
        <v>1686</v>
      </c>
      <c r="H712" s="15" t="s">
        <v>83</v>
      </c>
      <c r="I712" s="16">
        <v>45</v>
      </c>
      <c r="J712" s="17" t="s">
        <v>109</v>
      </c>
      <c r="K712" s="15" t="s">
        <v>53</v>
      </c>
      <c r="L712" s="18" t="s">
        <v>54</v>
      </c>
      <c r="M712" s="18" t="s">
        <v>55</v>
      </c>
      <c r="N712" s="50" t="s">
        <v>1518</v>
      </c>
      <c r="O712" s="50"/>
      <c r="P712" s="50"/>
      <c r="Q712" s="19"/>
      <c r="R712" s="20">
        <v>34680</v>
      </c>
      <c r="S712" s="20">
        <v>34680</v>
      </c>
      <c r="T712" s="20">
        <v>34680</v>
      </c>
      <c r="U712" s="20">
        <v>34680</v>
      </c>
      <c r="V712" s="20">
        <v>34680</v>
      </c>
      <c r="W712" s="20">
        <v>466.18</v>
      </c>
      <c r="X712" s="30">
        <f t="shared" si="19"/>
        <v>80835612</v>
      </c>
      <c r="Y712" s="20">
        <f t="shared" si="18"/>
        <v>90535885.440000013</v>
      </c>
      <c r="Z712" s="18" t="s">
        <v>57</v>
      </c>
      <c r="AA712" s="14" t="s">
        <v>176</v>
      </c>
      <c r="AB712" s="22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  <c r="DT712" s="10"/>
      <c r="DU712" s="10"/>
      <c r="DV712" s="10"/>
      <c r="DW712" s="10"/>
      <c r="DX712" s="10"/>
      <c r="DY712" s="10"/>
      <c r="DZ712" s="10"/>
      <c r="EA712" s="10"/>
      <c r="EB712" s="10"/>
      <c r="EC712" s="10"/>
      <c r="ED712" s="10"/>
      <c r="EE712" s="10"/>
      <c r="EF712" s="10"/>
      <c r="EG712" s="10"/>
      <c r="EH712" s="10"/>
      <c r="EI712" s="10"/>
      <c r="EJ712" s="10"/>
      <c r="EK712" s="10"/>
      <c r="EL712" s="10"/>
      <c r="EM712" s="10"/>
      <c r="EN712" s="10"/>
      <c r="EO712" s="10"/>
      <c r="EP712" s="10"/>
      <c r="EQ712" s="10"/>
      <c r="ER712" s="10"/>
      <c r="ES712" s="10"/>
      <c r="ET712" s="10"/>
      <c r="EU712" s="10"/>
      <c r="EV712" s="10"/>
      <c r="EW712" s="10"/>
      <c r="EX712" s="10"/>
      <c r="EY712" s="10"/>
      <c r="EZ712" s="10"/>
      <c r="FA712" s="10"/>
      <c r="FB712" s="10"/>
      <c r="FC712" s="10"/>
      <c r="FD712" s="10"/>
      <c r="FE712" s="10"/>
      <c r="FF712" s="10"/>
      <c r="FG712" s="10"/>
      <c r="FH712" s="10"/>
      <c r="FI712" s="10"/>
      <c r="FJ712" s="10"/>
      <c r="FK712" s="10"/>
      <c r="FL712" s="10"/>
      <c r="FM712" s="10"/>
      <c r="FN712" s="10"/>
      <c r="FO712" s="10"/>
      <c r="FP712" s="10"/>
      <c r="FQ712" s="10"/>
      <c r="FR712" s="10"/>
      <c r="FS712" s="10"/>
      <c r="FT712" s="10"/>
      <c r="FU712" s="10"/>
      <c r="FV712" s="10"/>
      <c r="FW712" s="10"/>
      <c r="FX712" s="10"/>
      <c r="FY712" s="10"/>
      <c r="FZ712" s="10"/>
      <c r="GA712" s="10"/>
      <c r="GB712" s="10"/>
      <c r="GC712" s="10"/>
      <c r="GD712" s="10"/>
      <c r="GE712" s="10"/>
      <c r="GF712" s="10"/>
      <c r="GG712" s="10"/>
      <c r="GH712" s="10"/>
      <c r="GI712" s="10"/>
      <c r="GJ712" s="10"/>
      <c r="GK712" s="10"/>
      <c r="GL712" s="10"/>
      <c r="GM712" s="10"/>
      <c r="GN712" s="10"/>
      <c r="GO712" s="10"/>
      <c r="GP712" s="10"/>
      <c r="GQ712" s="10"/>
      <c r="GR712" s="10"/>
      <c r="GS712" s="10"/>
      <c r="GT712" s="10"/>
      <c r="GU712" s="10"/>
      <c r="GV712" s="10"/>
      <c r="GW712" s="10"/>
      <c r="GX712" s="10"/>
      <c r="GY712" s="10"/>
      <c r="GZ712" s="10"/>
      <c r="HA712" s="10"/>
      <c r="HB712" s="10"/>
      <c r="HC712" s="10"/>
      <c r="HD712" s="10"/>
      <c r="HE712" s="10"/>
      <c r="HF712" s="10"/>
      <c r="HG712" s="10"/>
      <c r="HH712" s="10"/>
      <c r="HI712" s="10"/>
      <c r="HJ712" s="10"/>
      <c r="HK712" s="10"/>
      <c r="HL712" s="10"/>
      <c r="HM712" s="10"/>
      <c r="HN712" s="10"/>
      <c r="HO712" s="10"/>
    </row>
    <row r="713" spans="2:223" ht="51" outlineLevel="1" x14ac:dyDescent="0.2">
      <c r="B713" s="14" t="s">
        <v>1687</v>
      </c>
      <c r="C713" s="14" t="s">
        <v>46</v>
      </c>
      <c r="D713" s="44" t="s">
        <v>1684</v>
      </c>
      <c r="E713" s="14" t="s">
        <v>1674</v>
      </c>
      <c r="F713" s="14" t="s">
        <v>1685</v>
      </c>
      <c r="G713" s="14" t="s">
        <v>1688</v>
      </c>
      <c r="H713" s="15" t="s">
        <v>83</v>
      </c>
      <c r="I713" s="16">
        <v>45</v>
      </c>
      <c r="J713" s="17" t="s">
        <v>109</v>
      </c>
      <c r="K713" s="15" t="s">
        <v>53</v>
      </c>
      <c r="L713" s="18" t="s">
        <v>54</v>
      </c>
      <c r="M713" s="18" t="s">
        <v>55</v>
      </c>
      <c r="N713" s="50" t="s">
        <v>1518</v>
      </c>
      <c r="O713" s="50"/>
      <c r="P713" s="50"/>
      <c r="Q713" s="19"/>
      <c r="R713" s="20">
        <v>2332</v>
      </c>
      <c r="S713" s="20">
        <v>2332</v>
      </c>
      <c r="T713" s="20">
        <v>2332</v>
      </c>
      <c r="U713" s="20">
        <v>2332</v>
      </c>
      <c r="V713" s="20">
        <v>2332</v>
      </c>
      <c r="W713" s="20">
        <v>483.6</v>
      </c>
      <c r="X713" s="30">
        <f t="shared" si="19"/>
        <v>5638776</v>
      </c>
      <c r="Y713" s="20">
        <f t="shared" si="18"/>
        <v>6315429.120000001</v>
      </c>
      <c r="Z713" s="18" t="s">
        <v>57</v>
      </c>
      <c r="AA713" s="14" t="s">
        <v>176</v>
      </c>
      <c r="AB713" s="22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P713" s="10"/>
      <c r="DQ713" s="10"/>
      <c r="DR713" s="10"/>
      <c r="DS713" s="10"/>
      <c r="DT713" s="10"/>
      <c r="DU713" s="10"/>
      <c r="DV713" s="10"/>
      <c r="DW713" s="10"/>
      <c r="DX713" s="10"/>
      <c r="DY713" s="10"/>
      <c r="DZ713" s="10"/>
      <c r="EA713" s="10"/>
      <c r="EB713" s="10"/>
      <c r="EC713" s="10"/>
      <c r="ED713" s="10"/>
      <c r="EE713" s="10"/>
      <c r="EF713" s="10"/>
      <c r="EG713" s="10"/>
      <c r="EH713" s="10"/>
      <c r="EI713" s="10"/>
      <c r="EJ713" s="10"/>
      <c r="EK713" s="10"/>
      <c r="EL713" s="10"/>
      <c r="EM713" s="10"/>
      <c r="EN713" s="10"/>
      <c r="EO713" s="10"/>
      <c r="EP713" s="10"/>
      <c r="EQ713" s="10"/>
      <c r="ER713" s="10"/>
      <c r="ES713" s="10"/>
      <c r="ET713" s="10"/>
      <c r="EU713" s="10"/>
      <c r="EV713" s="10"/>
      <c r="EW713" s="10"/>
      <c r="EX713" s="10"/>
      <c r="EY713" s="10"/>
      <c r="EZ713" s="10"/>
      <c r="FA713" s="10"/>
      <c r="FB713" s="10"/>
      <c r="FC713" s="10"/>
      <c r="FD713" s="10"/>
      <c r="FE713" s="10"/>
      <c r="FF713" s="10"/>
      <c r="FG713" s="10"/>
      <c r="FH713" s="10"/>
      <c r="FI713" s="10"/>
      <c r="FJ713" s="10"/>
      <c r="FK713" s="10"/>
      <c r="FL713" s="10"/>
      <c r="FM713" s="10"/>
      <c r="FN713" s="10"/>
      <c r="FO713" s="10"/>
      <c r="FP713" s="10"/>
      <c r="FQ713" s="10"/>
      <c r="FR713" s="10"/>
      <c r="FS713" s="10"/>
      <c r="FT713" s="10"/>
      <c r="FU713" s="10"/>
      <c r="FV713" s="10"/>
      <c r="FW713" s="10"/>
      <c r="FX713" s="10"/>
      <c r="FY713" s="10"/>
      <c r="FZ713" s="10"/>
      <c r="GA713" s="10"/>
      <c r="GB713" s="10"/>
      <c r="GC713" s="10"/>
      <c r="GD713" s="10"/>
      <c r="GE713" s="10"/>
      <c r="GF713" s="10"/>
      <c r="GG713" s="10"/>
      <c r="GH713" s="10"/>
      <c r="GI713" s="10"/>
      <c r="GJ713" s="10"/>
      <c r="GK713" s="10"/>
      <c r="GL713" s="10"/>
      <c r="GM713" s="10"/>
      <c r="GN713" s="10"/>
      <c r="GO713" s="10"/>
      <c r="GP713" s="10"/>
      <c r="GQ713" s="10"/>
      <c r="GR713" s="10"/>
      <c r="GS713" s="10"/>
      <c r="GT713" s="10"/>
      <c r="GU713" s="10"/>
      <c r="GV713" s="10"/>
      <c r="GW713" s="10"/>
      <c r="GX713" s="10"/>
      <c r="GY713" s="10"/>
      <c r="GZ713" s="10"/>
      <c r="HA713" s="10"/>
      <c r="HB713" s="10"/>
      <c r="HC713" s="10"/>
      <c r="HD713" s="10"/>
      <c r="HE713" s="10"/>
      <c r="HF713" s="10"/>
      <c r="HG713" s="10"/>
      <c r="HH713" s="10"/>
      <c r="HI713" s="10"/>
      <c r="HJ713" s="10"/>
      <c r="HK713" s="10"/>
      <c r="HL713" s="10"/>
      <c r="HM713" s="10"/>
      <c r="HN713" s="10"/>
      <c r="HO713" s="10"/>
    </row>
    <row r="714" spans="2:223" ht="51" outlineLevel="1" x14ac:dyDescent="0.2">
      <c r="B714" s="14" t="s">
        <v>1689</v>
      </c>
      <c r="C714" s="14" t="s">
        <v>46</v>
      </c>
      <c r="D714" s="14" t="s">
        <v>1690</v>
      </c>
      <c r="E714" s="14" t="s">
        <v>1674</v>
      </c>
      <c r="F714" s="14" t="s">
        <v>1691</v>
      </c>
      <c r="G714" s="14" t="s">
        <v>1692</v>
      </c>
      <c r="H714" s="15" t="s">
        <v>83</v>
      </c>
      <c r="I714" s="16">
        <v>45</v>
      </c>
      <c r="J714" s="17" t="s">
        <v>109</v>
      </c>
      <c r="K714" s="15" t="s">
        <v>53</v>
      </c>
      <c r="L714" s="18" t="s">
        <v>54</v>
      </c>
      <c r="M714" s="18" t="s">
        <v>55</v>
      </c>
      <c r="N714" s="50" t="s">
        <v>1518</v>
      </c>
      <c r="O714" s="50"/>
      <c r="P714" s="50"/>
      <c r="Q714" s="19"/>
      <c r="R714" s="20">
        <v>31088</v>
      </c>
      <c r="S714" s="20">
        <v>31088</v>
      </c>
      <c r="T714" s="20">
        <v>31088</v>
      </c>
      <c r="U714" s="20">
        <v>31088</v>
      </c>
      <c r="V714" s="20">
        <v>31088</v>
      </c>
      <c r="W714" s="20">
        <v>244.82</v>
      </c>
      <c r="X714" s="30">
        <f t="shared" si="19"/>
        <v>38054820.799999997</v>
      </c>
      <c r="Y714" s="20">
        <f t="shared" si="18"/>
        <v>42621399.296000004</v>
      </c>
      <c r="Z714" s="18" t="s">
        <v>57</v>
      </c>
      <c r="AA714" s="14" t="s">
        <v>176</v>
      </c>
      <c r="AB714" s="22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0"/>
      <c r="DC714" s="10"/>
      <c r="DD714" s="10"/>
      <c r="DE714" s="10"/>
      <c r="DF714" s="10"/>
      <c r="DG714" s="10"/>
      <c r="DH714" s="10"/>
      <c r="DI714" s="10"/>
      <c r="DJ714" s="10"/>
      <c r="DK714" s="10"/>
      <c r="DL714" s="10"/>
      <c r="DM714" s="10"/>
      <c r="DN714" s="10"/>
      <c r="DO714" s="10"/>
      <c r="DP714" s="10"/>
      <c r="DQ714" s="10"/>
      <c r="DR714" s="10"/>
      <c r="DS714" s="10"/>
      <c r="DT714" s="10"/>
      <c r="DU714" s="10"/>
      <c r="DV714" s="10"/>
      <c r="DW714" s="10"/>
      <c r="DX714" s="10"/>
      <c r="DY714" s="10"/>
      <c r="DZ714" s="10"/>
      <c r="EA714" s="10"/>
      <c r="EB714" s="10"/>
      <c r="EC714" s="10"/>
      <c r="ED714" s="10"/>
      <c r="EE714" s="10"/>
      <c r="EF714" s="10"/>
      <c r="EG714" s="10"/>
      <c r="EH714" s="10"/>
      <c r="EI714" s="10"/>
      <c r="EJ714" s="10"/>
      <c r="EK714" s="10"/>
      <c r="EL714" s="10"/>
      <c r="EM714" s="10"/>
      <c r="EN714" s="10"/>
      <c r="EO714" s="10"/>
      <c r="EP714" s="10"/>
      <c r="EQ714" s="10"/>
      <c r="ER714" s="10"/>
      <c r="ES714" s="10"/>
      <c r="ET714" s="10"/>
      <c r="EU714" s="10"/>
      <c r="EV714" s="10"/>
      <c r="EW714" s="10"/>
      <c r="EX714" s="10"/>
      <c r="EY714" s="10"/>
      <c r="EZ714" s="10"/>
      <c r="FA714" s="10"/>
      <c r="FB714" s="10"/>
      <c r="FC714" s="10"/>
      <c r="FD714" s="10"/>
      <c r="FE714" s="10"/>
      <c r="FF714" s="10"/>
      <c r="FG714" s="10"/>
      <c r="FH714" s="10"/>
      <c r="FI714" s="10"/>
      <c r="FJ714" s="10"/>
      <c r="FK714" s="10"/>
      <c r="FL714" s="10"/>
      <c r="FM714" s="10"/>
      <c r="FN714" s="10"/>
      <c r="FO714" s="10"/>
      <c r="FP714" s="10"/>
      <c r="FQ714" s="10"/>
      <c r="FR714" s="10"/>
      <c r="FS714" s="10"/>
      <c r="FT714" s="10"/>
      <c r="FU714" s="10"/>
      <c r="FV714" s="10"/>
      <c r="FW714" s="10"/>
      <c r="FX714" s="10"/>
      <c r="FY714" s="10"/>
      <c r="FZ714" s="10"/>
      <c r="GA714" s="10"/>
      <c r="GB714" s="10"/>
      <c r="GC714" s="10"/>
      <c r="GD714" s="10"/>
      <c r="GE714" s="10"/>
      <c r="GF714" s="10"/>
      <c r="GG714" s="10"/>
      <c r="GH714" s="10"/>
      <c r="GI714" s="10"/>
      <c r="GJ714" s="10"/>
      <c r="GK714" s="10"/>
      <c r="GL714" s="10"/>
      <c r="GM714" s="10"/>
      <c r="GN714" s="10"/>
      <c r="GO714" s="10"/>
      <c r="GP714" s="10"/>
      <c r="GQ714" s="10"/>
      <c r="GR714" s="10"/>
      <c r="GS714" s="10"/>
      <c r="GT714" s="10"/>
      <c r="GU714" s="10"/>
      <c r="GV714" s="10"/>
      <c r="GW714" s="10"/>
      <c r="GX714" s="10"/>
      <c r="GY714" s="10"/>
      <c r="GZ714" s="10"/>
      <c r="HA714" s="10"/>
      <c r="HB714" s="10"/>
      <c r="HC714" s="10"/>
      <c r="HD714" s="10"/>
      <c r="HE714" s="10"/>
      <c r="HF714" s="10"/>
      <c r="HG714" s="10"/>
      <c r="HH714" s="10"/>
      <c r="HI714" s="10"/>
      <c r="HJ714" s="10"/>
      <c r="HK714" s="10"/>
      <c r="HL714" s="10"/>
      <c r="HM714" s="10"/>
      <c r="HN714" s="10"/>
      <c r="HO714" s="10"/>
    </row>
    <row r="715" spans="2:223" ht="51" outlineLevel="1" x14ac:dyDescent="0.2">
      <c r="B715" s="14" t="s">
        <v>1693</v>
      </c>
      <c r="C715" s="14" t="s">
        <v>46</v>
      </c>
      <c r="D715" s="14" t="s">
        <v>1694</v>
      </c>
      <c r="E715" s="14" t="s">
        <v>1695</v>
      </c>
      <c r="F715" s="14" t="s">
        <v>1696</v>
      </c>
      <c r="G715" s="14" t="s">
        <v>1697</v>
      </c>
      <c r="H715" s="15" t="s">
        <v>83</v>
      </c>
      <c r="I715" s="16">
        <v>45</v>
      </c>
      <c r="J715" s="17" t="s">
        <v>109</v>
      </c>
      <c r="K715" s="15" t="s">
        <v>53</v>
      </c>
      <c r="L715" s="18" t="s">
        <v>54</v>
      </c>
      <c r="M715" s="18" t="s">
        <v>55</v>
      </c>
      <c r="N715" s="50" t="s">
        <v>1518</v>
      </c>
      <c r="O715" s="50"/>
      <c r="P715" s="50"/>
      <c r="Q715" s="19"/>
      <c r="R715" s="20">
        <v>2936</v>
      </c>
      <c r="S715" s="20">
        <v>2936</v>
      </c>
      <c r="T715" s="20">
        <v>2936</v>
      </c>
      <c r="U715" s="20">
        <v>2936</v>
      </c>
      <c r="V715" s="20">
        <v>2936</v>
      </c>
      <c r="W715" s="20">
        <v>3385.2</v>
      </c>
      <c r="X715" s="30">
        <f t="shared" si="19"/>
        <v>49694736</v>
      </c>
      <c r="Y715" s="20">
        <f t="shared" si="18"/>
        <v>55658104.320000008</v>
      </c>
      <c r="Z715" s="18" t="s">
        <v>57</v>
      </c>
      <c r="AA715" s="14" t="s">
        <v>176</v>
      </c>
      <c r="AB715" s="22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  <c r="CW715" s="10"/>
      <c r="CX715" s="10"/>
      <c r="CY715" s="10"/>
      <c r="CZ715" s="10"/>
      <c r="DA715" s="10"/>
      <c r="DB715" s="10"/>
      <c r="DC715" s="10"/>
      <c r="DD715" s="10"/>
      <c r="DE715" s="10"/>
      <c r="DF715" s="10"/>
      <c r="DG715" s="10"/>
      <c r="DH715" s="10"/>
      <c r="DI715" s="10"/>
      <c r="DJ715" s="10"/>
      <c r="DK715" s="10"/>
      <c r="DL715" s="10"/>
      <c r="DM715" s="10"/>
      <c r="DN715" s="10"/>
      <c r="DO715" s="10"/>
      <c r="DP715" s="10"/>
      <c r="DQ715" s="10"/>
      <c r="DR715" s="10"/>
      <c r="DS715" s="10"/>
      <c r="DT715" s="10"/>
      <c r="DU715" s="10"/>
      <c r="DV715" s="10"/>
      <c r="DW715" s="10"/>
      <c r="DX715" s="10"/>
      <c r="DY715" s="10"/>
      <c r="DZ715" s="10"/>
      <c r="EA715" s="10"/>
      <c r="EB715" s="10"/>
      <c r="EC715" s="10"/>
      <c r="ED715" s="10"/>
      <c r="EE715" s="10"/>
      <c r="EF715" s="10"/>
      <c r="EG715" s="10"/>
      <c r="EH715" s="10"/>
      <c r="EI715" s="10"/>
      <c r="EJ715" s="10"/>
      <c r="EK715" s="10"/>
      <c r="EL715" s="10"/>
      <c r="EM715" s="10"/>
      <c r="EN715" s="10"/>
      <c r="EO715" s="10"/>
      <c r="EP715" s="10"/>
      <c r="EQ715" s="10"/>
      <c r="ER715" s="10"/>
      <c r="ES715" s="10"/>
      <c r="ET715" s="10"/>
      <c r="EU715" s="10"/>
      <c r="EV715" s="10"/>
      <c r="EW715" s="10"/>
      <c r="EX715" s="10"/>
      <c r="EY715" s="10"/>
      <c r="EZ715" s="10"/>
      <c r="FA715" s="10"/>
      <c r="FB715" s="10"/>
      <c r="FC715" s="10"/>
      <c r="FD715" s="10"/>
      <c r="FE715" s="10"/>
      <c r="FF715" s="10"/>
      <c r="FG715" s="10"/>
      <c r="FH715" s="10"/>
      <c r="FI715" s="10"/>
      <c r="FJ715" s="10"/>
      <c r="FK715" s="10"/>
      <c r="FL715" s="10"/>
      <c r="FM715" s="10"/>
      <c r="FN715" s="10"/>
      <c r="FO715" s="10"/>
      <c r="FP715" s="10"/>
      <c r="FQ715" s="10"/>
      <c r="FR715" s="10"/>
      <c r="FS715" s="10"/>
      <c r="FT715" s="10"/>
      <c r="FU715" s="10"/>
      <c r="FV715" s="10"/>
      <c r="FW715" s="10"/>
      <c r="FX715" s="10"/>
      <c r="FY715" s="10"/>
      <c r="FZ715" s="10"/>
      <c r="GA715" s="10"/>
      <c r="GB715" s="10"/>
      <c r="GC715" s="10"/>
      <c r="GD715" s="10"/>
      <c r="GE715" s="10"/>
      <c r="GF715" s="10"/>
      <c r="GG715" s="10"/>
      <c r="GH715" s="10"/>
      <c r="GI715" s="10"/>
      <c r="GJ715" s="10"/>
      <c r="GK715" s="10"/>
      <c r="GL715" s="10"/>
      <c r="GM715" s="10"/>
      <c r="GN715" s="10"/>
      <c r="GO715" s="10"/>
      <c r="GP715" s="10"/>
      <c r="GQ715" s="10"/>
      <c r="GR715" s="10"/>
      <c r="GS715" s="10"/>
      <c r="GT715" s="10"/>
      <c r="GU715" s="10"/>
      <c r="GV715" s="10"/>
      <c r="GW715" s="10"/>
      <c r="GX715" s="10"/>
      <c r="GY715" s="10"/>
      <c r="GZ715" s="10"/>
      <c r="HA715" s="10"/>
      <c r="HB715" s="10"/>
      <c r="HC715" s="10"/>
      <c r="HD715" s="10"/>
      <c r="HE715" s="10"/>
      <c r="HF715" s="10"/>
      <c r="HG715" s="10"/>
      <c r="HH715" s="10"/>
      <c r="HI715" s="10"/>
      <c r="HJ715" s="10"/>
      <c r="HK715" s="10"/>
      <c r="HL715" s="10"/>
      <c r="HM715" s="10"/>
      <c r="HN715" s="10"/>
      <c r="HO715" s="10"/>
    </row>
    <row r="716" spans="2:223" ht="51" outlineLevel="1" x14ac:dyDescent="0.2">
      <c r="B716" s="14" t="s">
        <v>1698</v>
      </c>
      <c r="C716" s="14" t="s">
        <v>46</v>
      </c>
      <c r="D716" s="14" t="s">
        <v>1699</v>
      </c>
      <c r="E716" s="14" t="s">
        <v>1700</v>
      </c>
      <c r="F716" s="14" t="s">
        <v>1701</v>
      </c>
      <c r="G716" s="14" t="s">
        <v>1702</v>
      </c>
      <c r="H716" s="15" t="s">
        <v>83</v>
      </c>
      <c r="I716" s="16">
        <v>45</v>
      </c>
      <c r="J716" s="17" t="s">
        <v>109</v>
      </c>
      <c r="K716" s="15" t="s">
        <v>53</v>
      </c>
      <c r="L716" s="18" t="s">
        <v>54</v>
      </c>
      <c r="M716" s="18" t="s">
        <v>55</v>
      </c>
      <c r="N716" s="50" t="s">
        <v>1518</v>
      </c>
      <c r="O716" s="50"/>
      <c r="P716" s="50"/>
      <c r="Q716" s="19"/>
      <c r="R716" s="20">
        <v>7568</v>
      </c>
      <c r="S716" s="20">
        <v>7568</v>
      </c>
      <c r="T716" s="20">
        <v>7568</v>
      </c>
      <c r="U716" s="20">
        <v>7568</v>
      </c>
      <c r="V716" s="20">
        <v>7568</v>
      </c>
      <c r="W716" s="20">
        <v>3351.62</v>
      </c>
      <c r="X716" s="30">
        <f t="shared" si="19"/>
        <v>126825300.8</v>
      </c>
      <c r="Y716" s="20">
        <f t="shared" si="18"/>
        <v>142044336.896</v>
      </c>
      <c r="Z716" s="18" t="s">
        <v>57</v>
      </c>
      <c r="AA716" s="14" t="s">
        <v>176</v>
      </c>
      <c r="AB716" s="22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0"/>
      <c r="DE716" s="10"/>
      <c r="DF716" s="10"/>
      <c r="DG716" s="10"/>
      <c r="DH716" s="10"/>
      <c r="DI716" s="10"/>
      <c r="DJ716" s="10"/>
      <c r="DK716" s="10"/>
      <c r="DL716" s="10"/>
      <c r="DM716" s="10"/>
      <c r="DN716" s="10"/>
      <c r="DO716" s="10"/>
      <c r="DP716" s="10"/>
      <c r="DQ716" s="10"/>
      <c r="DR716" s="10"/>
      <c r="DS716" s="10"/>
      <c r="DT716" s="10"/>
      <c r="DU716" s="10"/>
      <c r="DV716" s="10"/>
      <c r="DW716" s="10"/>
      <c r="DX716" s="10"/>
      <c r="DY716" s="10"/>
      <c r="DZ716" s="10"/>
      <c r="EA716" s="10"/>
      <c r="EB716" s="10"/>
      <c r="EC716" s="10"/>
      <c r="ED716" s="10"/>
      <c r="EE716" s="10"/>
      <c r="EF716" s="10"/>
      <c r="EG716" s="10"/>
      <c r="EH716" s="10"/>
      <c r="EI716" s="10"/>
      <c r="EJ716" s="10"/>
      <c r="EK716" s="10"/>
      <c r="EL716" s="10"/>
      <c r="EM716" s="10"/>
      <c r="EN716" s="10"/>
      <c r="EO716" s="10"/>
      <c r="EP716" s="10"/>
      <c r="EQ716" s="10"/>
      <c r="ER716" s="10"/>
      <c r="ES716" s="10"/>
      <c r="ET716" s="10"/>
      <c r="EU716" s="10"/>
      <c r="EV716" s="10"/>
      <c r="EW716" s="10"/>
      <c r="EX716" s="10"/>
      <c r="EY716" s="10"/>
      <c r="EZ716" s="10"/>
      <c r="FA716" s="10"/>
      <c r="FB716" s="10"/>
      <c r="FC716" s="10"/>
      <c r="FD716" s="10"/>
      <c r="FE716" s="10"/>
      <c r="FF716" s="10"/>
      <c r="FG716" s="10"/>
      <c r="FH716" s="10"/>
      <c r="FI716" s="10"/>
      <c r="FJ716" s="10"/>
      <c r="FK716" s="10"/>
      <c r="FL716" s="10"/>
      <c r="FM716" s="10"/>
      <c r="FN716" s="10"/>
      <c r="FO716" s="10"/>
      <c r="FP716" s="10"/>
      <c r="FQ716" s="10"/>
      <c r="FR716" s="10"/>
      <c r="FS716" s="10"/>
      <c r="FT716" s="10"/>
      <c r="FU716" s="10"/>
      <c r="FV716" s="10"/>
      <c r="FW716" s="10"/>
      <c r="FX716" s="10"/>
      <c r="FY716" s="10"/>
      <c r="FZ716" s="10"/>
      <c r="GA716" s="10"/>
      <c r="GB716" s="10"/>
      <c r="GC716" s="10"/>
      <c r="GD716" s="10"/>
      <c r="GE716" s="10"/>
      <c r="GF716" s="10"/>
      <c r="GG716" s="10"/>
      <c r="GH716" s="10"/>
      <c r="GI716" s="10"/>
      <c r="GJ716" s="10"/>
      <c r="GK716" s="10"/>
      <c r="GL716" s="10"/>
      <c r="GM716" s="10"/>
      <c r="GN716" s="10"/>
      <c r="GO716" s="10"/>
      <c r="GP716" s="10"/>
      <c r="GQ716" s="10"/>
      <c r="GR716" s="10"/>
      <c r="GS716" s="10"/>
      <c r="GT716" s="10"/>
      <c r="GU716" s="10"/>
      <c r="GV716" s="10"/>
      <c r="GW716" s="10"/>
      <c r="GX716" s="10"/>
      <c r="GY716" s="10"/>
      <c r="GZ716" s="10"/>
      <c r="HA716" s="10"/>
      <c r="HB716" s="10"/>
      <c r="HC716" s="10"/>
      <c r="HD716" s="10"/>
      <c r="HE716" s="10"/>
      <c r="HF716" s="10"/>
      <c r="HG716" s="10"/>
      <c r="HH716" s="10"/>
      <c r="HI716" s="10"/>
      <c r="HJ716" s="10"/>
      <c r="HK716" s="10"/>
      <c r="HL716" s="10"/>
      <c r="HM716" s="10"/>
      <c r="HN716" s="10"/>
      <c r="HO716" s="10"/>
    </row>
    <row r="717" spans="2:223" ht="51" outlineLevel="1" x14ac:dyDescent="0.2">
      <c r="B717" s="14" t="s">
        <v>1703</v>
      </c>
      <c r="C717" s="14" t="s">
        <v>46</v>
      </c>
      <c r="D717" s="51" t="s">
        <v>1694</v>
      </c>
      <c r="E717" s="14" t="s">
        <v>1695</v>
      </c>
      <c r="F717" s="14" t="s">
        <v>1696</v>
      </c>
      <c r="G717" s="42" t="s">
        <v>1697</v>
      </c>
      <c r="H717" s="15" t="s">
        <v>83</v>
      </c>
      <c r="I717" s="16">
        <v>45</v>
      </c>
      <c r="J717" s="17" t="s">
        <v>109</v>
      </c>
      <c r="K717" s="15" t="s">
        <v>53</v>
      </c>
      <c r="L717" s="18" t="s">
        <v>54</v>
      </c>
      <c r="M717" s="18" t="s">
        <v>55</v>
      </c>
      <c r="N717" s="50" t="s">
        <v>1518</v>
      </c>
      <c r="O717" s="50"/>
      <c r="P717" s="50"/>
      <c r="Q717" s="19"/>
      <c r="R717" s="20">
        <v>336</v>
      </c>
      <c r="S717" s="20">
        <v>336</v>
      </c>
      <c r="T717" s="20">
        <v>336</v>
      </c>
      <c r="U717" s="20">
        <v>336</v>
      </c>
      <c r="V717" s="20">
        <v>336</v>
      </c>
      <c r="W717" s="20">
        <v>3622.17</v>
      </c>
      <c r="X717" s="30">
        <f t="shared" si="19"/>
        <v>6085245.6000000006</v>
      </c>
      <c r="Y717" s="20">
        <f t="shared" si="18"/>
        <v>6815475.0720000016</v>
      </c>
      <c r="Z717" s="18" t="s">
        <v>57</v>
      </c>
      <c r="AA717" s="14" t="s">
        <v>176</v>
      </c>
      <c r="AB717" s="22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  <c r="DG717" s="10"/>
      <c r="DH717" s="10"/>
      <c r="DI717" s="10"/>
      <c r="DJ717" s="10"/>
      <c r="DK717" s="10"/>
      <c r="DL717" s="10"/>
      <c r="DM717" s="10"/>
      <c r="DN717" s="10"/>
      <c r="DO717" s="10"/>
      <c r="DP717" s="10"/>
      <c r="DQ717" s="10"/>
      <c r="DR717" s="10"/>
      <c r="DS717" s="10"/>
      <c r="DT717" s="10"/>
      <c r="DU717" s="10"/>
      <c r="DV717" s="10"/>
      <c r="DW717" s="10"/>
      <c r="DX717" s="10"/>
      <c r="DY717" s="10"/>
      <c r="DZ717" s="10"/>
      <c r="EA717" s="10"/>
      <c r="EB717" s="10"/>
      <c r="EC717" s="10"/>
      <c r="ED717" s="10"/>
      <c r="EE717" s="10"/>
      <c r="EF717" s="10"/>
      <c r="EG717" s="10"/>
      <c r="EH717" s="10"/>
      <c r="EI717" s="10"/>
      <c r="EJ717" s="10"/>
      <c r="EK717" s="10"/>
      <c r="EL717" s="10"/>
      <c r="EM717" s="10"/>
      <c r="EN717" s="10"/>
      <c r="EO717" s="10"/>
      <c r="EP717" s="10"/>
      <c r="EQ717" s="10"/>
      <c r="ER717" s="10"/>
      <c r="ES717" s="10"/>
      <c r="ET717" s="10"/>
      <c r="EU717" s="10"/>
      <c r="EV717" s="10"/>
      <c r="EW717" s="10"/>
      <c r="EX717" s="10"/>
      <c r="EY717" s="10"/>
      <c r="EZ717" s="10"/>
      <c r="FA717" s="10"/>
      <c r="FB717" s="10"/>
      <c r="FC717" s="10"/>
      <c r="FD717" s="10"/>
      <c r="FE717" s="10"/>
      <c r="FF717" s="10"/>
      <c r="FG717" s="10"/>
      <c r="FH717" s="10"/>
      <c r="FI717" s="10"/>
      <c r="FJ717" s="10"/>
      <c r="FK717" s="10"/>
      <c r="FL717" s="10"/>
      <c r="FM717" s="10"/>
      <c r="FN717" s="10"/>
      <c r="FO717" s="10"/>
      <c r="FP717" s="10"/>
      <c r="FQ717" s="10"/>
      <c r="FR717" s="10"/>
      <c r="FS717" s="10"/>
      <c r="FT717" s="10"/>
      <c r="FU717" s="10"/>
      <c r="FV717" s="10"/>
      <c r="FW717" s="10"/>
      <c r="FX717" s="10"/>
      <c r="FY717" s="10"/>
      <c r="FZ717" s="10"/>
      <c r="GA717" s="10"/>
      <c r="GB717" s="10"/>
      <c r="GC717" s="10"/>
      <c r="GD717" s="10"/>
      <c r="GE717" s="10"/>
      <c r="GF717" s="10"/>
      <c r="GG717" s="10"/>
      <c r="GH717" s="10"/>
      <c r="GI717" s="10"/>
      <c r="GJ717" s="10"/>
      <c r="GK717" s="10"/>
      <c r="GL717" s="10"/>
      <c r="GM717" s="10"/>
      <c r="GN717" s="10"/>
      <c r="GO717" s="10"/>
      <c r="GP717" s="10"/>
      <c r="GQ717" s="10"/>
      <c r="GR717" s="10"/>
      <c r="GS717" s="10"/>
      <c r="GT717" s="10"/>
      <c r="GU717" s="10"/>
      <c r="GV717" s="10"/>
      <c r="GW717" s="10"/>
      <c r="GX717" s="10"/>
      <c r="GY717" s="10"/>
      <c r="GZ717" s="10"/>
      <c r="HA717" s="10"/>
      <c r="HB717" s="10"/>
      <c r="HC717" s="10"/>
      <c r="HD717" s="10"/>
      <c r="HE717" s="10"/>
      <c r="HF717" s="10"/>
      <c r="HG717" s="10"/>
      <c r="HH717" s="10"/>
      <c r="HI717" s="10"/>
      <c r="HJ717" s="10"/>
      <c r="HK717" s="10"/>
      <c r="HL717" s="10"/>
      <c r="HM717" s="10"/>
      <c r="HN717" s="10"/>
      <c r="HO717" s="10"/>
    </row>
    <row r="718" spans="2:223" ht="51" outlineLevel="1" x14ac:dyDescent="0.2">
      <c r="B718" s="14" t="s">
        <v>1704</v>
      </c>
      <c r="C718" s="14" t="s">
        <v>46</v>
      </c>
      <c r="D718" s="43" t="s">
        <v>1699</v>
      </c>
      <c r="E718" s="14" t="s">
        <v>1700</v>
      </c>
      <c r="F718" s="14" t="s">
        <v>1701</v>
      </c>
      <c r="G718" s="42" t="s">
        <v>1702</v>
      </c>
      <c r="H718" s="15" t="s">
        <v>83</v>
      </c>
      <c r="I718" s="16">
        <v>45</v>
      </c>
      <c r="J718" s="17" t="s">
        <v>109</v>
      </c>
      <c r="K718" s="15" t="s">
        <v>53</v>
      </c>
      <c r="L718" s="18" t="s">
        <v>54</v>
      </c>
      <c r="M718" s="18" t="s">
        <v>55</v>
      </c>
      <c r="N718" s="50" t="s">
        <v>1518</v>
      </c>
      <c r="O718" s="50"/>
      <c r="P718" s="50"/>
      <c r="Q718" s="19"/>
      <c r="R718" s="20">
        <v>793</v>
      </c>
      <c r="S718" s="20">
        <v>793</v>
      </c>
      <c r="T718" s="20">
        <v>793</v>
      </c>
      <c r="U718" s="20">
        <v>793</v>
      </c>
      <c r="V718" s="20">
        <v>793</v>
      </c>
      <c r="W718" s="20">
        <v>792.14</v>
      </c>
      <c r="X718" s="30">
        <f t="shared" si="19"/>
        <v>3140835.1</v>
      </c>
      <c r="Y718" s="20">
        <f t="shared" si="18"/>
        <v>3517735.3120000004</v>
      </c>
      <c r="Z718" s="18" t="s">
        <v>57</v>
      </c>
      <c r="AA718" s="14" t="s">
        <v>176</v>
      </c>
      <c r="AB718" s="22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0"/>
      <c r="DC718" s="10"/>
      <c r="DD718" s="10"/>
      <c r="DE718" s="10"/>
      <c r="DF718" s="10"/>
      <c r="DG718" s="10"/>
      <c r="DH718" s="10"/>
      <c r="DI718" s="10"/>
      <c r="DJ718" s="10"/>
      <c r="DK718" s="10"/>
      <c r="DL718" s="10"/>
      <c r="DM718" s="10"/>
      <c r="DN718" s="10"/>
      <c r="DO718" s="10"/>
      <c r="DP718" s="10"/>
      <c r="DQ718" s="10"/>
      <c r="DR718" s="10"/>
      <c r="DS718" s="10"/>
      <c r="DT718" s="10"/>
      <c r="DU718" s="10"/>
      <c r="DV718" s="10"/>
      <c r="DW718" s="10"/>
      <c r="DX718" s="10"/>
      <c r="DY718" s="10"/>
      <c r="DZ718" s="10"/>
      <c r="EA718" s="10"/>
      <c r="EB718" s="10"/>
      <c r="EC718" s="10"/>
      <c r="ED718" s="10"/>
      <c r="EE718" s="10"/>
      <c r="EF718" s="10"/>
      <c r="EG718" s="10"/>
      <c r="EH718" s="10"/>
      <c r="EI718" s="10"/>
      <c r="EJ718" s="10"/>
      <c r="EK718" s="10"/>
      <c r="EL718" s="10"/>
      <c r="EM718" s="10"/>
      <c r="EN718" s="10"/>
      <c r="EO718" s="10"/>
      <c r="EP718" s="10"/>
      <c r="EQ718" s="10"/>
      <c r="ER718" s="10"/>
      <c r="ES718" s="10"/>
      <c r="ET718" s="10"/>
      <c r="EU718" s="10"/>
      <c r="EV718" s="10"/>
      <c r="EW718" s="10"/>
      <c r="EX718" s="10"/>
      <c r="EY718" s="10"/>
      <c r="EZ718" s="10"/>
      <c r="FA718" s="10"/>
      <c r="FB718" s="10"/>
      <c r="FC718" s="10"/>
      <c r="FD718" s="10"/>
      <c r="FE718" s="10"/>
      <c r="FF718" s="10"/>
      <c r="FG718" s="10"/>
      <c r="FH718" s="10"/>
      <c r="FI718" s="10"/>
      <c r="FJ718" s="10"/>
      <c r="FK718" s="10"/>
      <c r="FL718" s="10"/>
      <c r="FM718" s="10"/>
      <c r="FN718" s="10"/>
      <c r="FO718" s="10"/>
      <c r="FP718" s="10"/>
      <c r="FQ718" s="10"/>
      <c r="FR718" s="10"/>
      <c r="FS718" s="10"/>
      <c r="FT718" s="10"/>
      <c r="FU718" s="10"/>
      <c r="FV718" s="10"/>
      <c r="FW718" s="10"/>
      <c r="FX718" s="10"/>
      <c r="FY718" s="10"/>
      <c r="FZ718" s="10"/>
      <c r="GA718" s="10"/>
      <c r="GB718" s="10"/>
      <c r="GC718" s="10"/>
      <c r="GD718" s="10"/>
      <c r="GE718" s="10"/>
      <c r="GF718" s="10"/>
      <c r="GG718" s="10"/>
      <c r="GH718" s="10"/>
      <c r="GI718" s="10"/>
      <c r="GJ718" s="10"/>
      <c r="GK718" s="10"/>
      <c r="GL718" s="10"/>
      <c r="GM718" s="10"/>
      <c r="GN718" s="10"/>
      <c r="GO718" s="10"/>
      <c r="GP718" s="10"/>
      <c r="GQ718" s="10"/>
      <c r="GR718" s="10"/>
      <c r="GS718" s="10"/>
      <c r="GT718" s="10"/>
      <c r="GU718" s="10"/>
      <c r="GV718" s="10"/>
      <c r="GW718" s="10"/>
      <c r="GX718" s="10"/>
      <c r="GY718" s="10"/>
      <c r="GZ718" s="10"/>
      <c r="HA718" s="10"/>
      <c r="HB718" s="10"/>
      <c r="HC718" s="10"/>
      <c r="HD718" s="10"/>
      <c r="HE718" s="10"/>
      <c r="HF718" s="10"/>
      <c r="HG718" s="10"/>
      <c r="HH718" s="10"/>
      <c r="HI718" s="10"/>
      <c r="HJ718" s="10"/>
      <c r="HK718" s="10"/>
      <c r="HL718" s="10"/>
      <c r="HM718" s="10"/>
      <c r="HN718" s="10"/>
      <c r="HO718" s="10"/>
    </row>
    <row r="719" spans="2:223" ht="51" outlineLevel="1" x14ac:dyDescent="0.2">
      <c r="B719" s="14" t="s">
        <v>1705</v>
      </c>
      <c r="C719" s="14" t="s">
        <v>46</v>
      </c>
      <c r="D719" s="14" t="s">
        <v>397</v>
      </c>
      <c r="E719" s="14" t="s">
        <v>398</v>
      </c>
      <c r="F719" s="14" t="s">
        <v>399</v>
      </c>
      <c r="G719" s="14" t="s">
        <v>1706</v>
      </c>
      <c r="H719" s="15" t="s">
        <v>83</v>
      </c>
      <c r="I719" s="16">
        <v>45</v>
      </c>
      <c r="J719" s="17" t="s">
        <v>109</v>
      </c>
      <c r="K719" s="15" t="s">
        <v>53</v>
      </c>
      <c r="L719" s="18" t="s">
        <v>54</v>
      </c>
      <c r="M719" s="18" t="s">
        <v>55</v>
      </c>
      <c r="N719" s="50" t="s">
        <v>56</v>
      </c>
      <c r="O719" s="50"/>
      <c r="P719" s="50"/>
      <c r="Q719" s="19"/>
      <c r="R719" s="20">
        <v>5429</v>
      </c>
      <c r="S719" s="20">
        <v>5429</v>
      </c>
      <c r="T719" s="20">
        <v>5429</v>
      </c>
      <c r="U719" s="20">
        <v>5429</v>
      </c>
      <c r="V719" s="20">
        <v>5429</v>
      </c>
      <c r="W719" s="20">
        <v>1859.72</v>
      </c>
      <c r="X719" s="30">
        <f t="shared" si="19"/>
        <v>50482099.399999999</v>
      </c>
      <c r="Y719" s="20">
        <f t="shared" si="18"/>
        <v>56539951.328000002</v>
      </c>
      <c r="Z719" s="18" t="s">
        <v>57</v>
      </c>
      <c r="AA719" s="14" t="s">
        <v>176</v>
      </c>
      <c r="AB719" s="22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  <c r="CZ719" s="10"/>
      <c r="DA719" s="10"/>
      <c r="DB719" s="10"/>
      <c r="DC719" s="10"/>
      <c r="DD719" s="10"/>
      <c r="DE719" s="10"/>
      <c r="DF719" s="10"/>
      <c r="DG719" s="10"/>
      <c r="DH719" s="10"/>
      <c r="DI719" s="10"/>
      <c r="DJ719" s="10"/>
      <c r="DK719" s="10"/>
      <c r="DL719" s="10"/>
      <c r="DM719" s="10"/>
      <c r="DN719" s="10"/>
      <c r="DO719" s="10"/>
      <c r="DP719" s="10"/>
      <c r="DQ719" s="10"/>
      <c r="DR719" s="10"/>
      <c r="DS719" s="10"/>
      <c r="DT719" s="10"/>
      <c r="DU719" s="10"/>
      <c r="DV719" s="10"/>
      <c r="DW719" s="10"/>
      <c r="DX719" s="10"/>
      <c r="DY719" s="10"/>
      <c r="DZ719" s="10"/>
      <c r="EA719" s="10"/>
      <c r="EB719" s="10"/>
      <c r="EC719" s="10"/>
      <c r="ED719" s="10"/>
      <c r="EE719" s="10"/>
      <c r="EF719" s="10"/>
      <c r="EG719" s="10"/>
      <c r="EH719" s="10"/>
      <c r="EI719" s="10"/>
      <c r="EJ719" s="10"/>
      <c r="EK719" s="10"/>
      <c r="EL719" s="10"/>
      <c r="EM719" s="10"/>
      <c r="EN719" s="10"/>
      <c r="EO719" s="10"/>
      <c r="EP719" s="10"/>
      <c r="EQ719" s="10"/>
      <c r="ER719" s="10"/>
      <c r="ES719" s="10"/>
      <c r="ET719" s="10"/>
      <c r="EU719" s="10"/>
      <c r="EV719" s="10"/>
      <c r="EW719" s="10"/>
      <c r="EX719" s="10"/>
      <c r="EY719" s="10"/>
      <c r="EZ719" s="10"/>
      <c r="FA719" s="10"/>
      <c r="FB719" s="10"/>
      <c r="FC719" s="10"/>
      <c r="FD719" s="10"/>
      <c r="FE719" s="10"/>
      <c r="FF719" s="10"/>
      <c r="FG719" s="10"/>
      <c r="FH719" s="10"/>
      <c r="FI719" s="10"/>
      <c r="FJ719" s="10"/>
      <c r="FK719" s="10"/>
      <c r="FL719" s="10"/>
      <c r="FM719" s="10"/>
      <c r="FN719" s="10"/>
      <c r="FO719" s="10"/>
      <c r="FP719" s="10"/>
      <c r="FQ719" s="10"/>
      <c r="FR719" s="10"/>
      <c r="FS719" s="10"/>
      <c r="FT719" s="10"/>
      <c r="FU719" s="10"/>
      <c r="FV719" s="10"/>
      <c r="FW719" s="10"/>
      <c r="FX719" s="10"/>
      <c r="FY719" s="10"/>
      <c r="FZ719" s="10"/>
      <c r="GA719" s="10"/>
      <c r="GB719" s="10"/>
      <c r="GC719" s="10"/>
      <c r="GD719" s="10"/>
      <c r="GE719" s="10"/>
      <c r="GF719" s="10"/>
      <c r="GG719" s="10"/>
      <c r="GH719" s="10"/>
      <c r="GI719" s="10"/>
      <c r="GJ719" s="10"/>
      <c r="GK719" s="10"/>
      <c r="GL719" s="10"/>
      <c r="GM719" s="10"/>
      <c r="GN719" s="10"/>
      <c r="GO719" s="10"/>
      <c r="GP719" s="10"/>
      <c r="GQ719" s="10"/>
      <c r="GR719" s="10"/>
      <c r="GS719" s="10"/>
      <c r="GT719" s="10"/>
      <c r="GU719" s="10"/>
      <c r="GV719" s="10"/>
      <c r="GW719" s="10"/>
      <c r="GX719" s="10"/>
      <c r="GY719" s="10"/>
      <c r="GZ719" s="10"/>
      <c r="HA719" s="10"/>
      <c r="HB719" s="10"/>
      <c r="HC719" s="10"/>
      <c r="HD719" s="10"/>
      <c r="HE719" s="10"/>
      <c r="HF719" s="10"/>
      <c r="HG719" s="10"/>
      <c r="HH719" s="10"/>
      <c r="HI719" s="10"/>
      <c r="HJ719" s="10"/>
      <c r="HK719" s="10"/>
      <c r="HL719" s="10"/>
      <c r="HM719" s="10"/>
      <c r="HN719" s="10"/>
      <c r="HO719" s="10"/>
    </row>
    <row r="720" spans="2:223" ht="51" outlineLevel="1" x14ac:dyDescent="0.2">
      <c r="B720" s="14" t="s">
        <v>1707</v>
      </c>
      <c r="C720" s="14" t="s">
        <v>46</v>
      </c>
      <c r="D720" s="14" t="s">
        <v>386</v>
      </c>
      <c r="E720" s="14" t="s">
        <v>387</v>
      </c>
      <c r="F720" s="14" t="s">
        <v>388</v>
      </c>
      <c r="G720" s="14" t="s">
        <v>1708</v>
      </c>
      <c r="H720" s="15" t="s">
        <v>83</v>
      </c>
      <c r="I720" s="16">
        <v>57</v>
      </c>
      <c r="J720" s="17" t="s">
        <v>109</v>
      </c>
      <c r="K720" s="15" t="s">
        <v>53</v>
      </c>
      <c r="L720" s="18" t="s">
        <v>54</v>
      </c>
      <c r="M720" s="18" t="s">
        <v>55</v>
      </c>
      <c r="N720" s="50" t="s">
        <v>56</v>
      </c>
      <c r="O720" s="50"/>
      <c r="P720" s="50"/>
      <c r="Q720" s="19"/>
      <c r="R720" s="20">
        <v>6084</v>
      </c>
      <c r="S720" s="20">
        <v>6084</v>
      </c>
      <c r="T720" s="20">
        <v>6084</v>
      </c>
      <c r="U720" s="20">
        <v>6084</v>
      </c>
      <c r="V720" s="20">
        <v>6084</v>
      </c>
      <c r="W720" s="20">
        <v>978.81</v>
      </c>
      <c r="X720" s="30">
        <f t="shared" si="19"/>
        <v>29775400.199999999</v>
      </c>
      <c r="Y720" s="20">
        <f t="shared" si="18"/>
        <v>33348448.224000003</v>
      </c>
      <c r="Z720" s="18" t="s">
        <v>57</v>
      </c>
      <c r="AA720" s="14" t="s">
        <v>176</v>
      </c>
      <c r="AB720" s="22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0"/>
      <c r="DC720" s="10"/>
      <c r="DD720" s="10"/>
      <c r="DE720" s="10"/>
      <c r="DF720" s="10"/>
      <c r="DG720" s="10"/>
      <c r="DH720" s="10"/>
      <c r="DI720" s="10"/>
      <c r="DJ720" s="10"/>
      <c r="DK720" s="10"/>
      <c r="DL720" s="10"/>
      <c r="DM720" s="10"/>
      <c r="DN720" s="10"/>
      <c r="DO720" s="10"/>
      <c r="DP720" s="10"/>
      <c r="DQ720" s="10"/>
      <c r="DR720" s="10"/>
      <c r="DS720" s="10"/>
      <c r="DT720" s="10"/>
      <c r="DU720" s="10"/>
      <c r="DV720" s="10"/>
      <c r="DW720" s="10"/>
      <c r="DX720" s="10"/>
      <c r="DY720" s="10"/>
      <c r="DZ720" s="10"/>
      <c r="EA720" s="10"/>
      <c r="EB720" s="10"/>
      <c r="EC720" s="10"/>
      <c r="ED720" s="10"/>
      <c r="EE720" s="10"/>
      <c r="EF720" s="10"/>
      <c r="EG720" s="10"/>
      <c r="EH720" s="10"/>
      <c r="EI720" s="10"/>
      <c r="EJ720" s="10"/>
      <c r="EK720" s="10"/>
      <c r="EL720" s="10"/>
      <c r="EM720" s="10"/>
      <c r="EN720" s="10"/>
      <c r="EO720" s="10"/>
      <c r="EP720" s="10"/>
      <c r="EQ720" s="10"/>
      <c r="ER720" s="10"/>
      <c r="ES720" s="10"/>
      <c r="ET720" s="10"/>
      <c r="EU720" s="10"/>
      <c r="EV720" s="10"/>
      <c r="EW720" s="10"/>
      <c r="EX720" s="10"/>
      <c r="EY720" s="10"/>
      <c r="EZ720" s="10"/>
      <c r="FA720" s="10"/>
      <c r="FB720" s="10"/>
      <c r="FC720" s="10"/>
      <c r="FD720" s="10"/>
      <c r="FE720" s="10"/>
      <c r="FF720" s="10"/>
      <c r="FG720" s="10"/>
      <c r="FH720" s="10"/>
      <c r="FI720" s="10"/>
      <c r="FJ720" s="10"/>
      <c r="FK720" s="10"/>
      <c r="FL720" s="10"/>
      <c r="FM720" s="10"/>
      <c r="FN720" s="10"/>
      <c r="FO720" s="10"/>
      <c r="FP720" s="10"/>
      <c r="FQ720" s="10"/>
      <c r="FR720" s="10"/>
      <c r="FS720" s="10"/>
      <c r="FT720" s="10"/>
      <c r="FU720" s="10"/>
      <c r="FV720" s="10"/>
      <c r="FW720" s="10"/>
      <c r="FX720" s="10"/>
      <c r="FY720" s="10"/>
      <c r="FZ720" s="10"/>
      <c r="GA720" s="10"/>
      <c r="GB720" s="10"/>
      <c r="GC720" s="10"/>
      <c r="GD720" s="10"/>
      <c r="GE720" s="10"/>
      <c r="GF720" s="10"/>
      <c r="GG720" s="10"/>
      <c r="GH720" s="10"/>
      <c r="GI720" s="10"/>
      <c r="GJ720" s="10"/>
      <c r="GK720" s="10"/>
      <c r="GL720" s="10"/>
      <c r="GM720" s="10"/>
      <c r="GN720" s="10"/>
      <c r="GO720" s="10"/>
      <c r="GP720" s="10"/>
      <c r="GQ720" s="10"/>
      <c r="GR720" s="10"/>
      <c r="GS720" s="10"/>
      <c r="GT720" s="10"/>
      <c r="GU720" s="10"/>
      <c r="GV720" s="10"/>
      <c r="GW720" s="10"/>
      <c r="GX720" s="10"/>
      <c r="GY720" s="10"/>
      <c r="GZ720" s="10"/>
      <c r="HA720" s="10"/>
      <c r="HB720" s="10"/>
      <c r="HC720" s="10"/>
      <c r="HD720" s="10"/>
      <c r="HE720" s="10"/>
      <c r="HF720" s="10"/>
      <c r="HG720" s="10"/>
      <c r="HH720" s="10"/>
      <c r="HI720" s="10"/>
      <c r="HJ720" s="10"/>
      <c r="HK720" s="10"/>
      <c r="HL720" s="10"/>
      <c r="HM720" s="10"/>
      <c r="HN720" s="10"/>
      <c r="HO720" s="10"/>
    </row>
    <row r="721" spans="2:223" ht="51" outlineLevel="1" x14ac:dyDescent="0.2">
      <c r="B721" s="14" t="s">
        <v>1709</v>
      </c>
      <c r="C721" s="14" t="s">
        <v>46</v>
      </c>
      <c r="D721" s="14" t="s">
        <v>1710</v>
      </c>
      <c r="E721" s="14" t="s">
        <v>1711</v>
      </c>
      <c r="F721" s="14" t="s">
        <v>1712</v>
      </c>
      <c r="G721" s="14" t="s">
        <v>1713</v>
      </c>
      <c r="H721" s="15" t="s">
        <v>83</v>
      </c>
      <c r="I721" s="16">
        <v>57</v>
      </c>
      <c r="J721" s="17" t="s">
        <v>109</v>
      </c>
      <c r="K721" s="15" t="s">
        <v>53</v>
      </c>
      <c r="L721" s="18" t="s">
        <v>54</v>
      </c>
      <c r="M721" s="18" t="s">
        <v>55</v>
      </c>
      <c r="N721" s="50" t="s">
        <v>56</v>
      </c>
      <c r="O721" s="50"/>
      <c r="P721" s="50"/>
      <c r="Q721" s="19"/>
      <c r="R721" s="20">
        <v>840</v>
      </c>
      <c r="S721" s="20">
        <v>840</v>
      </c>
      <c r="T721" s="20">
        <v>840</v>
      </c>
      <c r="U721" s="20">
        <v>840</v>
      </c>
      <c r="V721" s="20">
        <v>840</v>
      </c>
      <c r="W721" s="20">
        <v>2720.25</v>
      </c>
      <c r="X721" s="30">
        <f t="shared" si="19"/>
        <v>11425050</v>
      </c>
      <c r="Y721" s="20">
        <f t="shared" si="18"/>
        <v>12796056.000000002</v>
      </c>
      <c r="Z721" s="18" t="s">
        <v>57</v>
      </c>
      <c r="AA721" s="14" t="s">
        <v>176</v>
      </c>
      <c r="AB721" s="22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  <c r="CO721" s="10"/>
      <c r="CP721" s="10"/>
      <c r="CQ721" s="10"/>
      <c r="CR721" s="10"/>
      <c r="CS721" s="10"/>
      <c r="CT721" s="10"/>
      <c r="CU721" s="10"/>
      <c r="CV721" s="10"/>
      <c r="CW721" s="10"/>
      <c r="CX721" s="10"/>
      <c r="CY721" s="10"/>
      <c r="CZ721" s="10"/>
      <c r="DA721" s="10"/>
      <c r="DB721" s="10"/>
      <c r="DC721" s="10"/>
      <c r="DD721" s="10"/>
      <c r="DE721" s="10"/>
      <c r="DF721" s="10"/>
      <c r="DG721" s="10"/>
      <c r="DH721" s="10"/>
      <c r="DI721" s="10"/>
      <c r="DJ721" s="10"/>
      <c r="DK721" s="10"/>
      <c r="DL721" s="10"/>
      <c r="DM721" s="10"/>
      <c r="DN721" s="10"/>
      <c r="DO721" s="10"/>
      <c r="DP721" s="10"/>
      <c r="DQ721" s="10"/>
      <c r="DR721" s="10"/>
      <c r="DS721" s="10"/>
      <c r="DT721" s="10"/>
      <c r="DU721" s="10"/>
      <c r="DV721" s="10"/>
      <c r="DW721" s="10"/>
      <c r="DX721" s="10"/>
      <c r="DY721" s="10"/>
      <c r="DZ721" s="10"/>
      <c r="EA721" s="10"/>
      <c r="EB721" s="10"/>
      <c r="EC721" s="10"/>
      <c r="ED721" s="10"/>
      <c r="EE721" s="10"/>
      <c r="EF721" s="10"/>
      <c r="EG721" s="10"/>
      <c r="EH721" s="10"/>
      <c r="EI721" s="10"/>
      <c r="EJ721" s="10"/>
      <c r="EK721" s="10"/>
      <c r="EL721" s="10"/>
      <c r="EM721" s="10"/>
      <c r="EN721" s="10"/>
      <c r="EO721" s="10"/>
      <c r="EP721" s="10"/>
      <c r="EQ721" s="10"/>
      <c r="ER721" s="10"/>
      <c r="ES721" s="10"/>
      <c r="ET721" s="10"/>
      <c r="EU721" s="10"/>
      <c r="EV721" s="10"/>
      <c r="EW721" s="10"/>
      <c r="EX721" s="10"/>
      <c r="EY721" s="10"/>
      <c r="EZ721" s="10"/>
      <c r="FA721" s="10"/>
      <c r="FB721" s="10"/>
      <c r="FC721" s="10"/>
      <c r="FD721" s="10"/>
      <c r="FE721" s="10"/>
      <c r="FF721" s="10"/>
      <c r="FG721" s="10"/>
      <c r="FH721" s="10"/>
      <c r="FI721" s="10"/>
      <c r="FJ721" s="10"/>
      <c r="FK721" s="10"/>
      <c r="FL721" s="10"/>
      <c r="FM721" s="10"/>
      <c r="FN721" s="10"/>
      <c r="FO721" s="10"/>
      <c r="FP721" s="10"/>
      <c r="FQ721" s="10"/>
      <c r="FR721" s="10"/>
      <c r="FS721" s="10"/>
      <c r="FT721" s="10"/>
      <c r="FU721" s="10"/>
      <c r="FV721" s="10"/>
      <c r="FW721" s="10"/>
      <c r="FX721" s="10"/>
      <c r="FY721" s="10"/>
      <c r="FZ721" s="10"/>
      <c r="GA721" s="10"/>
      <c r="GB721" s="10"/>
      <c r="GC721" s="10"/>
      <c r="GD721" s="10"/>
      <c r="GE721" s="10"/>
      <c r="GF721" s="10"/>
      <c r="GG721" s="10"/>
      <c r="GH721" s="10"/>
      <c r="GI721" s="10"/>
      <c r="GJ721" s="10"/>
      <c r="GK721" s="10"/>
      <c r="GL721" s="10"/>
      <c r="GM721" s="10"/>
      <c r="GN721" s="10"/>
      <c r="GO721" s="10"/>
      <c r="GP721" s="10"/>
      <c r="GQ721" s="10"/>
      <c r="GR721" s="10"/>
      <c r="GS721" s="10"/>
      <c r="GT721" s="10"/>
      <c r="GU721" s="10"/>
      <c r="GV721" s="10"/>
      <c r="GW721" s="10"/>
      <c r="GX721" s="10"/>
      <c r="GY721" s="10"/>
      <c r="GZ721" s="10"/>
      <c r="HA721" s="10"/>
      <c r="HB721" s="10"/>
      <c r="HC721" s="10"/>
      <c r="HD721" s="10"/>
      <c r="HE721" s="10"/>
      <c r="HF721" s="10"/>
      <c r="HG721" s="10"/>
      <c r="HH721" s="10"/>
      <c r="HI721" s="10"/>
      <c r="HJ721" s="10"/>
      <c r="HK721" s="10"/>
      <c r="HL721" s="10"/>
      <c r="HM721" s="10"/>
      <c r="HN721" s="10"/>
      <c r="HO721" s="10"/>
    </row>
    <row r="722" spans="2:223" ht="51" outlineLevel="1" x14ac:dyDescent="0.2">
      <c r="B722" s="14" t="s">
        <v>1714</v>
      </c>
      <c r="C722" s="14" t="s">
        <v>46</v>
      </c>
      <c r="D722" s="14" t="s">
        <v>1710</v>
      </c>
      <c r="E722" s="14" t="s">
        <v>1711</v>
      </c>
      <c r="F722" s="14" t="s">
        <v>1712</v>
      </c>
      <c r="G722" s="14" t="s">
        <v>1715</v>
      </c>
      <c r="H722" s="15" t="s">
        <v>83</v>
      </c>
      <c r="I722" s="16">
        <v>57</v>
      </c>
      <c r="J722" s="17" t="s">
        <v>109</v>
      </c>
      <c r="K722" s="15" t="s">
        <v>53</v>
      </c>
      <c r="L722" s="18" t="s">
        <v>54</v>
      </c>
      <c r="M722" s="18" t="s">
        <v>55</v>
      </c>
      <c r="N722" s="18" t="s">
        <v>56</v>
      </c>
      <c r="O722" s="18"/>
      <c r="P722" s="18"/>
      <c r="Q722" s="19"/>
      <c r="R722" s="20">
        <v>160</v>
      </c>
      <c r="S722" s="20">
        <v>160</v>
      </c>
      <c r="T722" s="20">
        <v>160</v>
      </c>
      <c r="U722" s="20">
        <v>160</v>
      </c>
      <c r="V722" s="20">
        <v>160</v>
      </c>
      <c r="W722" s="20">
        <v>4836</v>
      </c>
      <c r="X722" s="30">
        <f t="shared" si="19"/>
        <v>3868800</v>
      </c>
      <c r="Y722" s="20">
        <f t="shared" si="18"/>
        <v>4333056</v>
      </c>
      <c r="Z722" s="18" t="s">
        <v>57</v>
      </c>
      <c r="AA722" s="14" t="s">
        <v>176</v>
      </c>
      <c r="AB722" s="22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  <c r="CW722" s="10"/>
      <c r="CX722" s="10"/>
      <c r="CY722" s="10"/>
      <c r="CZ722" s="10"/>
      <c r="DA722" s="10"/>
      <c r="DB722" s="10"/>
      <c r="DC722" s="10"/>
      <c r="DD722" s="10"/>
      <c r="DE722" s="10"/>
      <c r="DF722" s="10"/>
      <c r="DG722" s="10"/>
      <c r="DH722" s="10"/>
      <c r="DI722" s="10"/>
      <c r="DJ722" s="10"/>
      <c r="DK722" s="10"/>
      <c r="DL722" s="10"/>
      <c r="DM722" s="10"/>
      <c r="DN722" s="10"/>
      <c r="DO722" s="10"/>
      <c r="DP722" s="10"/>
      <c r="DQ722" s="10"/>
      <c r="DR722" s="10"/>
      <c r="DS722" s="10"/>
      <c r="DT722" s="10"/>
      <c r="DU722" s="10"/>
      <c r="DV722" s="10"/>
      <c r="DW722" s="10"/>
      <c r="DX722" s="10"/>
      <c r="DY722" s="10"/>
      <c r="DZ722" s="10"/>
      <c r="EA722" s="10"/>
      <c r="EB722" s="10"/>
      <c r="EC722" s="10"/>
      <c r="ED722" s="10"/>
      <c r="EE722" s="10"/>
      <c r="EF722" s="10"/>
      <c r="EG722" s="10"/>
      <c r="EH722" s="10"/>
      <c r="EI722" s="10"/>
      <c r="EJ722" s="10"/>
      <c r="EK722" s="10"/>
      <c r="EL722" s="10"/>
      <c r="EM722" s="10"/>
      <c r="EN722" s="10"/>
      <c r="EO722" s="10"/>
      <c r="EP722" s="10"/>
      <c r="EQ722" s="10"/>
      <c r="ER722" s="10"/>
      <c r="ES722" s="10"/>
      <c r="ET722" s="10"/>
      <c r="EU722" s="10"/>
      <c r="EV722" s="10"/>
      <c r="EW722" s="10"/>
      <c r="EX722" s="10"/>
      <c r="EY722" s="10"/>
      <c r="EZ722" s="10"/>
      <c r="FA722" s="10"/>
      <c r="FB722" s="10"/>
      <c r="FC722" s="10"/>
      <c r="FD722" s="10"/>
      <c r="FE722" s="10"/>
      <c r="FF722" s="10"/>
      <c r="FG722" s="10"/>
      <c r="FH722" s="10"/>
      <c r="FI722" s="10"/>
      <c r="FJ722" s="10"/>
      <c r="FK722" s="10"/>
      <c r="FL722" s="10"/>
      <c r="FM722" s="10"/>
      <c r="FN722" s="10"/>
      <c r="FO722" s="10"/>
      <c r="FP722" s="10"/>
      <c r="FQ722" s="10"/>
      <c r="FR722" s="10"/>
      <c r="FS722" s="10"/>
      <c r="FT722" s="10"/>
      <c r="FU722" s="10"/>
      <c r="FV722" s="10"/>
      <c r="FW722" s="10"/>
      <c r="FX722" s="10"/>
      <c r="FY722" s="10"/>
      <c r="FZ722" s="10"/>
      <c r="GA722" s="10"/>
      <c r="GB722" s="10"/>
      <c r="GC722" s="10"/>
      <c r="GD722" s="10"/>
      <c r="GE722" s="10"/>
      <c r="GF722" s="10"/>
      <c r="GG722" s="10"/>
      <c r="GH722" s="10"/>
      <c r="GI722" s="10"/>
      <c r="GJ722" s="10"/>
      <c r="GK722" s="10"/>
      <c r="GL722" s="10"/>
      <c r="GM722" s="10"/>
      <c r="GN722" s="10"/>
      <c r="GO722" s="10"/>
      <c r="GP722" s="10"/>
      <c r="GQ722" s="10"/>
      <c r="GR722" s="10"/>
      <c r="GS722" s="10"/>
      <c r="GT722" s="10"/>
      <c r="GU722" s="10"/>
      <c r="GV722" s="10"/>
      <c r="GW722" s="10"/>
      <c r="GX722" s="10"/>
      <c r="GY722" s="10"/>
      <c r="GZ722" s="10"/>
      <c r="HA722" s="10"/>
      <c r="HB722" s="10"/>
      <c r="HC722" s="10"/>
      <c r="HD722" s="10"/>
      <c r="HE722" s="10"/>
      <c r="HF722" s="10"/>
      <c r="HG722" s="10"/>
      <c r="HH722" s="10"/>
      <c r="HI722" s="10"/>
      <c r="HJ722" s="10"/>
      <c r="HK722" s="10"/>
      <c r="HL722" s="10"/>
      <c r="HM722" s="10"/>
      <c r="HN722" s="10"/>
      <c r="HO722" s="10"/>
    </row>
    <row r="723" spans="2:223" ht="51" outlineLevel="1" x14ac:dyDescent="0.2">
      <c r="B723" s="14" t="s">
        <v>1716</v>
      </c>
      <c r="C723" s="14" t="s">
        <v>46</v>
      </c>
      <c r="D723" s="44" t="s">
        <v>1717</v>
      </c>
      <c r="E723" s="14" t="s">
        <v>1718</v>
      </c>
      <c r="F723" s="14" t="s">
        <v>1719</v>
      </c>
      <c r="G723" s="14" t="s">
        <v>1720</v>
      </c>
      <c r="H723" s="15" t="s">
        <v>83</v>
      </c>
      <c r="I723" s="16">
        <v>45</v>
      </c>
      <c r="J723" s="17" t="s">
        <v>109</v>
      </c>
      <c r="K723" s="15" t="s">
        <v>53</v>
      </c>
      <c r="L723" s="18" t="s">
        <v>54</v>
      </c>
      <c r="M723" s="18" t="s">
        <v>55</v>
      </c>
      <c r="N723" s="18" t="s">
        <v>56</v>
      </c>
      <c r="O723" s="18"/>
      <c r="P723" s="18"/>
      <c r="Q723" s="19"/>
      <c r="R723" s="20">
        <v>12500</v>
      </c>
      <c r="S723" s="20">
        <v>12500</v>
      </c>
      <c r="T723" s="20">
        <v>12500</v>
      </c>
      <c r="U723" s="20">
        <v>12500</v>
      </c>
      <c r="V723" s="20">
        <v>12500</v>
      </c>
      <c r="W723" s="20">
        <v>693.39</v>
      </c>
      <c r="X723" s="30">
        <f t="shared" si="19"/>
        <v>43336875</v>
      </c>
      <c r="Y723" s="20">
        <f t="shared" si="18"/>
        <v>48537300.000000007</v>
      </c>
      <c r="Z723" s="18" t="s">
        <v>57</v>
      </c>
      <c r="AA723" s="14" t="s">
        <v>176</v>
      </c>
      <c r="AB723" s="22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  <c r="CO723" s="10"/>
      <c r="CP723" s="10"/>
      <c r="CQ723" s="10"/>
      <c r="CR723" s="10"/>
      <c r="CS723" s="10"/>
      <c r="CT723" s="10"/>
      <c r="CU723" s="10"/>
      <c r="CV723" s="10"/>
      <c r="CW723" s="10"/>
      <c r="CX723" s="10"/>
      <c r="CY723" s="10"/>
      <c r="CZ723" s="10"/>
      <c r="DA723" s="10"/>
      <c r="DB723" s="10"/>
      <c r="DC723" s="10"/>
      <c r="DD723" s="10"/>
      <c r="DE723" s="10"/>
      <c r="DF723" s="10"/>
      <c r="DG723" s="10"/>
      <c r="DH723" s="10"/>
      <c r="DI723" s="10"/>
      <c r="DJ723" s="10"/>
      <c r="DK723" s="10"/>
      <c r="DL723" s="10"/>
      <c r="DM723" s="10"/>
      <c r="DN723" s="10"/>
      <c r="DO723" s="10"/>
      <c r="DP723" s="10"/>
      <c r="DQ723" s="10"/>
      <c r="DR723" s="10"/>
      <c r="DS723" s="10"/>
      <c r="DT723" s="10"/>
      <c r="DU723" s="10"/>
      <c r="DV723" s="10"/>
      <c r="DW723" s="10"/>
      <c r="DX723" s="10"/>
      <c r="DY723" s="10"/>
      <c r="DZ723" s="10"/>
      <c r="EA723" s="10"/>
      <c r="EB723" s="10"/>
      <c r="EC723" s="10"/>
      <c r="ED723" s="10"/>
      <c r="EE723" s="10"/>
      <c r="EF723" s="10"/>
      <c r="EG723" s="10"/>
      <c r="EH723" s="10"/>
      <c r="EI723" s="10"/>
      <c r="EJ723" s="10"/>
      <c r="EK723" s="10"/>
      <c r="EL723" s="10"/>
      <c r="EM723" s="10"/>
      <c r="EN723" s="10"/>
      <c r="EO723" s="10"/>
      <c r="EP723" s="10"/>
      <c r="EQ723" s="10"/>
      <c r="ER723" s="10"/>
      <c r="ES723" s="10"/>
      <c r="ET723" s="10"/>
      <c r="EU723" s="10"/>
      <c r="EV723" s="10"/>
      <c r="EW723" s="10"/>
      <c r="EX723" s="10"/>
      <c r="EY723" s="10"/>
      <c r="EZ723" s="10"/>
      <c r="FA723" s="10"/>
      <c r="FB723" s="10"/>
      <c r="FC723" s="10"/>
      <c r="FD723" s="10"/>
      <c r="FE723" s="10"/>
      <c r="FF723" s="10"/>
      <c r="FG723" s="10"/>
      <c r="FH723" s="10"/>
      <c r="FI723" s="10"/>
      <c r="FJ723" s="10"/>
      <c r="FK723" s="10"/>
      <c r="FL723" s="10"/>
      <c r="FM723" s="10"/>
      <c r="FN723" s="10"/>
      <c r="FO723" s="10"/>
      <c r="FP723" s="10"/>
      <c r="FQ723" s="10"/>
      <c r="FR723" s="10"/>
      <c r="FS723" s="10"/>
      <c r="FT723" s="10"/>
      <c r="FU723" s="10"/>
      <c r="FV723" s="10"/>
      <c r="FW723" s="10"/>
      <c r="FX723" s="10"/>
      <c r="FY723" s="10"/>
      <c r="FZ723" s="10"/>
      <c r="GA723" s="10"/>
      <c r="GB723" s="10"/>
      <c r="GC723" s="10"/>
      <c r="GD723" s="10"/>
      <c r="GE723" s="10"/>
      <c r="GF723" s="10"/>
      <c r="GG723" s="10"/>
      <c r="GH723" s="10"/>
      <c r="GI723" s="10"/>
      <c r="GJ723" s="10"/>
      <c r="GK723" s="10"/>
      <c r="GL723" s="10"/>
      <c r="GM723" s="10"/>
      <c r="GN723" s="10"/>
      <c r="GO723" s="10"/>
      <c r="GP723" s="10"/>
      <c r="GQ723" s="10"/>
      <c r="GR723" s="10"/>
      <c r="GS723" s="10"/>
      <c r="GT723" s="10"/>
      <c r="GU723" s="10"/>
      <c r="GV723" s="10"/>
      <c r="GW723" s="10"/>
      <c r="GX723" s="10"/>
      <c r="GY723" s="10"/>
      <c r="GZ723" s="10"/>
      <c r="HA723" s="10"/>
      <c r="HB723" s="10"/>
      <c r="HC723" s="10"/>
      <c r="HD723" s="10"/>
      <c r="HE723" s="10"/>
      <c r="HF723" s="10"/>
      <c r="HG723" s="10"/>
      <c r="HH723" s="10"/>
      <c r="HI723" s="10"/>
      <c r="HJ723" s="10"/>
      <c r="HK723" s="10"/>
      <c r="HL723" s="10"/>
      <c r="HM723" s="10"/>
      <c r="HN723" s="10"/>
      <c r="HO723" s="10"/>
    </row>
    <row r="724" spans="2:223" ht="51" outlineLevel="1" x14ac:dyDescent="0.2">
      <c r="B724" s="14" t="s">
        <v>1721</v>
      </c>
      <c r="C724" s="14" t="s">
        <v>46</v>
      </c>
      <c r="D724" s="14" t="s">
        <v>1722</v>
      </c>
      <c r="E724" s="14" t="s">
        <v>1723</v>
      </c>
      <c r="F724" s="14" t="s">
        <v>1724</v>
      </c>
      <c r="G724" s="14" t="s">
        <v>1725</v>
      </c>
      <c r="H724" s="15" t="s">
        <v>83</v>
      </c>
      <c r="I724" s="16">
        <v>45</v>
      </c>
      <c r="J724" s="17" t="s">
        <v>109</v>
      </c>
      <c r="K724" s="15" t="s">
        <v>53</v>
      </c>
      <c r="L724" s="18" t="s">
        <v>54</v>
      </c>
      <c r="M724" s="18" t="s">
        <v>55</v>
      </c>
      <c r="N724" s="18" t="s">
        <v>56</v>
      </c>
      <c r="O724" s="18"/>
      <c r="P724" s="18"/>
      <c r="Q724" s="19"/>
      <c r="R724" s="20">
        <v>101340</v>
      </c>
      <c r="S724" s="20">
        <v>101340</v>
      </c>
      <c r="T724" s="20">
        <v>101340</v>
      </c>
      <c r="U724" s="20">
        <v>101340</v>
      </c>
      <c r="V724" s="20">
        <v>101340</v>
      </c>
      <c r="W724" s="20">
        <v>87.05</v>
      </c>
      <c r="X724" s="30">
        <f t="shared" si="19"/>
        <v>44108235</v>
      </c>
      <c r="Y724" s="20">
        <f t="shared" si="18"/>
        <v>49401223.200000003</v>
      </c>
      <c r="Z724" s="18" t="s">
        <v>57</v>
      </c>
      <c r="AA724" s="14" t="s">
        <v>176</v>
      </c>
      <c r="AB724" s="22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10"/>
      <c r="CU724" s="10"/>
      <c r="CV724" s="10"/>
      <c r="CW724" s="10"/>
      <c r="CX724" s="10"/>
      <c r="CY724" s="10"/>
      <c r="CZ724" s="10"/>
      <c r="DA724" s="10"/>
      <c r="DB724" s="10"/>
      <c r="DC724" s="10"/>
      <c r="DD724" s="10"/>
      <c r="DE724" s="10"/>
      <c r="DF724" s="10"/>
      <c r="DG724" s="10"/>
      <c r="DH724" s="10"/>
      <c r="DI724" s="10"/>
      <c r="DJ724" s="10"/>
      <c r="DK724" s="10"/>
      <c r="DL724" s="10"/>
      <c r="DM724" s="10"/>
      <c r="DN724" s="10"/>
      <c r="DO724" s="10"/>
      <c r="DP724" s="10"/>
      <c r="DQ724" s="10"/>
      <c r="DR724" s="10"/>
      <c r="DS724" s="10"/>
      <c r="DT724" s="10"/>
      <c r="DU724" s="10"/>
      <c r="DV724" s="10"/>
      <c r="DW724" s="10"/>
      <c r="DX724" s="10"/>
      <c r="DY724" s="10"/>
      <c r="DZ724" s="10"/>
      <c r="EA724" s="10"/>
      <c r="EB724" s="10"/>
      <c r="EC724" s="10"/>
      <c r="ED724" s="10"/>
      <c r="EE724" s="10"/>
      <c r="EF724" s="10"/>
      <c r="EG724" s="10"/>
      <c r="EH724" s="10"/>
      <c r="EI724" s="10"/>
      <c r="EJ724" s="10"/>
      <c r="EK724" s="10"/>
      <c r="EL724" s="10"/>
      <c r="EM724" s="10"/>
      <c r="EN724" s="10"/>
      <c r="EO724" s="10"/>
      <c r="EP724" s="10"/>
      <c r="EQ724" s="10"/>
      <c r="ER724" s="10"/>
      <c r="ES724" s="10"/>
      <c r="ET724" s="10"/>
      <c r="EU724" s="10"/>
      <c r="EV724" s="10"/>
      <c r="EW724" s="10"/>
      <c r="EX724" s="10"/>
      <c r="EY724" s="10"/>
      <c r="EZ724" s="10"/>
      <c r="FA724" s="10"/>
      <c r="FB724" s="10"/>
      <c r="FC724" s="10"/>
      <c r="FD724" s="10"/>
      <c r="FE724" s="10"/>
      <c r="FF724" s="10"/>
      <c r="FG724" s="10"/>
      <c r="FH724" s="10"/>
      <c r="FI724" s="10"/>
      <c r="FJ724" s="10"/>
      <c r="FK724" s="10"/>
      <c r="FL724" s="10"/>
      <c r="FM724" s="10"/>
      <c r="FN724" s="10"/>
      <c r="FO724" s="10"/>
      <c r="FP724" s="10"/>
      <c r="FQ724" s="10"/>
      <c r="FR724" s="10"/>
      <c r="FS724" s="10"/>
      <c r="FT724" s="10"/>
      <c r="FU724" s="10"/>
      <c r="FV724" s="10"/>
      <c r="FW724" s="10"/>
      <c r="FX724" s="10"/>
      <c r="FY724" s="10"/>
      <c r="FZ724" s="10"/>
      <c r="GA724" s="10"/>
      <c r="GB724" s="10"/>
      <c r="GC724" s="10"/>
      <c r="GD724" s="10"/>
      <c r="GE724" s="10"/>
      <c r="GF724" s="10"/>
      <c r="GG724" s="10"/>
      <c r="GH724" s="10"/>
      <c r="GI724" s="10"/>
      <c r="GJ724" s="10"/>
      <c r="GK724" s="10"/>
      <c r="GL724" s="10"/>
      <c r="GM724" s="10"/>
      <c r="GN724" s="10"/>
      <c r="GO724" s="10"/>
      <c r="GP724" s="10"/>
      <c r="GQ724" s="10"/>
      <c r="GR724" s="10"/>
      <c r="GS724" s="10"/>
      <c r="GT724" s="10"/>
      <c r="GU724" s="10"/>
      <c r="GV724" s="10"/>
      <c r="GW724" s="10"/>
      <c r="GX724" s="10"/>
      <c r="GY724" s="10"/>
      <c r="GZ724" s="10"/>
      <c r="HA724" s="10"/>
      <c r="HB724" s="10"/>
      <c r="HC724" s="10"/>
      <c r="HD724" s="10"/>
      <c r="HE724" s="10"/>
      <c r="HF724" s="10"/>
      <c r="HG724" s="10"/>
      <c r="HH724" s="10"/>
      <c r="HI724" s="10"/>
      <c r="HJ724" s="10"/>
      <c r="HK724" s="10"/>
      <c r="HL724" s="10"/>
      <c r="HM724" s="10"/>
      <c r="HN724" s="10"/>
      <c r="HO724" s="10"/>
    </row>
    <row r="725" spans="2:223" ht="51" outlineLevel="1" x14ac:dyDescent="0.2">
      <c r="B725" s="14" t="s">
        <v>1726</v>
      </c>
      <c r="C725" s="14" t="s">
        <v>46</v>
      </c>
      <c r="D725" s="44" t="s">
        <v>1727</v>
      </c>
      <c r="E725" s="14" t="s">
        <v>292</v>
      </c>
      <c r="F725" s="14" t="s">
        <v>1728</v>
      </c>
      <c r="G725" s="14" t="s">
        <v>1729</v>
      </c>
      <c r="H725" s="15" t="s">
        <v>83</v>
      </c>
      <c r="I725" s="16">
        <v>45</v>
      </c>
      <c r="J725" s="17" t="s">
        <v>109</v>
      </c>
      <c r="K725" s="15" t="s">
        <v>53</v>
      </c>
      <c r="L725" s="18" t="s">
        <v>54</v>
      </c>
      <c r="M725" s="18" t="s">
        <v>55</v>
      </c>
      <c r="N725" s="18" t="s">
        <v>56</v>
      </c>
      <c r="O725" s="18"/>
      <c r="P725" s="18"/>
      <c r="Q725" s="19"/>
      <c r="R725" s="20"/>
      <c r="S725" s="20"/>
      <c r="T725" s="20"/>
      <c r="U725" s="20"/>
      <c r="V725" s="20"/>
      <c r="W725" s="20">
        <v>24180011.43</v>
      </c>
      <c r="X725" s="30">
        <f t="shared" si="19"/>
        <v>0</v>
      </c>
      <c r="Y725" s="20">
        <f t="shared" si="18"/>
        <v>0</v>
      </c>
      <c r="Z725" s="18" t="s">
        <v>57</v>
      </c>
      <c r="AA725" s="14" t="s">
        <v>176</v>
      </c>
      <c r="AB725" s="22" t="s">
        <v>90</v>
      </c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/>
      <c r="CO725" s="10"/>
      <c r="CP725" s="10"/>
      <c r="CQ725" s="10"/>
      <c r="CR725" s="10"/>
      <c r="CS725" s="10"/>
      <c r="CT725" s="10"/>
      <c r="CU725" s="10"/>
      <c r="CV725" s="10"/>
      <c r="CW725" s="10"/>
      <c r="CX725" s="10"/>
      <c r="CY725" s="10"/>
      <c r="CZ725" s="10"/>
      <c r="DA725" s="10"/>
      <c r="DB725" s="10"/>
      <c r="DC725" s="10"/>
      <c r="DD725" s="10"/>
      <c r="DE725" s="10"/>
      <c r="DF725" s="10"/>
      <c r="DG725" s="10"/>
      <c r="DH725" s="10"/>
      <c r="DI725" s="10"/>
      <c r="DJ725" s="10"/>
      <c r="DK725" s="10"/>
      <c r="DL725" s="10"/>
      <c r="DM725" s="10"/>
      <c r="DN725" s="10"/>
      <c r="DO725" s="10"/>
      <c r="DP725" s="10"/>
      <c r="DQ725" s="10"/>
      <c r="DR725" s="10"/>
      <c r="DS725" s="10"/>
      <c r="DT725" s="10"/>
      <c r="DU725" s="10"/>
      <c r="DV725" s="10"/>
      <c r="DW725" s="10"/>
      <c r="DX725" s="10"/>
      <c r="DY725" s="10"/>
      <c r="DZ725" s="10"/>
      <c r="EA725" s="10"/>
      <c r="EB725" s="10"/>
      <c r="EC725" s="10"/>
      <c r="ED725" s="10"/>
      <c r="EE725" s="10"/>
      <c r="EF725" s="10"/>
      <c r="EG725" s="10"/>
      <c r="EH725" s="10"/>
      <c r="EI725" s="10"/>
      <c r="EJ725" s="10"/>
      <c r="EK725" s="10"/>
      <c r="EL725" s="10"/>
      <c r="EM725" s="10"/>
      <c r="EN725" s="10"/>
      <c r="EO725" s="10"/>
      <c r="EP725" s="10"/>
      <c r="EQ725" s="10"/>
      <c r="ER725" s="10"/>
      <c r="ES725" s="10"/>
      <c r="ET725" s="10"/>
      <c r="EU725" s="10"/>
      <c r="EV725" s="10"/>
      <c r="EW725" s="10"/>
      <c r="EX725" s="10"/>
      <c r="EY725" s="10"/>
      <c r="EZ725" s="10"/>
      <c r="FA725" s="10"/>
      <c r="FB725" s="10"/>
      <c r="FC725" s="10"/>
      <c r="FD725" s="10"/>
      <c r="FE725" s="10"/>
      <c r="FF725" s="10"/>
      <c r="FG725" s="10"/>
      <c r="FH725" s="10"/>
      <c r="FI725" s="10"/>
      <c r="FJ725" s="10"/>
      <c r="FK725" s="10"/>
      <c r="FL725" s="10"/>
      <c r="FM725" s="10"/>
      <c r="FN725" s="10"/>
      <c r="FO725" s="10"/>
      <c r="FP725" s="10"/>
      <c r="FQ725" s="10"/>
      <c r="FR725" s="10"/>
      <c r="FS725" s="10"/>
      <c r="FT725" s="10"/>
      <c r="FU725" s="10"/>
      <c r="FV725" s="10"/>
      <c r="FW725" s="10"/>
      <c r="FX725" s="10"/>
      <c r="FY725" s="10"/>
      <c r="FZ725" s="10"/>
      <c r="GA725" s="10"/>
      <c r="GB725" s="10"/>
      <c r="GC725" s="10"/>
      <c r="GD725" s="10"/>
      <c r="GE725" s="10"/>
      <c r="GF725" s="10"/>
      <c r="GG725" s="10"/>
      <c r="GH725" s="10"/>
      <c r="GI725" s="10"/>
      <c r="GJ725" s="10"/>
      <c r="GK725" s="10"/>
      <c r="GL725" s="10"/>
      <c r="GM725" s="10"/>
      <c r="GN725" s="10"/>
      <c r="GO725" s="10"/>
      <c r="GP725" s="10"/>
      <c r="GQ725" s="10"/>
      <c r="GR725" s="10"/>
      <c r="GS725" s="10"/>
      <c r="GT725" s="10"/>
      <c r="GU725" s="10"/>
      <c r="GV725" s="10"/>
      <c r="GW725" s="10"/>
      <c r="GX725" s="10"/>
      <c r="GY725" s="10"/>
      <c r="GZ725" s="10"/>
      <c r="HA725" s="10"/>
      <c r="HB725" s="10"/>
      <c r="HC725" s="10"/>
      <c r="HD725" s="10"/>
      <c r="HE725" s="10"/>
      <c r="HF725" s="10"/>
      <c r="HG725" s="10"/>
      <c r="HH725" s="10"/>
      <c r="HI725" s="10"/>
      <c r="HJ725" s="10"/>
      <c r="HK725" s="10"/>
      <c r="HL725" s="10"/>
      <c r="HM725" s="10"/>
      <c r="HN725" s="10"/>
      <c r="HO725" s="10"/>
    </row>
    <row r="726" spans="2:223" ht="51" outlineLevel="1" x14ac:dyDescent="0.2">
      <c r="B726" s="14" t="s">
        <v>1730</v>
      </c>
      <c r="C726" s="14" t="s">
        <v>46</v>
      </c>
      <c r="D726" s="14" t="s">
        <v>1731</v>
      </c>
      <c r="E726" s="14" t="s">
        <v>1732</v>
      </c>
      <c r="F726" s="14" t="s">
        <v>1733</v>
      </c>
      <c r="G726" s="14" t="s">
        <v>302</v>
      </c>
      <c r="H726" s="15" t="s">
        <v>83</v>
      </c>
      <c r="I726" s="16">
        <v>45</v>
      </c>
      <c r="J726" s="17" t="s">
        <v>109</v>
      </c>
      <c r="K726" s="15" t="s">
        <v>53</v>
      </c>
      <c r="L726" s="18" t="s">
        <v>54</v>
      </c>
      <c r="M726" s="18" t="s">
        <v>55</v>
      </c>
      <c r="N726" s="18" t="s">
        <v>56</v>
      </c>
      <c r="O726" s="18"/>
      <c r="P726" s="18"/>
      <c r="Q726" s="19"/>
      <c r="R726" s="20"/>
      <c r="S726" s="20"/>
      <c r="T726" s="20"/>
      <c r="U726" s="20"/>
      <c r="V726" s="20"/>
      <c r="W726" s="20">
        <v>11759919.539999999</v>
      </c>
      <c r="X726" s="30">
        <f t="shared" si="19"/>
        <v>0</v>
      </c>
      <c r="Y726" s="20">
        <f t="shared" ref="Y726:Y791" si="20">X726*1.12</f>
        <v>0</v>
      </c>
      <c r="Z726" s="18" t="s">
        <v>57</v>
      </c>
      <c r="AA726" s="14" t="s">
        <v>176</v>
      </c>
      <c r="AB726" s="22" t="s">
        <v>90</v>
      </c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10"/>
      <c r="CU726" s="10"/>
      <c r="CV726" s="10"/>
      <c r="CW726" s="10"/>
      <c r="CX726" s="10"/>
      <c r="CY726" s="10"/>
      <c r="CZ726" s="10"/>
      <c r="DA726" s="10"/>
      <c r="DB726" s="10"/>
      <c r="DC726" s="10"/>
      <c r="DD726" s="10"/>
      <c r="DE726" s="10"/>
      <c r="DF726" s="10"/>
      <c r="DG726" s="10"/>
      <c r="DH726" s="10"/>
      <c r="DI726" s="10"/>
      <c r="DJ726" s="10"/>
      <c r="DK726" s="10"/>
      <c r="DL726" s="10"/>
      <c r="DM726" s="10"/>
      <c r="DN726" s="10"/>
      <c r="DO726" s="10"/>
      <c r="DP726" s="10"/>
      <c r="DQ726" s="10"/>
      <c r="DR726" s="10"/>
      <c r="DS726" s="10"/>
      <c r="DT726" s="10"/>
      <c r="DU726" s="10"/>
      <c r="DV726" s="10"/>
      <c r="DW726" s="10"/>
      <c r="DX726" s="10"/>
      <c r="DY726" s="10"/>
      <c r="DZ726" s="10"/>
      <c r="EA726" s="10"/>
      <c r="EB726" s="10"/>
      <c r="EC726" s="10"/>
      <c r="ED726" s="10"/>
      <c r="EE726" s="10"/>
      <c r="EF726" s="10"/>
      <c r="EG726" s="10"/>
      <c r="EH726" s="10"/>
      <c r="EI726" s="10"/>
      <c r="EJ726" s="10"/>
      <c r="EK726" s="10"/>
      <c r="EL726" s="10"/>
      <c r="EM726" s="10"/>
      <c r="EN726" s="10"/>
      <c r="EO726" s="10"/>
      <c r="EP726" s="10"/>
      <c r="EQ726" s="10"/>
      <c r="ER726" s="10"/>
      <c r="ES726" s="10"/>
      <c r="ET726" s="10"/>
      <c r="EU726" s="10"/>
      <c r="EV726" s="10"/>
      <c r="EW726" s="10"/>
      <c r="EX726" s="10"/>
      <c r="EY726" s="10"/>
      <c r="EZ726" s="10"/>
      <c r="FA726" s="10"/>
      <c r="FB726" s="10"/>
      <c r="FC726" s="10"/>
      <c r="FD726" s="10"/>
      <c r="FE726" s="10"/>
      <c r="FF726" s="10"/>
      <c r="FG726" s="10"/>
      <c r="FH726" s="10"/>
      <c r="FI726" s="10"/>
      <c r="FJ726" s="10"/>
      <c r="FK726" s="10"/>
      <c r="FL726" s="10"/>
      <c r="FM726" s="10"/>
      <c r="FN726" s="10"/>
      <c r="FO726" s="10"/>
      <c r="FP726" s="10"/>
      <c r="FQ726" s="10"/>
      <c r="FR726" s="10"/>
      <c r="FS726" s="10"/>
      <c r="FT726" s="10"/>
      <c r="FU726" s="10"/>
      <c r="FV726" s="10"/>
      <c r="FW726" s="10"/>
      <c r="FX726" s="10"/>
      <c r="FY726" s="10"/>
      <c r="FZ726" s="10"/>
      <c r="GA726" s="10"/>
      <c r="GB726" s="10"/>
      <c r="GC726" s="10"/>
      <c r="GD726" s="10"/>
      <c r="GE726" s="10"/>
      <c r="GF726" s="10"/>
      <c r="GG726" s="10"/>
      <c r="GH726" s="10"/>
      <c r="GI726" s="10"/>
      <c r="GJ726" s="10"/>
      <c r="GK726" s="10"/>
      <c r="GL726" s="10"/>
      <c r="GM726" s="10"/>
      <c r="GN726" s="10"/>
      <c r="GO726" s="10"/>
      <c r="GP726" s="10"/>
      <c r="GQ726" s="10"/>
      <c r="GR726" s="10"/>
      <c r="GS726" s="10"/>
      <c r="GT726" s="10"/>
      <c r="GU726" s="10"/>
      <c r="GV726" s="10"/>
      <c r="GW726" s="10"/>
      <c r="GX726" s="10"/>
      <c r="GY726" s="10"/>
      <c r="GZ726" s="10"/>
      <c r="HA726" s="10"/>
      <c r="HB726" s="10"/>
      <c r="HC726" s="10"/>
      <c r="HD726" s="10"/>
      <c r="HE726" s="10"/>
      <c r="HF726" s="10"/>
      <c r="HG726" s="10"/>
      <c r="HH726" s="10"/>
      <c r="HI726" s="10"/>
      <c r="HJ726" s="10"/>
      <c r="HK726" s="10"/>
      <c r="HL726" s="10"/>
      <c r="HM726" s="10"/>
      <c r="HN726" s="10"/>
      <c r="HO726" s="10"/>
    </row>
    <row r="727" spans="2:223" ht="51" outlineLevel="1" x14ac:dyDescent="0.2">
      <c r="B727" s="14" t="s">
        <v>1734</v>
      </c>
      <c r="C727" s="14" t="s">
        <v>46</v>
      </c>
      <c r="D727" s="44" t="s">
        <v>1727</v>
      </c>
      <c r="E727" s="14" t="s">
        <v>292</v>
      </c>
      <c r="F727" s="14" t="s">
        <v>1728</v>
      </c>
      <c r="G727" s="14" t="s">
        <v>1735</v>
      </c>
      <c r="H727" s="15" t="s">
        <v>83</v>
      </c>
      <c r="I727" s="16">
        <v>45</v>
      </c>
      <c r="J727" s="17" t="s">
        <v>109</v>
      </c>
      <c r="K727" s="15" t="s">
        <v>53</v>
      </c>
      <c r="L727" s="18" t="s">
        <v>54</v>
      </c>
      <c r="M727" s="18" t="s">
        <v>55</v>
      </c>
      <c r="N727" s="18" t="s">
        <v>56</v>
      </c>
      <c r="O727" s="18"/>
      <c r="P727" s="18"/>
      <c r="Q727" s="19"/>
      <c r="R727" s="20"/>
      <c r="S727" s="20"/>
      <c r="T727" s="20"/>
      <c r="U727" s="20"/>
      <c r="V727" s="20"/>
      <c r="W727" s="20">
        <v>26197668.960000001</v>
      </c>
      <c r="X727" s="30">
        <f t="shared" si="19"/>
        <v>0</v>
      </c>
      <c r="Y727" s="20">
        <f t="shared" si="20"/>
        <v>0</v>
      </c>
      <c r="Z727" s="18" t="s">
        <v>57</v>
      </c>
      <c r="AA727" s="14" t="s">
        <v>176</v>
      </c>
      <c r="AB727" s="22" t="s">
        <v>90</v>
      </c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/>
      <c r="DE727" s="10"/>
      <c r="DF727" s="10"/>
      <c r="DG727" s="10"/>
      <c r="DH727" s="10"/>
      <c r="DI727" s="10"/>
      <c r="DJ727" s="10"/>
      <c r="DK727" s="10"/>
      <c r="DL727" s="10"/>
      <c r="DM727" s="10"/>
      <c r="DN727" s="10"/>
      <c r="DO727" s="10"/>
      <c r="DP727" s="10"/>
      <c r="DQ727" s="10"/>
      <c r="DR727" s="10"/>
      <c r="DS727" s="10"/>
      <c r="DT727" s="10"/>
      <c r="DU727" s="10"/>
      <c r="DV727" s="10"/>
      <c r="DW727" s="10"/>
      <c r="DX727" s="10"/>
      <c r="DY727" s="10"/>
      <c r="DZ727" s="10"/>
      <c r="EA727" s="10"/>
      <c r="EB727" s="10"/>
      <c r="EC727" s="10"/>
      <c r="ED727" s="10"/>
      <c r="EE727" s="10"/>
      <c r="EF727" s="10"/>
      <c r="EG727" s="10"/>
      <c r="EH727" s="10"/>
      <c r="EI727" s="10"/>
      <c r="EJ727" s="10"/>
      <c r="EK727" s="10"/>
      <c r="EL727" s="10"/>
      <c r="EM727" s="10"/>
      <c r="EN727" s="10"/>
      <c r="EO727" s="10"/>
      <c r="EP727" s="10"/>
      <c r="EQ727" s="10"/>
      <c r="ER727" s="10"/>
      <c r="ES727" s="10"/>
      <c r="ET727" s="10"/>
      <c r="EU727" s="10"/>
      <c r="EV727" s="10"/>
      <c r="EW727" s="10"/>
      <c r="EX727" s="10"/>
      <c r="EY727" s="10"/>
      <c r="EZ727" s="10"/>
      <c r="FA727" s="10"/>
      <c r="FB727" s="10"/>
      <c r="FC727" s="10"/>
      <c r="FD727" s="10"/>
      <c r="FE727" s="10"/>
      <c r="FF727" s="10"/>
      <c r="FG727" s="10"/>
      <c r="FH727" s="10"/>
      <c r="FI727" s="10"/>
      <c r="FJ727" s="10"/>
      <c r="FK727" s="10"/>
      <c r="FL727" s="10"/>
      <c r="FM727" s="10"/>
      <c r="FN727" s="10"/>
      <c r="FO727" s="10"/>
      <c r="FP727" s="10"/>
      <c r="FQ727" s="10"/>
      <c r="FR727" s="10"/>
      <c r="FS727" s="10"/>
      <c r="FT727" s="10"/>
      <c r="FU727" s="10"/>
      <c r="FV727" s="10"/>
      <c r="FW727" s="10"/>
      <c r="FX727" s="10"/>
      <c r="FY727" s="10"/>
      <c r="FZ727" s="10"/>
      <c r="GA727" s="10"/>
      <c r="GB727" s="10"/>
      <c r="GC727" s="10"/>
      <c r="GD727" s="10"/>
      <c r="GE727" s="10"/>
      <c r="GF727" s="10"/>
      <c r="GG727" s="10"/>
      <c r="GH727" s="10"/>
      <c r="GI727" s="10"/>
      <c r="GJ727" s="10"/>
      <c r="GK727" s="10"/>
      <c r="GL727" s="10"/>
      <c r="GM727" s="10"/>
      <c r="GN727" s="10"/>
      <c r="GO727" s="10"/>
      <c r="GP727" s="10"/>
      <c r="GQ727" s="10"/>
      <c r="GR727" s="10"/>
      <c r="GS727" s="10"/>
      <c r="GT727" s="10"/>
      <c r="GU727" s="10"/>
      <c r="GV727" s="10"/>
      <c r="GW727" s="10"/>
      <c r="GX727" s="10"/>
      <c r="GY727" s="10"/>
      <c r="GZ727" s="10"/>
      <c r="HA727" s="10"/>
      <c r="HB727" s="10"/>
      <c r="HC727" s="10"/>
      <c r="HD727" s="10"/>
      <c r="HE727" s="10"/>
      <c r="HF727" s="10"/>
      <c r="HG727" s="10"/>
      <c r="HH727" s="10"/>
      <c r="HI727" s="10"/>
      <c r="HJ727" s="10"/>
      <c r="HK727" s="10"/>
      <c r="HL727" s="10"/>
      <c r="HM727" s="10"/>
      <c r="HN727" s="10"/>
      <c r="HO727" s="10"/>
    </row>
    <row r="728" spans="2:223" s="62" customFormat="1" ht="51" outlineLevel="1" x14ac:dyDescent="0.2">
      <c r="B728" s="52" t="s">
        <v>1736</v>
      </c>
      <c r="C728" s="52" t="s">
        <v>46</v>
      </c>
      <c r="D728" s="52" t="s">
        <v>1737</v>
      </c>
      <c r="E728" s="52" t="s">
        <v>1738</v>
      </c>
      <c r="F728" s="52" t="s">
        <v>1739</v>
      </c>
      <c r="G728" s="52" t="s">
        <v>1740</v>
      </c>
      <c r="H728" s="53" t="s">
        <v>83</v>
      </c>
      <c r="I728" s="54">
        <v>45</v>
      </c>
      <c r="J728" s="55" t="s">
        <v>109</v>
      </c>
      <c r="K728" s="53" t="s">
        <v>53</v>
      </c>
      <c r="L728" s="56" t="s">
        <v>54</v>
      </c>
      <c r="M728" s="56" t="s">
        <v>55</v>
      </c>
      <c r="N728" s="56" t="s">
        <v>1741</v>
      </c>
      <c r="O728" s="56"/>
      <c r="P728" s="56"/>
      <c r="Q728" s="57"/>
      <c r="R728" s="58">
        <v>0.5</v>
      </c>
      <c r="S728" s="58">
        <v>0.5</v>
      </c>
      <c r="T728" s="58">
        <v>0.5</v>
      </c>
      <c r="U728" s="58">
        <v>0.5</v>
      </c>
      <c r="V728" s="58">
        <v>0.5</v>
      </c>
      <c r="W728" s="58">
        <v>627934.39</v>
      </c>
      <c r="X728" s="59">
        <f t="shared" si="19"/>
        <v>1569835.9750000001</v>
      </c>
      <c r="Y728" s="58">
        <f t="shared" si="20"/>
        <v>1758216.2920000004</v>
      </c>
      <c r="Z728" s="56" t="s">
        <v>57</v>
      </c>
      <c r="AA728" s="52" t="s">
        <v>176</v>
      </c>
      <c r="AB728" s="60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1"/>
      <c r="AV728" s="61"/>
      <c r="AW728" s="61"/>
      <c r="AX728" s="61"/>
      <c r="AY728" s="61"/>
      <c r="AZ728" s="61"/>
      <c r="BA728" s="61"/>
      <c r="BB728" s="61"/>
      <c r="BC728" s="61"/>
      <c r="BD728" s="61"/>
      <c r="BE728" s="61"/>
      <c r="BF728" s="61"/>
      <c r="BG728" s="61"/>
      <c r="BH728" s="61"/>
      <c r="BI728" s="61"/>
      <c r="BJ728" s="61"/>
      <c r="BK728" s="61"/>
      <c r="BL728" s="61"/>
      <c r="BM728" s="61"/>
      <c r="BN728" s="61"/>
      <c r="BO728" s="61"/>
      <c r="BP728" s="61"/>
      <c r="BQ728" s="61"/>
      <c r="BR728" s="61"/>
      <c r="BS728" s="61"/>
      <c r="BT728" s="61"/>
      <c r="BU728" s="61"/>
      <c r="BV728" s="61"/>
      <c r="BW728" s="61"/>
      <c r="BX728" s="61"/>
      <c r="BY728" s="61"/>
      <c r="BZ728" s="61"/>
      <c r="CA728" s="61"/>
      <c r="CB728" s="61"/>
      <c r="CC728" s="61"/>
      <c r="CD728" s="61"/>
      <c r="CE728" s="61"/>
      <c r="CF728" s="61"/>
      <c r="CG728" s="61"/>
      <c r="CH728" s="61"/>
      <c r="CI728" s="61"/>
      <c r="CJ728" s="61"/>
      <c r="CK728" s="61"/>
      <c r="CL728" s="61"/>
      <c r="CM728" s="61"/>
      <c r="CN728" s="61"/>
      <c r="CO728" s="61"/>
      <c r="CP728" s="61"/>
      <c r="CQ728" s="61"/>
      <c r="CR728" s="61"/>
      <c r="CS728" s="61"/>
      <c r="CT728" s="61"/>
      <c r="CU728" s="61"/>
      <c r="CV728" s="61"/>
      <c r="CW728" s="61"/>
      <c r="CX728" s="61"/>
      <c r="CY728" s="61"/>
      <c r="CZ728" s="61"/>
      <c r="DA728" s="61"/>
      <c r="DB728" s="61"/>
      <c r="DC728" s="61"/>
      <c r="DD728" s="61"/>
      <c r="DE728" s="61"/>
      <c r="DF728" s="61"/>
      <c r="DG728" s="61"/>
      <c r="DH728" s="61"/>
      <c r="DI728" s="61"/>
      <c r="DJ728" s="61"/>
      <c r="DK728" s="61"/>
      <c r="DL728" s="61"/>
      <c r="DM728" s="61"/>
      <c r="DN728" s="61"/>
      <c r="DO728" s="61"/>
      <c r="DP728" s="61"/>
      <c r="DQ728" s="61"/>
      <c r="DR728" s="61"/>
      <c r="DS728" s="61"/>
      <c r="DT728" s="61"/>
      <c r="DU728" s="61"/>
      <c r="DV728" s="61"/>
      <c r="DW728" s="61"/>
      <c r="DX728" s="61"/>
      <c r="DY728" s="61"/>
      <c r="DZ728" s="61"/>
      <c r="EA728" s="61"/>
      <c r="EB728" s="61"/>
      <c r="EC728" s="61"/>
      <c r="ED728" s="61"/>
      <c r="EE728" s="61"/>
      <c r="EF728" s="61"/>
      <c r="EG728" s="61"/>
      <c r="EH728" s="61"/>
      <c r="EI728" s="61"/>
      <c r="EJ728" s="61"/>
      <c r="EK728" s="61"/>
      <c r="EL728" s="61"/>
      <c r="EM728" s="61"/>
      <c r="EN728" s="61"/>
      <c r="EO728" s="61"/>
      <c r="EP728" s="61"/>
      <c r="EQ728" s="61"/>
      <c r="ER728" s="61"/>
      <c r="ES728" s="61"/>
      <c r="ET728" s="61"/>
      <c r="EU728" s="61"/>
      <c r="EV728" s="61"/>
      <c r="EW728" s="61"/>
      <c r="EX728" s="61"/>
      <c r="EY728" s="61"/>
      <c r="EZ728" s="61"/>
      <c r="FA728" s="61"/>
      <c r="FB728" s="61"/>
      <c r="FC728" s="61"/>
      <c r="FD728" s="61"/>
      <c r="FE728" s="61"/>
      <c r="FF728" s="61"/>
      <c r="FG728" s="61"/>
      <c r="FH728" s="61"/>
      <c r="FI728" s="61"/>
      <c r="FJ728" s="61"/>
      <c r="FK728" s="61"/>
      <c r="FL728" s="61"/>
      <c r="FM728" s="61"/>
      <c r="FN728" s="61"/>
      <c r="FO728" s="61"/>
      <c r="FP728" s="61"/>
      <c r="FQ728" s="61"/>
      <c r="FR728" s="61"/>
      <c r="FS728" s="61"/>
      <c r="FT728" s="61"/>
      <c r="FU728" s="61"/>
      <c r="FV728" s="61"/>
      <c r="FW728" s="61"/>
      <c r="FX728" s="61"/>
      <c r="FY728" s="61"/>
      <c r="FZ728" s="61"/>
      <c r="GA728" s="61"/>
      <c r="GB728" s="61"/>
      <c r="GC728" s="61"/>
      <c r="GD728" s="61"/>
      <c r="GE728" s="61"/>
      <c r="GF728" s="61"/>
      <c r="GG728" s="61"/>
      <c r="GH728" s="61"/>
      <c r="GI728" s="61"/>
      <c r="GJ728" s="61"/>
      <c r="GK728" s="61"/>
      <c r="GL728" s="61"/>
      <c r="GM728" s="61"/>
      <c r="GN728" s="61"/>
      <c r="GO728" s="61"/>
      <c r="GP728" s="61"/>
      <c r="GQ728" s="61"/>
      <c r="GR728" s="61"/>
      <c r="GS728" s="61"/>
      <c r="GT728" s="61"/>
      <c r="GU728" s="61"/>
      <c r="GV728" s="61"/>
      <c r="GW728" s="61"/>
      <c r="GX728" s="61"/>
      <c r="GY728" s="61"/>
      <c r="GZ728" s="61"/>
      <c r="HA728" s="61"/>
      <c r="HB728" s="61"/>
      <c r="HC728" s="61"/>
      <c r="HD728" s="61"/>
      <c r="HE728" s="61"/>
      <c r="HF728" s="61"/>
      <c r="HG728" s="61"/>
      <c r="HH728" s="61"/>
      <c r="HI728" s="61"/>
      <c r="HJ728" s="61"/>
      <c r="HK728" s="61"/>
      <c r="HL728" s="61"/>
      <c r="HM728" s="61"/>
      <c r="HN728" s="61"/>
      <c r="HO728" s="61"/>
    </row>
    <row r="729" spans="2:223" s="62" customFormat="1" ht="51" outlineLevel="1" x14ac:dyDescent="0.2">
      <c r="B729" s="52" t="s">
        <v>1742</v>
      </c>
      <c r="C729" s="52" t="s">
        <v>46</v>
      </c>
      <c r="D729" s="52" t="s">
        <v>1743</v>
      </c>
      <c r="E729" s="52" t="s">
        <v>1738</v>
      </c>
      <c r="F729" s="52" t="s">
        <v>1744</v>
      </c>
      <c r="G729" s="52" t="s">
        <v>1745</v>
      </c>
      <c r="H729" s="53" t="s">
        <v>83</v>
      </c>
      <c r="I729" s="54">
        <v>45</v>
      </c>
      <c r="J729" s="55" t="s">
        <v>109</v>
      </c>
      <c r="K729" s="53" t="s">
        <v>53</v>
      </c>
      <c r="L729" s="56" t="s">
        <v>54</v>
      </c>
      <c r="M729" s="56" t="s">
        <v>55</v>
      </c>
      <c r="N729" s="56" t="s">
        <v>1741</v>
      </c>
      <c r="O729" s="56"/>
      <c r="P729" s="56"/>
      <c r="Q729" s="57"/>
      <c r="R729" s="58">
        <v>1.1000000000000001</v>
      </c>
      <c r="S729" s="58">
        <v>1.5000000000000002</v>
      </c>
      <c r="T729" s="58">
        <v>1.5000000000000002</v>
      </c>
      <c r="U729" s="58">
        <v>1.5000000000000002</v>
      </c>
      <c r="V729" s="58">
        <v>1.5000000000000002</v>
      </c>
      <c r="W729" s="58">
        <v>111791.35</v>
      </c>
      <c r="X729" s="59">
        <f t="shared" si="19"/>
        <v>793718.58500000008</v>
      </c>
      <c r="Y729" s="58">
        <f t="shared" si="20"/>
        <v>888964.81520000019</v>
      </c>
      <c r="Z729" s="56" t="s">
        <v>57</v>
      </c>
      <c r="AA729" s="52" t="s">
        <v>176</v>
      </c>
      <c r="AB729" s="60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1"/>
      <c r="AV729" s="61"/>
      <c r="AW729" s="61"/>
      <c r="AX729" s="61"/>
      <c r="AY729" s="61"/>
      <c r="AZ729" s="61"/>
      <c r="BA729" s="61"/>
      <c r="BB729" s="61"/>
      <c r="BC729" s="61"/>
      <c r="BD729" s="61"/>
      <c r="BE729" s="61"/>
      <c r="BF729" s="61"/>
      <c r="BG729" s="61"/>
      <c r="BH729" s="61"/>
      <c r="BI729" s="61"/>
      <c r="BJ729" s="61"/>
      <c r="BK729" s="61"/>
      <c r="BL729" s="61"/>
      <c r="BM729" s="61"/>
      <c r="BN729" s="61"/>
      <c r="BO729" s="61"/>
      <c r="BP729" s="61"/>
      <c r="BQ729" s="61"/>
      <c r="BR729" s="61"/>
      <c r="BS729" s="61"/>
      <c r="BT729" s="61"/>
      <c r="BU729" s="61"/>
      <c r="BV729" s="61"/>
      <c r="BW729" s="61"/>
      <c r="BX729" s="61"/>
      <c r="BY729" s="61"/>
      <c r="BZ729" s="61"/>
      <c r="CA729" s="61"/>
      <c r="CB729" s="61"/>
      <c r="CC729" s="61"/>
      <c r="CD729" s="61"/>
      <c r="CE729" s="61"/>
      <c r="CF729" s="61"/>
      <c r="CG729" s="61"/>
      <c r="CH729" s="61"/>
      <c r="CI729" s="61"/>
      <c r="CJ729" s="61"/>
      <c r="CK729" s="61"/>
      <c r="CL729" s="61"/>
      <c r="CM729" s="61"/>
      <c r="CN729" s="61"/>
      <c r="CO729" s="61"/>
      <c r="CP729" s="61"/>
      <c r="CQ729" s="61"/>
      <c r="CR729" s="61"/>
      <c r="CS729" s="61"/>
      <c r="CT729" s="61"/>
      <c r="CU729" s="61"/>
      <c r="CV729" s="61"/>
      <c r="CW729" s="61"/>
      <c r="CX729" s="61"/>
      <c r="CY729" s="61"/>
      <c r="CZ729" s="61"/>
      <c r="DA729" s="61"/>
      <c r="DB729" s="61"/>
      <c r="DC729" s="61"/>
      <c r="DD729" s="61"/>
      <c r="DE729" s="61"/>
      <c r="DF729" s="61"/>
      <c r="DG729" s="61"/>
      <c r="DH729" s="61"/>
      <c r="DI729" s="61"/>
      <c r="DJ729" s="61"/>
      <c r="DK729" s="61"/>
      <c r="DL729" s="61"/>
      <c r="DM729" s="61"/>
      <c r="DN729" s="61"/>
      <c r="DO729" s="61"/>
      <c r="DP729" s="61"/>
      <c r="DQ729" s="61"/>
      <c r="DR729" s="61"/>
      <c r="DS729" s="61"/>
      <c r="DT729" s="61"/>
      <c r="DU729" s="61"/>
      <c r="DV729" s="61"/>
      <c r="DW729" s="61"/>
      <c r="DX729" s="61"/>
      <c r="DY729" s="61"/>
      <c r="DZ729" s="61"/>
      <c r="EA729" s="61"/>
      <c r="EB729" s="61"/>
      <c r="EC729" s="61"/>
      <c r="ED729" s="61"/>
      <c r="EE729" s="61"/>
      <c r="EF729" s="61"/>
      <c r="EG729" s="61"/>
      <c r="EH729" s="61"/>
      <c r="EI729" s="61"/>
      <c r="EJ729" s="61"/>
      <c r="EK729" s="61"/>
      <c r="EL729" s="61"/>
      <c r="EM729" s="61"/>
      <c r="EN729" s="61"/>
      <c r="EO729" s="61"/>
      <c r="EP729" s="61"/>
      <c r="EQ729" s="61"/>
      <c r="ER729" s="61"/>
      <c r="ES729" s="61"/>
      <c r="ET729" s="61"/>
      <c r="EU729" s="61"/>
      <c r="EV729" s="61"/>
      <c r="EW729" s="61"/>
      <c r="EX729" s="61"/>
      <c r="EY729" s="61"/>
      <c r="EZ729" s="61"/>
      <c r="FA729" s="61"/>
      <c r="FB729" s="61"/>
      <c r="FC729" s="61"/>
      <c r="FD729" s="61"/>
      <c r="FE729" s="61"/>
      <c r="FF729" s="61"/>
      <c r="FG729" s="61"/>
      <c r="FH729" s="61"/>
      <c r="FI729" s="61"/>
      <c r="FJ729" s="61"/>
      <c r="FK729" s="61"/>
      <c r="FL729" s="61"/>
      <c r="FM729" s="61"/>
      <c r="FN729" s="61"/>
      <c r="FO729" s="61"/>
      <c r="FP729" s="61"/>
      <c r="FQ729" s="61"/>
      <c r="FR729" s="61"/>
      <c r="FS729" s="61"/>
      <c r="FT729" s="61"/>
      <c r="FU729" s="61"/>
      <c r="FV729" s="61"/>
      <c r="FW729" s="61"/>
      <c r="FX729" s="61"/>
      <c r="FY729" s="61"/>
      <c r="FZ729" s="61"/>
      <c r="GA729" s="61"/>
      <c r="GB729" s="61"/>
      <c r="GC729" s="61"/>
      <c r="GD729" s="61"/>
      <c r="GE729" s="61"/>
      <c r="GF729" s="61"/>
      <c r="GG729" s="61"/>
      <c r="GH729" s="61"/>
      <c r="GI729" s="61"/>
      <c r="GJ729" s="61"/>
      <c r="GK729" s="61"/>
      <c r="GL729" s="61"/>
      <c r="GM729" s="61"/>
      <c r="GN729" s="61"/>
      <c r="GO729" s="61"/>
      <c r="GP729" s="61"/>
      <c r="GQ729" s="61"/>
      <c r="GR729" s="61"/>
      <c r="GS729" s="61"/>
      <c r="GT729" s="61"/>
      <c r="GU729" s="61"/>
      <c r="GV729" s="61"/>
      <c r="GW729" s="61"/>
      <c r="GX729" s="61"/>
      <c r="GY729" s="61"/>
      <c r="GZ729" s="61"/>
      <c r="HA729" s="61"/>
      <c r="HB729" s="61"/>
      <c r="HC729" s="61"/>
      <c r="HD729" s="61"/>
      <c r="HE729" s="61"/>
      <c r="HF729" s="61"/>
      <c r="HG729" s="61"/>
      <c r="HH729" s="61"/>
      <c r="HI729" s="61"/>
      <c r="HJ729" s="61"/>
      <c r="HK729" s="61"/>
      <c r="HL729" s="61"/>
      <c r="HM729" s="61"/>
      <c r="HN729" s="61"/>
      <c r="HO729" s="61"/>
    </row>
    <row r="730" spans="2:223" s="62" customFormat="1" ht="51" outlineLevel="1" x14ac:dyDescent="0.2">
      <c r="B730" s="52" t="s">
        <v>1746</v>
      </c>
      <c r="C730" s="52" t="s">
        <v>46</v>
      </c>
      <c r="D730" s="52" t="s">
        <v>1747</v>
      </c>
      <c r="E730" s="52" t="s">
        <v>1738</v>
      </c>
      <c r="F730" s="52" t="s">
        <v>1748</v>
      </c>
      <c r="G730" s="52" t="s">
        <v>1749</v>
      </c>
      <c r="H730" s="53" t="s">
        <v>83</v>
      </c>
      <c r="I730" s="54">
        <v>45</v>
      </c>
      <c r="J730" s="55" t="s">
        <v>109</v>
      </c>
      <c r="K730" s="53" t="s">
        <v>53</v>
      </c>
      <c r="L730" s="56" t="s">
        <v>54</v>
      </c>
      <c r="M730" s="56" t="s">
        <v>55</v>
      </c>
      <c r="N730" s="56" t="s">
        <v>1741</v>
      </c>
      <c r="O730" s="56"/>
      <c r="P730" s="56"/>
      <c r="Q730" s="57"/>
      <c r="R730" s="58">
        <v>0.2</v>
      </c>
      <c r="S730" s="58">
        <v>0.2</v>
      </c>
      <c r="T730" s="58">
        <v>0.2</v>
      </c>
      <c r="U730" s="58">
        <v>0.2</v>
      </c>
      <c r="V730" s="58">
        <v>0.2</v>
      </c>
      <c r="W730" s="58">
        <v>2099060.9900000002</v>
      </c>
      <c r="X730" s="59">
        <f t="shared" si="19"/>
        <v>2099060.9900000002</v>
      </c>
      <c r="Y730" s="58">
        <f t="shared" si="20"/>
        <v>2350948.3088000007</v>
      </c>
      <c r="Z730" s="56" t="s">
        <v>57</v>
      </c>
      <c r="AA730" s="52" t="s">
        <v>176</v>
      </c>
      <c r="AB730" s="60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  <c r="AV730" s="61"/>
      <c r="AW730" s="61"/>
      <c r="AX730" s="61"/>
      <c r="AY730" s="61"/>
      <c r="AZ730" s="61"/>
      <c r="BA730" s="61"/>
      <c r="BB730" s="61"/>
      <c r="BC730" s="61"/>
      <c r="BD730" s="61"/>
      <c r="BE730" s="61"/>
      <c r="BF730" s="61"/>
      <c r="BG730" s="61"/>
      <c r="BH730" s="61"/>
      <c r="BI730" s="61"/>
      <c r="BJ730" s="61"/>
      <c r="BK730" s="61"/>
      <c r="BL730" s="61"/>
      <c r="BM730" s="61"/>
      <c r="BN730" s="61"/>
      <c r="BO730" s="61"/>
      <c r="BP730" s="61"/>
      <c r="BQ730" s="61"/>
      <c r="BR730" s="61"/>
      <c r="BS730" s="61"/>
      <c r="BT730" s="61"/>
      <c r="BU730" s="61"/>
      <c r="BV730" s="61"/>
      <c r="BW730" s="61"/>
      <c r="BX730" s="61"/>
      <c r="BY730" s="61"/>
      <c r="BZ730" s="61"/>
      <c r="CA730" s="61"/>
      <c r="CB730" s="61"/>
      <c r="CC730" s="61"/>
      <c r="CD730" s="61"/>
      <c r="CE730" s="61"/>
      <c r="CF730" s="61"/>
      <c r="CG730" s="61"/>
      <c r="CH730" s="61"/>
      <c r="CI730" s="61"/>
      <c r="CJ730" s="61"/>
      <c r="CK730" s="61"/>
      <c r="CL730" s="61"/>
      <c r="CM730" s="61"/>
      <c r="CN730" s="61"/>
      <c r="CO730" s="61"/>
      <c r="CP730" s="61"/>
      <c r="CQ730" s="61"/>
      <c r="CR730" s="61"/>
      <c r="CS730" s="61"/>
      <c r="CT730" s="61"/>
      <c r="CU730" s="61"/>
      <c r="CV730" s="61"/>
      <c r="CW730" s="61"/>
      <c r="CX730" s="61"/>
      <c r="CY730" s="61"/>
      <c r="CZ730" s="61"/>
      <c r="DA730" s="61"/>
      <c r="DB730" s="61"/>
      <c r="DC730" s="61"/>
      <c r="DD730" s="61"/>
      <c r="DE730" s="61"/>
      <c r="DF730" s="61"/>
      <c r="DG730" s="61"/>
      <c r="DH730" s="61"/>
      <c r="DI730" s="61"/>
      <c r="DJ730" s="61"/>
      <c r="DK730" s="61"/>
      <c r="DL730" s="61"/>
      <c r="DM730" s="61"/>
      <c r="DN730" s="61"/>
      <c r="DO730" s="61"/>
      <c r="DP730" s="61"/>
      <c r="DQ730" s="61"/>
      <c r="DR730" s="61"/>
      <c r="DS730" s="61"/>
      <c r="DT730" s="61"/>
      <c r="DU730" s="61"/>
      <c r="DV730" s="61"/>
      <c r="DW730" s="61"/>
      <c r="DX730" s="61"/>
      <c r="DY730" s="61"/>
      <c r="DZ730" s="61"/>
      <c r="EA730" s="61"/>
      <c r="EB730" s="61"/>
      <c r="EC730" s="61"/>
      <c r="ED730" s="61"/>
      <c r="EE730" s="61"/>
      <c r="EF730" s="61"/>
      <c r="EG730" s="61"/>
      <c r="EH730" s="61"/>
      <c r="EI730" s="61"/>
      <c r="EJ730" s="61"/>
      <c r="EK730" s="61"/>
      <c r="EL730" s="61"/>
      <c r="EM730" s="61"/>
      <c r="EN730" s="61"/>
      <c r="EO730" s="61"/>
      <c r="EP730" s="61"/>
      <c r="EQ730" s="61"/>
      <c r="ER730" s="61"/>
      <c r="ES730" s="61"/>
      <c r="ET730" s="61"/>
      <c r="EU730" s="61"/>
      <c r="EV730" s="61"/>
      <c r="EW730" s="61"/>
      <c r="EX730" s="61"/>
      <c r="EY730" s="61"/>
      <c r="EZ730" s="61"/>
      <c r="FA730" s="61"/>
      <c r="FB730" s="61"/>
      <c r="FC730" s="61"/>
      <c r="FD730" s="61"/>
      <c r="FE730" s="61"/>
      <c r="FF730" s="61"/>
      <c r="FG730" s="61"/>
      <c r="FH730" s="61"/>
      <c r="FI730" s="61"/>
      <c r="FJ730" s="61"/>
      <c r="FK730" s="61"/>
      <c r="FL730" s="61"/>
      <c r="FM730" s="61"/>
      <c r="FN730" s="61"/>
      <c r="FO730" s="61"/>
      <c r="FP730" s="61"/>
      <c r="FQ730" s="61"/>
      <c r="FR730" s="61"/>
      <c r="FS730" s="61"/>
      <c r="FT730" s="61"/>
      <c r="FU730" s="61"/>
      <c r="FV730" s="61"/>
      <c r="FW730" s="61"/>
      <c r="FX730" s="61"/>
      <c r="FY730" s="61"/>
      <c r="FZ730" s="61"/>
      <c r="GA730" s="61"/>
      <c r="GB730" s="61"/>
      <c r="GC730" s="61"/>
      <c r="GD730" s="61"/>
      <c r="GE730" s="61"/>
      <c r="GF730" s="61"/>
      <c r="GG730" s="61"/>
      <c r="GH730" s="61"/>
      <c r="GI730" s="61"/>
      <c r="GJ730" s="61"/>
      <c r="GK730" s="61"/>
      <c r="GL730" s="61"/>
      <c r="GM730" s="61"/>
      <c r="GN730" s="61"/>
      <c r="GO730" s="61"/>
      <c r="GP730" s="61"/>
      <c r="GQ730" s="61"/>
      <c r="GR730" s="61"/>
      <c r="GS730" s="61"/>
      <c r="GT730" s="61"/>
      <c r="GU730" s="61"/>
      <c r="GV730" s="61"/>
      <c r="GW730" s="61"/>
      <c r="GX730" s="61"/>
      <c r="GY730" s="61"/>
      <c r="GZ730" s="61"/>
      <c r="HA730" s="61"/>
      <c r="HB730" s="61"/>
      <c r="HC730" s="61"/>
      <c r="HD730" s="61"/>
      <c r="HE730" s="61"/>
      <c r="HF730" s="61"/>
      <c r="HG730" s="61"/>
      <c r="HH730" s="61"/>
      <c r="HI730" s="61"/>
      <c r="HJ730" s="61"/>
      <c r="HK730" s="61"/>
      <c r="HL730" s="61"/>
      <c r="HM730" s="61"/>
      <c r="HN730" s="61"/>
      <c r="HO730" s="61"/>
    </row>
    <row r="731" spans="2:223" s="62" customFormat="1" ht="51" outlineLevel="1" x14ac:dyDescent="0.2">
      <c r="B731" s="52" t="s">
        <v>1750</v>
      </c>
      <c r="C731" s="52" t="s">
        <v>46</v>
      </c>
      <c r="D731" s="52" t="s">
        <v>1751</v>
      </c>
      <c r="E731" s="52" t="s">
        <v>1738</v>
      </c>
      <c r="F731" s="52" t="s">
        <v>1752</v>
      </c>
      <c r="G731" s="52" t="s">
        <v>1753</v>
      </c>
      <c r="H731" s="53" t="s">
        <v>83</v>
      </c>
      <c r="I731" s="54">
        <v>45</v>
      </c>
      <c r="J731" s="55" t="s">
        <v>109</v>
      </c>
      <c r="K731" s="53" t="s">
        <v>53</v>
      </c>
      <c r="L731" s="56" t="s">
        <v>54</v>
      </c>
      <c r="M731" s="56" t="s">
        <v>55</v>
      </c>
      <c r="N731" s="56" t="s">
        <v>1741</v>
      </c>
      <c r="O731" s="56"/>
      <c r="P731" s="56"/>
      <c r="Q731" s="57"/>
      <c r="R731" s="58">
        <v>0.2</v>
      </c>
      <c r="S731" s="58">
        <v>0.2</v>
      </c>
      <c r="T731" s="58">
        <v>0.2</v>
      </c>
      <c r="U731" s="58">
        <v>0.2</v>
      </c>
      <c r="V731" s="58">
        <v>0.2</v>
      </c>
      <c r="W731" s="58">
        <v>1022771.93</v>
      </c>
      <c r="X731" s="59">
        <f t="shared" si="19"/>
        <v>1022771.93</v>
      </c>
      <c r="Y731" s="58">
        <f t="shared" si="20"/>
        <v>1145504.5616000001</v>
      </c>
      <c r="Z731" s="56" t="s">
        <v>57</v>
      </c>
      <c r="AA731" s="52" t="s">
        <v>176</v>
      </c>
      <c r="AB731" s="60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  <c r="AV731" s="61"/>
      <c r="AW731" s="61"/>
      <c r="AX731" s="61"/>
      <c r="AY731" s="61"/>
      <c r="AZ731" s="61"/>
      <c r="BA731" s="61"/>
      <c r="BB731" s="61"/>
      <c r="BC731" s="61"/>
      <c r="BD731" s="61"/>
      <c r="BE731" s="61"/>
      <c r="BF731" s="61"/>
      <c r="BG731" s="61"/>
      <c r="BH731" s="61"/>
      <c r="BI731" s="61"/>
      <c r="BJ731" s="61"/>
      <c r="BK731" s="61"/>
      <c r="BL731" s="61"/>
      <c r="BM731" s="61"/>
      <c r="BN731" s="61"/>
      <c r="BO731" s="61"/>
      <c r="BP731" s="61"/>
      <c r="BQ731" s="61"/>
      <c r="BR731" s="61"/>
      <c r="BS731" s="61"/>
      <c r="BT731" s="61"/>
      <c r="BU731" s="61"/>
      <c r="BV731" s="61"/>
      <c r="BW731" s="61"/>
      <c r="BX731" s="61"/>
      <c r="BY731" s="61"/>
      <c r="BZ731" s="61"/>
      <c r="CA731" s="61"/>
      <c r="CB731" s="61"/>
      <c r="CC731" s="61"/>
      <c r="CD731" s="61"/>
      <c r="CE731" s="61"/>
      <c r="CF731" s="61"/>
      <c r="CG731" s="61"/>
      <c r="CH731" s="61"/>
      <c r="CI731" s="61"/>
      <c r="CJ731" s="61"/>
      <c r="CK731" s="61"/>
      <c r="CL731" s="61"/>
      <c r="CM731" s="61"/>
      <c r="CN731" s="61"/>
      <c r="CO731" s="61"/>
      <c r="CP731" s="61"/>
      <c r="CQ731" s="61"/>
      <c r="CR731" s="61"/>
      <c r="CS731" s="61"/>
      <c r="CT731" s="61"/>
      <c r="CU731" s="61"/>
      <c r="CV731" s="61"/>
      <c r="CW731" s="61"/>
      <c r="CX731" s="61"/>
      <c r="CY731" s="61"/>
      <c r="CZ731" s="61"/>
      <c r="DA731" s="61"/>
      <c r="DB731" s="61"/>
      <c r="DC731" s="61"/>
      <c r="DD731" s="61"/>
      <c r="DE731" s="61"/>
      <c r="DF731" s="61"/>
      <c r="DG731" s="61"/>
      <c r="DH731" s="61"/>
      <c r="DI731" s="61"/>
      <c r="DJ731" s="61"/>
      <c r="DK731" s="61"/>
      <c r="DL731" s="61"/>
      <c r="DM731" s="61"/>
      <c r="DN731" s="61"/>
      <c r="DO731" s="61"/>
      <c r="DP731" s="61"/>
      <c r="DQ731" s="61"/>
      <c r="DR731" s="61"/>
      <c r="DS731" s="61"/>
      <c r="DT731" s="61"/>
      <c r="DU731" s="61"/>
      <c r="DV731" s="61"/>
      <c r="DW731" s="61"/>
      <c r="DX731" s="61"/>
      <c r="DY731" s="61"/>
      <c r="DZ731" s="61"/>
      <c r="EA731" s="61"/>
      <c r="EB731" s="61"/>
      <c r="EC731" s="61"/>
      <c r="ED731" s="61"/>
      <c r="EE731" s="61"/>
      <c r="EF731" s="61"/>
      <c r="EG731" s="61"/>
      <c r="EH731" s="61"/>
      <c r="EI731" s="61"/>
      <c r="EJ731" s="61"/>
      <c r="EK731" s="61"/>
      <c r="EL731" s="61"/>
      <c r="EM731" s="61"/>
      <c r="EN731" s="61"/>
      <c r="EO731" s="61"/>
      <c r="EP731" s="61"/>
      <c r="EQ731" s="61"/>
      <c r="ER731" s="61"/>
      <c r="ES731" s="61"/>
      <c r="ET731" s="61"/>
      <c r="EU731" s="61"/>
      <c r="EV731" s="61"/>
      <c r="EW731" s="61"/>
      <c r="EX731" s="61"/>
      <c r="EY731" s="61"/>
      <c r="EZ731" s="61"/>
      <c r="FA731" s="61"/>
      <c r="FB731" s="61"/>
      <c r="FC731" s="61"/>
      <c r="FD731" s="61"/>
      <c r="FE731" s="61"/>
      <c r="FF731" s="61"/>
      <c r="FG731" s="61"/>
      <c r="FH731" s="61"/>
      <c r="FI731" s="61"/>
      <c r="FJ731" s="61"/>
      <c r="FK731" s="61"/>
      <c r="FL731" s="61"/>
      <c r="FM731" s="61"/>
      <c r="FN731" s="61"/>
      <c r="FO731" s="61"/>
      <c r="FP731" s="61"/>
      <c r="FQ731" s="61"/>
      <c r="FR731" s="61"/>
      <c r="FS731" s="61"/>
      <c r="FT731" s="61"/>
      <c r="FU731" s="61"/>
      <c r="FV731" s="61"/>
      <c r="FW731" s="61"/>
      <c r="FX731" s="61"/>
      <c r="FY731" s="61"/>
      <c r="FZ731" s="61"/>
      <c r="GA731" s="61"/>
      <c r="GB731" s="61"/>
      <c r="GC731" s="61"/>
      <c r="GD731" s="61"/>
      <c r="GE731" s="61"/>
      <c r="GF731" s="61"/>
      <c r="GG731" s="61"/>
      <c r="GH731" s="61"/>
      <c r="GI731" s="61"/>
      <c r="GJ731" s="61"/>
      <c r="GK731" s="61"/>
      <c r="GL731" s="61"/>
      <c r="GM731" s="61"/>
      <c r="GN731" s="61"/>
      <c r="GO731" s="61"/>
      <c r="GP731" s="61"/>
      <c r="GQ731" s="61"/>
      <c r="GR731" s="61"/>
      <c r="GS731" s="61"/>
      <c r="GT731" s="61"/>
      <c r="GU731" s="61"/>
      <c r="GV731" s="61"/>
      <c r="GW731" s="61"/>
      <c r="GX731" s="61"/>
      <c r="GY731" s="61"/>
      <c r="GZ731" s="61"/>
      <c r="HA731" s="61"/>
      <c r="HB731" s="61"/>
      <c r="HC731" s="61"/>
      <c r="HD731" s="61"/>
      <c r="HE731" s="61"/>
      <c r="HF731" s="61"/>
      <c r="HG731" s="61"/>
      <c r="HH731" s="61"/>
      <c r="HI731" s="61"/>
      <c r="HJ731" s="61"/>
      <c r="HK731" s="61"/>
      <c r="HL731" s="61"/>
      <c r="HM731" s="61"/>
      <c r="HN731" s="61"/>
      <c r="HO731" s="61"/>
    </row>
    <row r="732" spans="2:223" ht="51" outlineLevel="1" x14ac:dyDescent="0.2">
      <c r="B732" s="14" t="s">
        <v>1754</v>
      </c>
      <c r="C732" s="14" t="s">
        <v>46</v>
      </c>
      <c r="D732" s="14" t="s">
        <v>1755</v>
      </c>
      <c r="E732" s="14" t="s">
        <v>1738</v>
      </c>
      <c r="F732" s="14" t="s">
        <v>1756</v>
      </c>
      <c r="G732" s="14" t="s">
        <v>1757</v>
      </c>
      <c r="H732" s="15" t="s">
        <v>83</v>
      </c>
      <c r="I732" s="16">
        <v>45</v>
      </c>
      <c r="J732" s="17" t="s">
        <v>109</v>
      </c>
      <c r="K732" s="15" t="s">
        <v>53</v>
      </c>
      <c r="L732" s="18" t="s">
        <v>54</v>
      </c>
      <c r="M732" s="18" t="s">
        <v>55</v>
      </c>
      <c r="N732" s="18" t="s">
        <v>1741</v>
      </c>
      <c r="O732" s="18"/>
      <c r="P732" s="18"/>
      <c r="Q732" s="19"/>
      <c r="R732" s="20">
        <v>0.5</v>
      </c>
      <c r="S732" s="20">
        <v>0.5</v>
      </c>
      <c r="T732" s="20">
        <v>0.5</v>
      </c>
      <c r="U732" s="20">
        <v>0.5</v>
      </c>
      <c r="V732" s="20">
        <v>0.5</v>
      </c>
      <c r="W732" s="20">
        <v>282779.7</v>
      </c>
      <c r="X732" s="30">
        <f t="shared" si="19"/>
        <v>706949.25</v>
      </c>
      <c r="Y732" s="20">
        <f t="shared" si="20"/>
        <v>791783.16</v>
      </c>
      <c r="Z732" s="18" t="s">
        <v>57</v>
      </c>
      <c r="AA732" s="14" t="s">
        <v>176</v>
      </c>
      <c r="AB732" s="22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  <c r="CT732" s="10"/>
      <c r="CU732" s="10"/>
      <c r="CV732" s="10"/>
      <c r="CW732" s="10"/>
      <c r="CX732" s="10"/>
      <c r="CY732" s="10"/>
      <c r="CZ732" s="10"/>
      <c r="DA732" s="10"/>
      <c r="DB732" s="10"/>
      <c r="DC732" s="10"/>
      <c r="DD732" s="10"/>
      <c r="DE732" s="10"/>
      <c r="DF732" s="10"/>
      <c r="DG732" s="10"/>
      <c r="DH732" s="10"/>
      <c r="DI732" s="10"/>
      <c r="DJ732" s="10"/>
      <c r="DK732" s="10"/>
      <c r="DL732" s="10"/>
      <c r="DM732" s="10"/>
      <c r="DN732" s="10"/>
      <c r="DO732" s="10"/>
      <c r="DP732" s="10"/>
      <c r="DQ732" s="10"/>
      <c r="DR732" s="10"/>
      <c r="DS732" s="10"/>
      <c r="DT732" s="10"/>
      <c r="DU732" s="10"/>
      <c r="DV732" s="10"/>
      <c r="DW732" s="10"/>
      <c r="DX732" s="10"/>
      <c r="DY732" s="10"/>
      <c r="DZ732" s="10"/>
      <c r="EA732" s="10"/>
      <c r="EB732" s="10"/>
      <c r="EC732" s="10"/>
      <c r="ED732" s="10"/>
      <c r="EE732" s="10"/>
      <c r="EF732" s="10"/>
      <c r="EG732" s="10"/>
      <c r="EH732" s="10"/>
      <c r="EI732" s="10"/>
      <c r="EJ732" s="10"/>
      <c r="EK732" s="10"/>
      <c r="EL732" s="10"/>
      <c r="EM732" s="10"/>
      <c r="EN732" s="10"/>
      <c r="EO732" s="10"/>
      <c r="EP732" s="10"/>
      <c r="EQ732" s="10"/>
      <c r="ER732" s="10"/>
      <c r="ES732" s="10"/>
      <c r="ET732" s="10"/>
      <c r="EU732" s="10"/>
      <c r="EV732" s="10"/>
      <c r="EW732" s="10"/>
      <c r="EX732" s="10"/>
      <c r="EY732" s="10"/>
      <c r="EZ732" s="10"/>
      <c r="FA732" s="10"/>
      <c r="FB732" s="10"/>
      <c r="FC732" s="10"/>
      <c r="FD732" s="10"/>
      <c r="FE732" s="10"/>
      <c r="FF732" s="10"/>
      <c r="FG732" s="10"/>
      <c r="FH732" s="10"/>
      <c r="FI732" s="10"/>
      <c r="FJ732" s="10"/>
      <c r="FK732" s="10"/>
      <c r="FL732" s="10"/>
      <c r="FM732" s="10"/>
      <c r="FN732" s="10"/>
      <c r="FO732" s="10"/>
      <c r="FP732" s="10"/>
      <c r="FQ732" s="10"/>
      <c r="FR732" s="10"/>
      <c r="FS732" s="10"/>
      <c r="FT732" s="10"/>
      <c r="FU732" s="10"/>
      <c r="FV732" s="10"/>
      <c r="FW732" s="10"/>
      <c r="FX732" s="10"/>
      <c r="FY732" s="10"/>
      <c r="FZ732" s="10"/>
      <c r="GA732" s="10"/>
      <c r="GB732" s="10"/>
      <c r="GC732" s="10"/>
      <c r="GD732" s="10"/>
      <c r="GE732" s="10"/>
      <c r="GF732" s="10"/>
      <c r="GG732" s="10"/>
      <c r="GH732" s="10"/>
      <c r="GI732" s="10"/>
      <c r="GJ732" s="10"/>
      <c r="GK732" s="10"/>
      <c r="GL732" s="10"/>
      <c r="GM732" s="10"/>
      <c r="GN732" s="10"/>
      <c r="GO732" s="10"/>
      <c r="GP732" s="10"/>
      <c r="GQ732" s="10"/>
      <c r="GR732" s="10"/>
      <c r="GS732" s="10"/>
      <c r="GT732" s="10"/>
      <c r="GU732" s="10"/>
      <c r="GV732" s="10"/>
      <c r="GW732" s="10"/>
      <c r="GX732" s="10"/>
      <c r="GY732" s="10"/>
      <c r="GZ732" s="10"/>
      <c r="HA732" s="10"/>
      <c r="HB732" s="10"/>
      <c r="HC732" s="10"/>
      <c r="HD732" s="10"/>
      <c r="HE732" s="10"/>
      <c r="HF732" s="10"/>
      <c r="HG732" s="10"/>
      <c r="HH732" s="10"/>
      <c r="HI732" s="10"/>
      <c r="HJ732" s="10"/>
      <c r="HK732" s="10"/>
      <c r="HL732" s="10"/>
      <c r="HM732" s="10"/>
      <c r="HN732" s="10"/>
      <c r="HO732" s="10"/>
    </row>
    <row r="733" spans="2:223" ht="51" outlineLevel="1" x14ac:dyDescent="0.2">
      <c r="B733" s="14" t="s">
        <v>1758</v>
      </c>
      <c r="C733" s="14" t="s">
        <v>46</v>
      </c>
      <c r="D733" s="14" t="s">
        <v>1759</v>
      </c>
      <c r="E733" s="14" t="s">
        <v>1738</v>
      </c>
      <c r="F733" s="14" t="s">
        <v>1760</v>
      </c>
      <c r="G733" s="14" t="s">
        <v>1761</v>
      </c>
      <c r="H733" s="15" t="s">
        <v>83</v>
      </c>
      <c r="I733" s="16">
        <v>45</v>
      </c>
      <c r="J733" s="17" t="s">
        <v>109</v>
      </c>
      <c r="K733" s="15" t="s">
        <v>53</v>
      </c>
      <c r="L733" s="18" t="s">
        <v>54</v>
      </c>
      <c r="M733" s="18" t="s">
        <v>55</v>
      </c>
      <c r="N733" s="18" t="s">
        <v>1741</v>
      </c>
      <c r="O733" s="18"/>
      <c r="P733" s="18"/>
      <c r="Q733" s="19"/>
      <c r="R733" s="20">
        <v>0.8</v>
      </c>
      <c r="S733" s="20">
        <v>0.8</v>
      </c>
      <c r="T733" s="20">
        <v>0.8</v>
      </c>
      <c r="U733" s="20">
        <v>0.8</v>
      </c>
      <c r="V733" s="20">
        <v>0.8</v>
      </c>
      <c r="W733" s="20">
        <v>1268719.3999999999</v>
      </c>
      <c r="X733" s="30">
        <f t="shared" si="19"/>
        <v>5074877.5999999996</v>
      </c>
      <c r="Y733" s="20">
        <f t="shared" si="20"/>
        <v>5683862.9120000005</v>
      </c>
      <c r="Z733" s="18" t="s">
        <v>57</v>
      </c>
      <c r="AA733" s="14" t="s">
        <v>176</v>
      </c>
      <c r="AB733" s="22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  <c r="CZ733" s="10"/>
      <c r="DA733" s="10"/>
      <c r="DB733" s="10"/>
      <c r="DC733" s="10"/>
      <c r="DD733" s="10"/>
      <c r="DE733" s="10"/>
      <c r="DF733" s="10"/>
      <c r="DG733" s="10"/>
      <c r="DH733" s="10"/>
      <c r="DI733" s="10"/>
      <c r="DJ733" s="10"/>
      <c r="DK733" s="10"/>
      <c r="DL733" s="10"/>
      <c r="DM733" s="10"/>
      <c r="DN733" s="10"/>
      <c r="DO733" s="10"/>
      <c r="DP733" s="10"/>
      <c r="DQ733" s="10"/>
      <c r="DR733" s="10"/>
      <c r="DS733" s="10"/>
      <c r="DT733" s="10"/>
      <c r="DU733" s="10"/>
      <c r="DV733" s="10"/>
      <c r="DW733" s="10"/>
      <c r="DX733" s="10"/>
      <c r="DY733" s="10"/>
      <c r="DZ733" s="10"/>
      <c r="EA733" s="10"/>
      <c r="EB733" s="10"/>
      <c r="EC733" s="10"/>
      <c r="ED733" s="10"/>
      <c r="EE733" s="10"/>
      <c r="EF733" s="10"/>
      <c r="EG733" s="10"/>
      <c r="EH733" s="10"/>
      <c r="EI733" s="10"/>
      <c r="EJ733" s="10"/>
      <c r="EK733" s="10"/>
      <c r="EL733" s="10"/>
      <c r="EM733" s="10"/>
      <c r="EN733" s="10"/>
      <c r="EO733" s="10"/>
      <c r="EP733" s="10"/>
      <c r="EQ733" s="10"/>
      <c r="ER733" s="10"/>
      <c r="ES733" s="10"/>
      <c r="ET733" s="10"/>
      <c r="EU733" s="10"/>
      <c r="EV733" s="10"/>
      <c r="EW733" s="10"/>
      <c r="EX733" s="10"/>
      <c r="EY733" s="10"/>
      <c r="EZ733" s="10"/>
      <c r="FA733" s="10"/>
      <c r="FB733" s="10"/>
      <c r="FC733" s="10"/>
      <c r="FD733" s="10"/>
      <c r="FE733" s="10"/>
      <c r="FF733" s="10"/>
      <c r="FG733" s="10"/>
      <c r="FH733" s="10"/>
      <c r="FI733" s="10"/>
      <c r="FJ733" s="10"/>
      <c r="FK733" s="10"/>
      <c r="FL733" s="10"/>
      <c r="FM733" s="10"/>
      <c r="FN733" s="10"/>
      <c r="FO733" s="10"/>
      <c r="FP733" s="10"/>
      <c r="FQ733" s="10"/>
      <c r="FR733" s="10"/>
      <c r="FS733" s="10"/>
      <c r="FT733" s="10"/>
      <c r="FU733" s="10"/>
      <c r="FV733" s="10"/>
      <c r="FW733" s="10"/>
      <c r="FX733" s="10"/>
      <c r="FY733" s="10"/>
      <c r="FZ733" s="10"/>
      <c r="GA733" s="10"/>
      <c r="GB733" s="10"/>
      <c r="GC733" s="10"/>
      <c r="GD733" s="10"/>
      <c r="GE733" s="10"/>
      <c r="GF733" s="10"/>
      <c r="GG733" s="10"/>
      <c r="GH733" s="10"/>
      <c r="GI733" s="10"/>
      <c r="GJ733" s="10"/>
      <c r="GK733" s="10"/>
      <c r="GL733" s="10"/>
      <c r="GM733" s="10"/>
      <c r="GN733" s="10"/>
      <c r="GO733" s="10"/>
      <c r="GP733" s="10"/>
      <c r="GQ733" s="10"/>
      <c r="GR733" s="10"/>
      <c r="GS733" s="10"/>
      <c r="GT733" s="10"/>
      <c r="GU733" s="10"/>
      <c r="GV733" s="10"/>
      <c r="GW733" s="10"/>
      <c r="GX733" s="10"/>
      <c r="GY733" s="10"/>
      <c r="GZ733" s="10"/>
      <c r="HA733" s="10"/>
      <c r="HB733" s="10"/>
      <c r="HC733" s="10"/>
      <c r="HD733" s="10"/>
      <c r="HE733" s="10"/>
      <c r="HF733" s="10"/>
      <c r="HG733" s="10"/>
      <c r="HH733" s="10"/>
      <c r="HI733" s="10"/>
      <c r="HJ733" s="10"/>
      <c r="HK733" s="10"/>
      <c r="HL733" s="10"/>
      <c r="HM733" s="10"/>
      <c r="HN733" s="10"/>
      <c r="HO733" s="10"/>
    </row>
    <row r="734" spans="2:223" ht="51" outlineLevel="1" x14ac:dyDescent="0.2">
      <c r="B734" s="14" t="s">
        <v>1762</v>
      </c>
      <c r="C734" s="14" t="s">
        <v>46</v>
      </c>
      <c r="D734" s="14" t="s">
        <v>1763</v>
      </c>
      <c r="E734" s="14" t="s">
        <v>1738</v>
      </c>
      <c r="F734" s="14" t="s">
        <v>1764</v>
      </c>
      <c r="G734" s="14" t="s">
        <v>1765</v>
      </c>
      <c r="H734" s="15" t="s">
        <v>83</v>
      </c>
      <c r="I734" s="16">
        <v>45</v>
      </c>
      <c r="J734" s="17" t="s">
        <v>109</v>
      </c>
      <c r="K734" s="15" t="s">
        <v>53</v>
      </c>
      <c r="L734" s="18" t="s">
        <v>54</v>
      </c>
      <c r="M734" s="18" t="s">
        <v>55</v>
      </c>
      <c r="N734" s="18" t="s">
        <v>1741</v>
      </c>
      <c r="O734" s="18"/>
      <c r="P734" s="18"/>
      <c r="Q734" s="19"/>
      <c r="R734" s="20">
        <v>600.5</v>
      </c>
      <c r="S734" s="20">
        <v>600.5</v>
      </c>
      <c r="T734" s="20">
        <v>600.5</v>
      </c>
      <c r="U734" s="20">
        <v>600.5</v>
      </c>
      <c r="V734" s="20">
        <v>600.5</v>
      </c>
      <c r="W734" s="20">
        <v>654.21</v>
      </c>
      <c r="X734" s="30">
        <v>0</v>
      </c>
      <c r="Y734" s="20">
        <f t="shared" si="20"/>
        <v>0</v>
      </c>
      <c r="Z734" s="18" t="s">
        <v>57</v>
      </c>
      <c r="AA734" s="14" t="s">
        <v>176</v>
      </c>
      <c r="AB734" s="50" t="s">
        <v>1766</v>
      </c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  <c r="CZ734" s="10"/>
      <c r="DA734" s="10"/>
      <c r="DB734" s="10"/>
      <c r="DC734" s="10"/>
      <c r="DD734" s="10"/>
      <c r="DE734" s="10"/>
      <c r="DF734" s="10"/>
      <c r="DG734" s="10"/>
      <c r="DH734" s="10"/>
      <c r="DI734" s="10"/>
      <c r="DJ734" s="10"/>
      <c r="DK734" s="10"/>
      <c r="DL734" s="10"/>
      <c r="DM734" s="10"/>
      <c r="DN734" s="10"/>
      <c r="DO734" s="10"/>
      <c r="DP734" s="10"/>
      <c r="DQ734" s="10"/>
      <c r="DR734" s="10"/>
      <c r="DS734" s="10"/>
      <c r="DT734" s="10"/>
      <c r="DU734" s="10"/>
      <c r="DV734" s="10"/>
      <c r="DW734" s="10"/>
      <c r="DX734" s="10"/>
      <c r="DY734" s="10"/>
      <c r="DZ734" s="10"/>
      <c r="EA734" s="10"/>
      <c r="EB734" s="10"/>
      <c r="EC734" s="10"/>
      <c r="ED734" s="10"/>
      <c r="EE734" s="10"/>
      <c r="EF734" s="10"/>
      <c r="EG734" s="10"/>
      <c r="EH734" s="10"/>
      <c r="EI734" s="10"/>
      <c r="EJ734" s="10"/>
      <c r="EK734" s="10"/>
      <c r="EL734" s="10"/>
      <c r="EM734" s="10"/>
      <c r="EN734" s="10"/>
      <c r="EO734" s="10"/>
      <c r="EP734" s="10"/>
      <c r="EQ734" s="10"/>
      <c r="ER734" s="10"/>
      <c r="ES734" s="10"/>
      <c r="ET734" s="10"/>
      <c r="EU734" s="10"/>
      <c r="EV734" s="10"/>
      <c r="EW734" s="10"/>
      <c r="EX734" s="10"/>
      <c r="EY734" s="10"/>
      <c r="EZ734" s="10"/>
      <c r="FA734" s="10"/>
      <c r="FB734" s="10"/>
      <c r="FC734" s="10"/>
      <c r="FD734" s="10"/>
      <c r="FE734" s="10"/>
      <c r="FF734" s="10"/>
      <c r="FG734" s="10"/>
      <c r="FH734" s="10"/>
      <c r="FI734" s="10"/>
      <c r="FJ734" s="10"/>
      <c r="FK734" s="10"/>
      <c r="FL734" s="10"/>
      <c r="FM734" s="10"/>
      <c r="FN734" s="10"/>
      <c r="FO734" s="10"/>
      <c r="FP734" s="10"/>
      <c r="FQ734" s="10"/>
      <c r="FR734" s="10"/>
      <c r="FS734" s="10"/>
      <c r="FT734" s="10"/>
      <c r="FU734" s="10"/>
      <c r="FV734" s="10"/>
      <c r="FW734" s="10"/>
      <c r="FX734" s="10"/>
      <c r="FY734" s="10"/>
      <c r="FZ734" s="10"/>
      <c r="GA734" s="10"/>
      <c r="GB734" s="10"/>
      <c r="GC734" s="10"/>
      <c r="GD734" s="10"/>
      <c r="GE734" s="10"/>
      <c r="GF734" s="10"/>
      <c r="GG734" s="10"/>
      <c r="GH734" s="10"/>
      <c r="GI734" s="10"/>
      <c r="GJ734" s="10"/>
      <c r="GK734" s="10"/>
      <c r="GL734" s="10"/>
      <c r="GM734" s="10"/>
      <c r="GN734" s="10"/>
      <c r="GO734" s="10"/>
      <c r="GP734" s="10"/>
      <c r="GQ734" s="10"/>
      <c r="GR734" s="10"/>
      <c r="GS734" s="10"/>
      <c r="GT734" s="10"/>
      <c r="GU734" s="10"/>
      <c r="GV734" s="10"/>
      <c r="GW734" s="10"/>
      <c r="GX734" s="10"/>
      <c r="GY734" s="10"/>
      <c r="GZ734" s="10"/>
      <c r="HA734" s="10"/>
      <c r="HB734" s="10"/>
      <c r="HC734" s="10"/>
      <c r="HD734" s="10"/>
      <c r="HE734" s="10"/>
      <c r="HF734" s="10"/>
      <c r="HG734" s="10"/>
      <c r="HH734" s="10"/>
      <c r="HI734" s="10"/>
      <c r="HJ734" s="10"/>
      <c r="HK734" s="10"/>
      <c r="HL734" s="10"/>
      <c r="HM734" s="10"/>
      <c r="HN734" s="10"/>
      <c r="HO734" s="10"/>
    </row>
    <row r="735" spans="2:223" ht="51" outlineLevel="1" x14ac:dyDescent="0.2">
      <c r="B735" s="17" t="s">
        <v>1767</v>
      </c>
      <c r="C735" s="35" t="s">
        <v>46</v>
      </c>
      <c r="D735" s="37" t="s">
        <v>1763</v>
      </c>
      <c r="E735" s="37" t="s">
        <v>1738</v>
      </c>
      <c r="F735" s="37" t="s">
        <v>1764</v>
      </c>
      <c r="G735" s="37" t="s">
        <v>1765</v>
      </c>
      <c r="H735" s="37" t="s">
        <v>83</v>
      </c>
      <c r="I735" s="37">
        <v>45</v>
      </c>
      <c r="J735" s="37" t="s">
        <v>109</v>
      </c>
      <c r="K735" s="37" t="s">
        <v>53</v>
      </c>
      <c r="L735" s="63" t="s">
        <v>54</v>
      </c>
      <c r="M735" s="37" t="s">
        <v>55</v>
      </c>
      <c r="N735" s="50" t="s">
        <v>1768</v>
      </c>
      <c r="O735" s="50"/>
      <c r="P735" s="64"/>
      <c r="Q735" s="65"/>
      <c r="R735" s="65">
        <v>600.5</v>
      </c>
      <c r="S735" s="65">
        <v>600.5</v>
      </c>
      <c r="T735" s="65">
        <v>600.5</v>
      </c>
      <c r="U735" s="65">
        <v>600.5</v>
      </c>
      <c r="V735" s="65">
        <v>600.5</v>
      </c>
      <c r="W735" s="66">
        <v>654.21</v>
      </c>
      <c r="X735" s="20">
        <f>(R735+S735+T735+U735+V735)*W735</f>
        <v>1964265.5250000001</v>
      </c>
      <c r="Y735" s="25">
        <f>X735*1.12</f>
        <v>2199977.3880000003</v>
      </c>
      <c r="Z735" s="50" t="s">
        <v>57</v>
      </c>
      <c r="AA735" s="16" t="s">
        <v>176</v>
      </c>
      <c r="AB735" s="5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Y735" s="10"/>
      <c r="CZ735" s="10"/>
      <c r="DA735" s="10"/>
      <c r="DB735" s="10"/>
      <c r="DC735" s="10"/>
      <c r="DD735" s="10"/>
      <c r="DE735" s="10"/>
      <c r="DF735" s="10"/>
      <c r="DG735" s="10"/>
      <c r="DH735" s="10"/>
      <c r="DI735" s="10"/>
      <c r="DJ735" s="10"/>
      <c r="DK735" s="10"/>
      <c r="DL735" s="10"/>
      <c r="DM735" s="10"/>
      <c r="DN735" s="10"/>
      <c r="DO735" s="10"/>
      <c r="DP735" s="10"/>
      <c r="DQ735" s="10"/>
      <c r="DR735" s="10"/>
      <c r="DS735" s="10"/>
      <c r="DT735" s="10"/>
      <c r="DU735" s="10"/>
      <c r="DV735" s="10"/>
      <c r="DW735" s="10"/>
      <c r="DX735" s="10"/>
      <c r="DY735" s="10"/>
      <c r="DZ735" s="10"/>
      <c r="EA735" s="10"/>
      <c r="EB735" s="10"/>
      <c r="EC735" s="10"/>
      <c r="ED735" s="10"/>
      <c r="EE735" s="10"/>
      <c r="EF735" s="10"/>
      <c r="EG735" s="10"/>
      <c r="EH735" s="10"/>
      <c r="EI735" s="10"/>
      <c r="EJ735" s="10"/>
      <c r="EK735" s="10"/>
      <c r="EL735" s="10"/>
      <c r="EM735" s="10"/>
      <c r="EN735" s="10"/>
      <c r="EO735" s="10"/>
      <c r="EP735" s="10"/>
      <c r="EQ735" s="10"/>
      <c r="ER735" s="10"/>
      <c r="ES735" s="10"/>
      <c r="ET735" s="10"/>
      <c r="EU735" s="10"/>
      <c r="EV735" s="10"/>
      <c r="EW735" s="10"/>
      <c r="EX735" s="10"/>
      <c r="EY735" s="10"/>
      <c r="EZ735" s="10"/>
      <c r="FA735" s="10"/>
      <c r="FB735" s="10"/>
      <c r="FC735" s="10"/>
      <c r="FD735" s="10"/>
      <c r="FE735" s="10"/>
      <c r="FF735" s="10"/>
      <c r="FG735" s="10"/>
      <c r="FH735" s="10"/>
      <c r="FI735" s="10"/>
      <c r="FJ735" s="10"/>
      <c r="FK735" s="10"/>
      <c r="FL735" s="10"/>
      <c r="FM735" s="10"/>
      <c r="FN735" s="10"/>
      <c r="FO735" s="10"/>
      <c r="FP735" s="10"/>
      <c r="FQ735" s="10"/>
      <c r="FR735" s="10"/>
      <c r="FS735" s="10"/>
      <c r="FT735" s="10"/>
      <c r="FU735" s="10"/>
      <c r="FV735" s="10"/>
      <c r="FW735" s="10"/>
      <c r="FX735" s="10"/>
      <c r="FY735" s="10"/>
      <c r="FZ735" s="10"/>
      <c r="GA735" s="10"/>
      <c r="GB735" s="10"/>
      <c r="GC735" s="10"/>
      <c r="GD735" s="10"/>
      <c r="GE735" s="10"/>
      <c r="GF735" s="10"/>
      <c r="GG735" s="10"/>
      <c r="GH735" s="10"/>
      <c r="GI735" s="10"/>
      <c r="GJ735" s="10"/>
      <c r="GK735" s="10"/>
      <c r="GL735" s="10"/>
      <c r="GM735" s="10"/>
      <c r="GN735" s="10"/>
      <c r="GO735" s="10"/>
      <c r="GP735" s="10"/>
      <c r="GQ735" s="10"/>
      <c r="GR735" s="10"/>
      <c r="GS735" s="10"/>
      <c r="GT735" s="10"/>
      <c r="GU735" s="10"/>
      <c r="GV735" s="10"/>
      <c r="GW735" s="10"/>
      <c r="GX735" s="10"/>
      <c r="GY735" s="10"/>
      <c r="GZ735" s="10"/>
      <c r="HA735" s="10"/>
      <c r="HB735" s="10"/>
      <c r="HC735" s="10"/>
      <c r="HD735" s="10"/>
      <c r="HE735" s="10"/>
      <c r="HF735" s="10"/>
      <c r="HG735" s="10"/>
      <c r="HH735" s="10"/>
      <c r="HI735" s="10"/>
      <c r="HJ735" s="10"/>
      <c r="HK735" s="10"/>
      <c r="HL735" s="10"/>
      <c r="HM735" s="10"/>
      <c r="HN735" s="10"/>
      <c r="HO735" s="10"/>
    </row>
    <row r="736" spans="2:223" s="62" customFormat="1" ht="51" outlineLevel="1" x14ac:dyDescent="0.2">
      <c r="B736" s="52" t="s">
        <v>1769</v>
      </c>
      <c r="C736" s="52" t="s">
        <v>46</v>
      </c>
      <c r="D736" s="52" t="s">
        <v>1770</v>
      </c>
      <c r="E736" s="52" t="s">
        <v>1738</v>
      </c>
      <c r="F736" s="52" t="s">
        <v>1771</v>
      </c>
      <c r="G736" s="52" t="s">
        <v>1772</v>
      </c>
      <c r="H736" s="53" t="s">
        <v>83</v>
      </c>
      <c r="I736" s="54">
        <v>45</v>
      </c>
      <c r="J736" s="55" t="s">
        <v>109</v>
      </c>
      <c r="K736" s="53" t="s">
        <v>53</v>
      </c>
      <c r="L736" s="56" t="s">
        <v>54</v>
      </c>
      <c r="M736" s="56" t="s">
        <v>55</v>
      </c>
      <c r="N736" s="56" t="s">
        <v>1741</v>
      </c>
      <c r="O736" s="56"/>
      <c r="P736" s="56"/>
      <c r="Q736" s="57"/>
      <c r="R736" s="58">
        <v>0.2</v>
      </c>
      <c r="S736" s="58">
        <v>0.2</v>
      </c>
      <c r="T736" s="58">
        <v>0.2</v>
      </c>
      <c r="U736" s="58">
        <v>0.2</v>
      </c>
      <c r="V736" s="58">
        <v>0.2</v>
      </c>
      <c r="W736" s="58">
        <v>91573.57</v>
      </c>
      <c r="X736" s="59">
        <f t="shared" si="19"/>
        <v>91573.57</v>
      </c>
      <c r="Y736" s="58">
        <f t="shared" si="20"/>
        <v>102562.39840000002</v>
      </c>
      <c r="Z736" s="56" t="s">
        <v>57</v>
      </c>
      <c r="AA736" s="52" t="s">
        <v>176</v>
      </c>
      <c r="AB736" s="60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1"/>
      <c r="AV736" s="61"/>
      <c r="AW736" s="61"/>
      <c r="AX736" s="61"/>
      <c r="AY736" s="61"/>
      <c r="AZ736" s="61"/>
      <c r="BA736" s="61"/>
      <c r="BB736" s="61"/>
      <c r="BC736" s="61"/>
      <c r="BD736" s="61"/>
      <c r="BE736" s="61"/>
      <c r="BF736" s="61"/>
      <c r="BG736" s="61"/>
      <c r="BH736" s="61"/>
      <c r="BI736" s="61"/>
      <c r="BJ736" s="61"/>
      <c r="BK736" s="61"/>
      <c r="BL736" s="61"/>
      <c r="BM736" s="61"/>
      <c r="BN736" s="61"/>
      <c r="BO736" s="61"/>
      <c r="BP736" s="61"/>
      <c r="BQ736" s="61"/>
      <c r="BR736" s="61"/>
      <c r="BS736" s="61"/>
      <c r="BT736" s="61"/>
      <c r="BU736" s="61"/>
      <c r="BV736" s="61"/>
      <c r="BW736" s="61"/>
      <c r="BX736" s="61"/>
      <c r="BY736" s="61"/>
      <c r="BZ736" s="61"/>
      <c r="CA736" s="61"/>
      <c r="CB736" s="61"/>
      <c r="CC736" s="61"/>
      <c r="CD736" s="61"/>
      <c r="CE736" s="61"/>
      <c r="CF736" s="61"/>
      <c r="CG736" s="61"/>
      <c r="CH736" s="61"/>
      <c r="CI736" s="61"/>
      <c r="CJ736" s="61"/>
      <c r="CK736" s="61"/>
      <c r="CL736" s="61"/>
      <c r="CM736" s="61"/>
      <c r="CN736" s="61"/>
      <c r="CO736" s="61"/>
      <c r="CP736" s="61"/>
      <c r="CQ736" s="61"/>
      <c r="CR736" s="61"/>
      <c r="CS736" s="61"/>
      <c r="CT736" s="61"/>
      <c r="CU736" s="61"/>
      <c r="CV736" s="61"/>
      <c r="CW736" s="61"/>
      <c r="CX736" s="61"/>
      <c r="CY736" s="61"/>
      <c r="CZ736" s="61"/>
      <c r="DA736" s="61"/>
      <c r="DB736" s="61"/>
      <c r="DC736" s="61"/>
      <c r="DD736" s="61"/>
      <c r="DE736" s="61"/>
      <c r="DF736" s="61"/>
      <c r="DG736" s="61"/>
      <c r="DH736" s="61"/>
      <c r="DI736" s="61"/>
      <c r="DJ736" s="61"/>
      <c r="DK736" s="61"/>
      <c r="DL736" s="61"/>
      <c r="DM736" s="61"/>
      <c r="DN736" s="61"/>
      <c r="DO736" s="61"/>
      <c r="DP736" s="61"/>
      <c r="DQ736" s="61"/>
      <c r="DR736" s="61"/>
      <c r="DS736" s="61"/>
      <c r="DT736" s="61"/>
      <c r="DU736" s="61"/>
      <c r="DV736" s="61"/>
      <c r="DW736" s="61"/>
      <c r="DX736" s="61"/>
      <c r="DY736" s="61"/>
      <c r="DZ736" s="61"/>
      <c r="EA736" s="61"/>
      <c r="EB736" s="61"/>
      <c r="EC736" s="61"/>
      <c r="ED736" s="61"/>
      <c r="EE736" s="61"/>
      <c r="EF736" s="61"/>
      <c r="EG736" s="61"/>
      <c r="EH736" s="61"/>
      <c r="EI736" s="61"/>
      <c r="EJ736" s="61"/>
      <c r="EK736" s="61"/>
      <c r="EL736" s="61"/>
      <c r="EM736" s="61"/>
      <c r="EN736" s="61"/>
      <c r="EO736" s="61"/>
      <c r="EP736" s="61"/>
      <c r="EQ736" s="61"/>
      <c r="ER736" s="61"/>
      <c r="ES736" s="61"/>
      <c r="ET736" s="61"/>
      <c r="EU736" s="61"/>
      <c r="EV736" s="61"/>
      <c r="EW736" s="61"/>
      <c r="EX736" s="61"/>
      <c r="EY736" s="61"/>
      <c r="EZ736" s="61"/>
      <c r="FA736" s="61"/>
      <c r="FB736" s="61"/>
      <c r="FC736" s="61"/>
      <c r="FD736" s="61"/>
      <c r="FE736" s="61"/>
      <c r="FF736" s="61"/>
      <c r="FG736" s="61"/>
      <c r="FH736" s="61"/>
      <c r="FI736" s="61"/>
      <c r="FJ736" s="61"/>
      <c r="FK736" s="61"/>
      <c r="FL736" s="61"/>
      <c r="FM736" s="61"/>
      <c r="FN736" s="61"/>
      <c r="FO736" s="61"/>
      <c r="FP736" s="61"/>
      <c r="FQ736" s="61"/>
      <c r="FR736" s="61"/>
      <c r="FS736" s="61"/>
      <c r="FT736" s="61"/>
      <c r="FU736" s="61"/>
      <c r="FV736" s="61"/>
      <c r="FW736" s="61"/>
      <c r="FX736" s="61"/>
      <c r="FY736" s="61"/>
      <c r="FZ736" s="61"/>
      <c r="GA736" s="61"/>
      <c r="GB736" s="61"/>
      <c r="GC736" s="61"/>
      <c r="GD736" s="61"/>
      <c r="GE736" s="61"/>
      <c r="GF736" s="61"/>
      <c r="GG736" s="61"/>
      <c r="GH736" s="61"/>
      <c r="GI736" s="61"/>
      <c r="GJ736" s="61"/>
      <c r="GK736" s="61"/>
      <c r="GL736" s="61"/>
      <c r="GM736" s="61"/>
      <c r="GN736" s="61"/>
      <c r="GO736" s="61"/>
      <c r="GP736" s="61"/>
      <c r="GQ736" s="61"/>
      <c r="GR736" s="61"/>
      <c r="GS736" s="61"/>
      <c r="GT736" s="61"/>
      <c r="GU736" s="61"/>
      <c r="GV736" s="61"/>
      <c r="GW736" s="61"/>
      <c r="GX736" s="61"/>
      <c r="GY736" s="61"/>
      <c r="GZ736" s="61"/>
      <c r="HA736" s="61"/>
      <c r="HB736" s="61"/>
      <c r="HC736" s="61"/>
      <c r="HD736" s="61"/>
      <c r="HE736" s="61"/>
      <c r="HF736" s="61"/>
      <c r="HG736" s="61"/>
      <c r="HH736" s="61"/>
      <c r="HI736" s="61"/>
      <c r="HJ736" s="61"/>
      <c r="HK736" s="61"/>
      <c r="HL736" s="61"/>
      <c r="HM736" s="61"/>
      <c r="HN736" s="61"/>
      <c r="HO736" s="61"/>
    </row>
    <row r="737" spans="2:223" s="62" customFormat="1" ht="51" outlineLevel="1" x14ac:dyDescent="0.2">
      <c r="B737" s="52" t="s">
        <v>1773</v>
      </c>
      <c r="C737" s="52" t="s">
        <v>46</v>
      </c>
      <c r="D737" s="52" t="s">
        <v>1774</v>
      </c>
      <c r="E737" s="52" t="s">
        <v>1738</v>
      </c>
      <c r="F737" s="52" t="s">
        <v>1775</v>
      </c>
      <c r="G737" s="52" t="s">
        <v>1776</v>
      </c>
      <c r="H737" s="53" t="s">
        <v>83</v>
      </c>
      <c r="I737" s="54">
        <v>45</v>
      </c>
      <c r="J737" s="55" t="s">
        <v>109</v>
      </c>
      <c r="K737" s="53" t="s">
        <v>53</v>
      </c>
      <c r="L737" s="56" t="s">
        <v>54</v>
      </c>
      <c r="M737" s="56" t="s">
        <v>55</v>
      </c>
      <c r="N737" s="56" t="s">
        <v>1741</v>
      </c>
      <c r="O737" s="56"/>
      <c r="P737" s="56"/>
      <c r="Q737" s="57"/>
      <c r="R737" s="58">
        <v>1.5</v>
      </c>
      <c r="S737" s="58">
        <v>1.5</v>
      </c>
      <c r="T737" s="58">
        <v>1.5</v>
      </c>
      <c r="U737" s="58">
        <v>1.5</v>
      </c>
      <c r="V737" s="58">
        <v>1.5</v>
      </c>
      <c r="W737" s="58">
        <v>35678.089999999997</v>
      </c>
      <c r="X737" s="59">
        <f t="shared" si="19"/>
        <v>267585.67499999999</v>
      </c>
      <c r="Y737" s="58">
        <f t="shared" si="20"/>
        <v>299695.95600000001</v>
      </c>
      <c r="Z737" s="56" t="s">
        <v>57</v>
      </c>
      <c r="AA737" s="52" t="s">
        <v>176</v>
      </c>
      <c r="AB737" s="60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1"/>
      <c r="AV737" s="61"/>
      <c r="AW737" s="61"/>
      <c r="AX737" s="61"/>
      <c r="AY737" s="61"/>
      <c r="AZ737" s="61"/>
      <c r="BA737" s="61"/>
      <c r="BB737" s="61"/>
      <c r="BC737" s="61"/>
      <c r="BD737" s="61"/>
      <c r="BE737" s="61"/>
      <c r="BF737" s="61"/>
      <c r="BG737" s="61"/>
      <c r="BH737" s="61"/>
      <c r="BI737" s="61"/>
      <c r="BJ737" s="61"/>
      <c r="BK737" s="61"/>
      <c r="BL737" s="61"/>
      <c r="BM737" s="61"/>
      <c r="BN737" s="61"/>
      <c r="BO737" s="61"/>
      <c r="BP737" s="61"/>
      <c r="BQ737" s="61"/>
      <c r="BR737" s="61"/>
      <c r="BS737" s="61"/>
      <c r="BT737" s="61"/>
      <c r="BU737" s="61"/>
      <c r="BV737" s="61"/>
      <c r="BW737" s="61"/>
      <c r="BX737" s="61"/>
      <c r="BY737" s="61"/>
      <c r="BZ737" s="61"/>
      <c r="CA737" s="61"/>
      <c r="CB737" s="61"/>
      <c r="CC737" s="61"/>
      <c r="CD737" s="61"/>
      <c r="CE737" s="61"/>
      <c r="CF737" s="61"/>
      <c r="CG737" s="61"/>
      <c r="CH737" s="61"/>
      <c r="CI737" s="61"/>
      <c r="CJ737" s="61"/>
      <c r="CK737" s="61"/>
      <c r="CL737" s="61"/>
      <c r="CM737" s="61"/>
      <c r="CN737" s="61"/>
      <c r="CO737" s="61"/>
      <c r="CP737" s="61"/>
      <c r="CQ737" s="61"/>
      <c r="CR737" s="61"/>
      <c r="CS737" s="61"/>
      <c r="CT737" s="61"/>
      <c r="CU737" s="61"/>
      <c r="CV737" s="61"/>
      <c r="CW737" s="61"/>
      <c r="CX737" s="61"/>
      <c r="CY737" s="61"/>
      <c r="CZ737" s="61"/>
      <c r="DA737" s="61"/>
      <c r="DB737" s="61"/>
      <c r="DC737" s="61"/>
      <c r="DD737" s="61"/>
      <c r="DE737" s="61"/>
      <c r="DF737" s="61"/>
      <c r="DG737" s="61"/>
      <c r="DH737" s="61"/>
      <c r="DI737" s="61"/>
      <c r="DJ737" s="61"/>
      <c r="DK737" s="61"/>
      <c r="DL737" s="61"/>
      <c r="DM737" s="61"/>
      <c r="DN737" s="61"/>
      <c r="DO737" s="61"/>
      <c r="DP737" s="61"/>
      <c r="DQ737" s="61"/>
      <c r="DR737" s="61"/>
      <c r="DS737" s="61"/>
      <c r="DT737" s="61"/>
      <c r="DU737" s="61"/>
      <c r="DV737" s="61"/>
      <c r="DW737" s="61"/>
      <c r="DX737" s="61"/>
      <c r="DY737" s="61"/>
      <c r="DZ737" s="61"/>
      <c r="EA737" s="61"/>
      <c r="EB737" s="61"/>
      <c r="EC737" s="61"/>
      <c r="ED737" s="61"/>
      <c r="EE737" s="61"/>
      <c r="EF737" s="61"/>
      <c r="EG737" s="61"/>
      <c r="EH737" s="61"/>
      <c r="EI737" s="61"/>
      <c r="EJ737" s="61"/>
      <c r="EK737" s="61"/>
      <c r="EL737" s="61"/>
      <c r="EM737" s="61"/>
      <c r="EN737" s="61"/>
      <c r="EO737" s="61"/>
      <c r="EP737" s="61"/>
      <c r="EQ737" s="61"/>
      <c r="ER737" s="61"/>
      <c r="ES737" s="61"/>
      <c r="ET737" s="61"/>
      <c r="EU737" s="61"/>
      <c r="EV737" s="61"/>
      <c r="EW737" s="61"/>
      <c r="EX737" s="61"/>
      <c r="EY737" s="61"/>
      <c r="EZ737" s="61"/>
      <c r="FA737" s="61"/>
      <c r="FB737" s="61"/>
      <c r="FC737" s="61"/>
      <c r="FD737" s="61"/>
      <c r="FE737" s="61"/>
      <c r="FF737" s="61"/>
      <c r="FG737" s="61"/>
      <c r="FH737" s="61"/>
      <c r="FI737" s="61"/>
      <c r="FJ737" s="61"/>
      <c r="FK737" s="61"/>
      <c r="FL737" s="61"/>
      <c r="FM737" s="61"/>
      <c r="FN737" s="61"/>
      <c r="FO737" s="61"/>
      <c r="FP737" s="61"/>
      <c r="FQ737" s="61"/>
      <c r="FR737" s="61"/>
      <c r="FS737" s="61"/>
      <c r="FT737" s="61"/>
      <c r="FU737" s="61"/>
      <c r="FV737" s="61"/>
      <c r="FW737" s="61"/>
      <c r="FX737" s="61"/>
      <c r="FY737" s="61"/>
      <c r="FZ737" s="61"/>
      <c r="GA737" s="61"/>
      <c r="GB737" s="61"/>
      <c r="GC737" s="61"/>
      <c r="GD737" s="61"/>
      <c r="GE737" s="61"/>
      <c r="GF737" s="61"/>
      <c r="GG737" s="61"/>
      <c r="GH737" s="61"/>
      <c r="GI737" s="61"/>
      <c r="GJ737" s="61"/>
      <c r="GK737" s="61"/>
      <c r="GL737" s="61"/>
      <c r="GM737" s="61"/>
      <c r="GN737" s="61"/>
      <c r="GO737" s="61"/>
      <c r="GP737" s="61"/>
      <c r="GQ737" s="61"/>
      <c r="GR737" s="61"/>
      <c r="GS737" s="61"/>
      <c r="GT737" s="61"/>
      <c r="GU737" s="61"/>
      <c r="GV737" s="61"/>
      <c r="GW737" s="61"/>
      <c r="GX737" s="61"/>
      <c r="GY737" s="61"/>
      <c r="GZ737" s="61"/>
      <c r="HA737" s="61"/>
      <c r="HB737" s="61"/>
      <c r="HC737" s="61"/>
      <c r="HD737" s="61"/>
      <c r="HE737" s="61"/>
      <c r="HF737" s="61"/>
      <c r="HG737" s="61"/>
      <c r="HH737" s="61"/>
      <c r="HI737" s="61"/>
      <c r="HJ737" s="61"/>
      <c r="HK737" s="61"/>
      <c r="HL737" s="61"/>
      <c r="HM737" s="61"/>
      <c r="HN737" s="61"/>
      <c r="HO737" s="61"/>
    </row>
    <row r="738" spans="2:223" ht="51" outlineLevel="1" x14ac:dyDescent="0.2">
      <c r="B738" s="14" t="s">
        <v>1777</v>
      </c>
      <c r="C738" s="14" t="s">
        <v>46</v>
      </c>
      <c r="D738" s="14" t="s">
        <v>1778</v>
      </c>
      <c r="E738" s="14" t="s">
        <v>1738</v>
      </c>
      <c r="F738" s="14" t="s">
        <v>1779</v>
      </c>
      <c r="G738" s="14" t="s">
        <v>1780</v>
      </c>
      <c r="H738" s="15" t="s">
        <v>83</v>
      </c>
      <c r="I738" s="16">
        <v>45</v>
      </c>
      <c r="J738" s="17" t="s">
        <v>109</v>
      </c>
      <c r="K738" s="15" t="s">
        <v>53</v>
      </c>
      <c r="L738" s="18" t="s">
        <v>54</v>
      </c>
      <c r="M738" s="18" t="s">
        <v>55</v>
      </c>
      <c r="N738" s="18" t="s">
        <v>1741</v>
      </c>
      <c r="O738" s="18"/>
      <c r="P738" s="18"/>
      <c r="Q738" s="19"/>
      <c r="R738" s="20">
        <v>0.8</v>
      </c>
      <c r="S738" s="20">
        <v>0.8</v>
      </c>
      <c r="T738" s="20">
        <v>0.8</v>
      </c>
      <c r="U738" s="20">
        <v>0.8</v>
      </c>
      <c r="V738" s="20">
        <v>0.8</v>
      </c>
      <c r="W738" s="20">
        <v>790349.79</v>
      </c>
      <c r="X738" s="30">
        <f t="shared" si="19"/>
        <v>3161399.16</v>
      </c>
      <c r="Y738" s="20">
        <f t="shared" si="20"/>
        <v>3540767.0592000005</v>
      </c>
      <c r="Z738" s="18" t="s">
        <v>57</v>
      </c>
      <c r="AA738" s="14" t="s">
        <v>176</v>
      </c>
      <c r="AB738" s="22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  <c r="CX738" s="10"/>
      <c r="CY738" s="10"/>
      <c r="CZ738" s="10"/>
      <c r="DA738" s="10"/>
      <c r="DB738" s="10"/>
      <c r="DC738" s="10"/>
      <c r="DD738" s="10"/>
      <c r="DE738" s="10"/>
      <c r="DF738" s="10"/>
      <c r="DG738" s="10"/>
      <c r="DH738" s="10"/>
      <c r="DI738" s="10"/>
      <c r="DJ738" s="10"/>
      <c r="DK738" s="10"/>
      <c r="DL738" s="10"/>
      <c r="DM738" s="10"/>
      <c r="DN738" s="10"/>
      <c r="DO738" s="10"/>
      <c r="DP738" s="10"/>
      <c r="DQ738" s="10"/>
      <c r="DR738" s="10"/>
      <c r="DS738" s="10"/>
      <c r="DT738" s="10"/>
      <c r="DU738" s="10"/>
      <c r="DV738" s="10"/>
      <c r="DW738" s="10"/>
      <c r="DX738" s="10"/>
      <c r="DY738" s="10"/>
      <c r="DZ738" s="10"/>
      <c r="EA738" s="10"/>
      <c r="EB738" s="10"/>
      <c r="EC738" s="10"/>
      <c r="ED738" s="10"/>
      <c r="EE738" s="10"/>
      <c r="EF738" s="10"/>
      <c r="EG738" s="10"/>
      <c r="EH738" s="10"/>
      <c r="EI738" s="10"/>
      <c r="EJ738" s="10"/>
      <c r="EK738" s="10"/>
      <c r="EL738" s="10"/>
      <c r="EM738" s="10"/>
      <c r="EN738" s="10"/>
      <c r="EO738" s="10"/>
      <c r="EP738" s="10"/>
      <c r="EQ738" s="10"/>
      <c r="ER738" s="10"/>
      <c r="ES738" s="10"/>
      <c r="ET738" s="10"/>
      <c r="EU738" s="10"/>
      <c r="EV738" s="10"/>
      <c r="EW738" s="10"/>
      <c r="EX738" s="10"/>
      <c r="EY738" s="10"/>
      <c r="EZ738" s="10"/>
      <c r="FA738" s="10"/>
      <c r="FB738" s="10"/>
      <c r="FC738" s="10"/>
      <c r="FD738" s="10"/>
      <c r="FE738" s="10"/>
      <c r="FF738" s="10"/>
      <c r="FG738" s="10"/>
      <c r="FH738" s="10"/>
      <c r="FI738" s="10"/>
      <c r="FJ738" s="10"/>
      <c r="FK738" s="10"/>
      <c r="FL738" s="10"/>
      <c r="FM738" s="10"/>
      <c r="FN738" s="10"/>
      <c r="FO738" s="10"/>
      <c r="FP738" s="10"/>
      <c r="FQ738" s="10"/>
      <c r="FR738" s="10"/>
      <c r="FS738" s="10"/>
      <c r="FT738" s="10"/>
      <c r="FU738" s="10"/>
      <c r="FV738" s="10"/>
      <c r="FW738" s="10"/>
      <c r="FX738" s="10"/>
      <c r="FY738" s="10"/>
      <c r="FZ738" s="10"/>
      <c r="GA738" s="10"/>
      <c r="GB738" s="10"/>
      <c r="GC738" s="10"/>
      <c r="GD738" s="10"/>
      <c r="GE738" s="10"/>
      <c r="GF738" s="10"/>
      <c r="GG738" s="10"/>
      <c r="GH738" s="10"/>
      <c r="GI738" s="10"/>
      <c r="GJ738" s="10"/>
      <c r="GK738" s="10"/>
      <c r="GL738" s="10"/>
      <c r="GM738" s="10"/>
      <c r="GN738" s="10"/>
      <c r="GO738" s="10"/>
      <c r="GP738" s="10"/>
      <c r="GQ738" s="10"/>
      <c r="GR738" s="10"/>
      <c r="GS738" s="10"/>
      <c r="GT738" s="10"/>
      <c r="GU738" s="10"/>
      <c r="GV738" s="10"/>
      <c r="GW738" s="10"/>
      <c r="GX738" s="10"/>
      <c r="GY738" s="10"/>
      <c r="GZ738" s="10"/>
      <c r="HA738" s="10"/>
      <c r="HB738" s="10"/>
      <c r="HC738" s="10"/>
      <c r="HD738" s="10"/>
      <c r="HE738" s="10"/>
      <c r="HF738" s="10"/>
      <c r="HG738" s="10"/>
      <c r="HH738" s="10"/>
      <c r="HI738" s="10"/>
      <c r="HJ738" s="10"/>
      <c r="HK738" s="10"/>
      <c r="HL738" s="10"/>
      <c r="HM738" s="10"/>
      <c r="HN738" s="10"/>
      <c r="HO738" s="10"/>
    </row>
    <row r="739" spans="2:223" s="62" customFormat="1" ht="51" outlineLevel="1" x14ac:dyDescent="0.2">
      <c r="B739" s="52" t="s">
        <v>1781</v>
      </c>
      <c r="C739" s="52" t="s">
        <v>46</v>
      </c>
      <c r="D739" s="52" t="s">
        <v>1743</v>
      </c>
      <c r="E739" s="52" t="s">
        <v>1738</v>
      </c>
      <c r="F739" s="52" t="s">
        <v>1744</v>
      </c>
      <c r="G739" s="52" t="s">
        <v>1782</v>
      </c>
      <c r="H739" s="53" t="s">
        <v>83</v>
      </c>
      <c r="I739" s="54">
        <v>60</v>
      </c>
      <c r="J739" s="55" t="s">
        <v>109</v>
      </c>
      <c r="K739" s="53" t="s">
        <v>53</v>
      </c>
      <c r="L739" s="56" t="s">
        <v>54</v>
      </c>
      <c r="M739" s="56" t="s">
        <v>55</v>
      </c>
      <c r="N739" s="56" t="s">
        <v>1741</v>
      </c>
      <c r="O739" s="56"/>
      <c r="P739" s="56"/>
      <c r="Q739" s="57"/>
      <c r="R739" s="58">
        <v>1.4</v>
      </c>
      <c r="S739" s="58">
        <v>1.4</v>
      </c>
      <c r="T739" s="58">
        <v>1.4</v>
      </c>
      <c r="U739" s="58">
        <v>1.4</v>
      </c>
      <c r="V739" s="58">
        <v>1.4</v>
      </c>
      <c r="W739" s="58">
        <v>103466.46</v>
      </c>
      <c r="X739" s="59">
        <f t="shared" si="19"/>
        <v>724265.22000000009</v>
      </c>
      <c r="Y739" s="58">
        <f t="shared" si="20"/>
        <v>811177.04640000022</v>
      </c>
      <c r="Z739" s="56" t="s">
        <v>57</v>
      </c>
      <c r="AA739" s="52" t="s">
        <v>176</v>
      </c>
      <c r="AB739" s="60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1"/>
      <c r="AV739" s="61"/>
      <c r="AW739" s="61"/>
      <c r="AX739" s="61"/>
      <c r="AY739" s="61"/>
      <c r="AZ739" s="61"/>
      <c r="BA739" s="61"/>
      <c r="BB739" s="61"/>
      <c r="BC739" s="61"/>
      <c r="BD739" s="61"/>
      <c r="BE739" s="61"/>
      <c r="BF739" s="61"/>
      <c r="BG739" s="61"/>
      <c r="BH739" s="61"/>
      <c r="BI739" s="61"/>
      <c r="BJ739" s="61"/>
      <c r="BK739" s="61"/>
      <c r="BL739" s="61"/>
      <c r="BM739" s="61"/>
      <c r="BN739" s="61"/>
      <c r="BO739" s="61"/>
      <c r="BP739" s="61"/>
      <c r="BQ739" s="61"/>
      <c r="BR739" s="61"/>
      <c r="BS739" s="61"/>
      <c r="BT739" s="61"/>
      <c r="BU739" s="61"/>
      <c r="BV739" s="61"/>
      <c r="BW739" s="61"/>
      <c r="BX739" s="61"/>
      <c r="BY739" s="61"/>
      <c r="BZ739" s="61"/>
      <c r="CA739" s="61"/>
      <c r="CB739" s="61"/>
      <c r="CC739" s="61"/>
      <c r="CD739" s="61"/>
      <c r="CE739" s="61"/>
      <c r="CF739" s="61"/>
      <c r="CG739" s="61"/>
      <c r="CH739" s="61"/>
      <c r="CI739" s="61"/>
      <c r="CJ739" s="61"/>
      <c r="CK739" s="61"/>
      <c r="CL739" s="61"/>
      <c r="CM739" s="61"/>
      <c r="CN739" s="61"/>
      <c r="CO739" s="61"/>
      <c r="CP739" s="61"/>
      <c r="CQ739" s="61"/>
      <c r="CR739" s="61"/>
      <c r="CS739" s="61"/>
      <c r="CT739" s="61"/>
      <c r="CU739" s="61"/>
      <c r="CV739" s="61"/>
      <c r="CW739" s="61"/>
      <c r="CX739" s="61"/>
      <c r="CY739" s="61"/>
      <c r="CZ739" s="61"/>
      <c r="DA739" s="61"/>
      <c r="DB739" s="61"/>
      <c r="DC739" s="61"/>
      <c r="DD739" s="61"/>
      <c r="DE739" s="61"/>
      <c r="DF739" s="61"/>
      <c r="DG739" s="61"/>
      <c r="DH739" s="61"/>
      <c r="DI739" s="61"/>
      <c r="DJ739" s="61"/>
      <c r="DK739" s="61"/>
      <c r="DL739" s="61"/>
      <c r="DM739" s="61"/>
      <c r="DN739" s="61"/>
      <c r="DO739" s="61"/>
      <c r="DP739" s="61"/>
      <c r="DQ739" s="61"/>
      <c r="DR739" s="61"/>
      <c r="DS739" s="61"/>
      <c r="DT739" s="61"/>
      <c r="DU739" s="61"/>
      <c r="DV739" s="61"/>
      <c r="DW739" s="61"/>
      <c r="DX739" s="61"/>
      <c r="DY739" s="61"/>
      <c r="DZ739" s="61"/>
      <c r="EA739" s="61"/>
      <c r="EB739" s="61"/>
      <c r="EC739" s="61"/>
      <c r="ED739" s="61"/>
      <c r="EE739" s="61"/>
      <c r="EF739" s="61"/>
      <c r="EG739" s="61"/>
      <c r="EH739" s="61"/>
      <c r="EI739" s="61"/>
      <c r="EJ739" s="61"/>
      <c r="EK739" s="61"/>
      <c r="EL739" s="61"/>
      <c r="EM739" s="61"/>
      <c r="EN739" s="61"/>
      <c r="EO739" s="61"/>
      <c r="EP739" s="61"/>
      <c r="EQ739" s="61"/>
      <c r="ER739" s="61"/>
      <c r="ES739" s="61"/>
      <c r="ET739" s="61"/>
      <c r="EU739" s="61"/>
      <c r="EV739" s="61"/>
      <c r="EW739" s="61"/>
      <c r="EX739" s="61"/>
      <c r="EY739" s="61"/>
      <c r="EZ739" s="61"/>
      <c r="FA739" s="61"/>
      <c r="FB739" s="61"/>
      <c r="FC739" s="61"/>
      <c r="FD739" s="61"/>
      <c r="FE739" s="61"/>
      <c r="FF739" s="61"/>
      <c r="FG739" s="61"/>
      <c r="FH739" s="61"/>
      <c r="FI739" s="61"/>
      <c r="FJ739" s="61"/>
      <c r="FK739" s="61"/>
      <c r="FL739" s="61"/>
      <c r="FM739" s="61"/>
      <c r="FN739" s="61"/>
      <c r="FO739" s="61"/>
      <c r="FP739" s="61"/>
      <c r="FQ739" s="61"/>
      <c r="FR739" s="61"/>
      <c r="FS739" s="61"/>
      <c r="FT739" s="61"/>
      <c r="FU739" s="61"/>
      <c r="FV739" s="61"/>
      <c r="FW739" s="61"/>
      <c r="FX739" s="61"/>
      <c r="FY739" s="61"/>
      <c r="FZ739" s="61"/>
      <c r="GA739" s="61"/>
      <c r="GB739" s="61"/>
      <c r="GC739" s="61"/>
      <c r="GD739" s="61"/>
      <c r="GE739" s="61"/>
      <c r="GF739" s="61"/>
      <c r="GG739" s="61"/>
      <c r="GH739" s="61"/>
      <c r="GI739" s="61"/>
      <c r="GJ739" s="61"/>
      <c r="GK739" s="61"/>
      <c r="GL739" s="61"/>
      <c r="GM739" s="61"/>
      <c r="GN739" s="61"/>
      <c r="GO739" s="61"/>
      <c r="GP739" s="61"/>
      <c r="GQ739" s="61"/>
      <c r="GR739" s="61"/>
      <c r="GS739" s="61"/>
      <c r="GT739" s="61"/>
      <c r="GU739" s="61"/>
      <c r="GV739" s="61"/>
      <c r="GW739" s="61"/>
      <c r="GX739" s="61"/>
      <c r="GY739" s="61"/>
      <c r="GZ739" s="61"/>
      <c r="HA739" s="61"/>
      <c r="HB739" s="61"/>
      <c r="HC739" s="61"/>
      <c r="HD739" s="61"/>
      <c r="HE739" s="61"/>
      <c r="HF739" s="61"/>
      <c r="HG739" s="61"/>
      <c r="HH739" s="61"/>
      <c r="HI739" s="61"/>
      <c r="HJ739" s="61"/>
      <c r="HK739" s="61"/>
      <c r="HL739" s="61"/>
      <c r="HM739" s="61"/>
      <c r="HN739" s="61"/>
      <c r="HO739" s="61"/>
    </row>
    <row r="740" spans="2:223" ht="51" outlineLevel="1" x14ac:dyDescent="0.2">
      <c r="B740" s="14" t="s">
        <v>1783</v>
      </c>
      <c r="C740" s="14" t="s">
        <v>46</v>
      </c>
      <c r="D740" s="14" t="s">
        <v>1784</v>
      </c>
      <c r="E740" s="14" t="s">
        <v>1738</v>
      </c>
      <c r="F740" s="14" t="s">
        <v>1785</v>
      </c>
      <c r="G740" s="14" t="s">
        <v>1786</v>
      </c>
      <c r="H740" s="15" t="s">
        <v>83</v>
      </c>
      <c r="I740" s="16">
        <v>85</v>
      </c>
      <c r="J740" s="17" t="s">
        <v>109</v>
      </c>
      <c r="K740" s="15" t="s">
        <v>53</v>
      </c>
      <c r="L740" s="18" t="s">
        <v>54</v>
      </c>
      <c r="M740" s="18" t="s">
        <v>55</v>
      </c>
      <c r="N740" s="18" t="s">
        <v>1741</v>
      </c>
      <c r="O740" s="18"/>
      <c r="P740" s="18"/>
      <c r="Q740" s="19"/>
      <c r="R740" s="20">
        <v>0.1</v>
      </c>
      <c r="S740" s="20">
        <v>0.1</v>
      </c>
      <c r="T740" s="20">
        <v>0.1</v>
      </c>
      <c r="U740" s="20">
        <v>0.1</v>
      </c>
      <c r="V740" s="20">
        <v>0.1</v>
      </c>
      <c r="W740" s="20">
        <v>1858360.09</v>
      </c>
      <c r="X740" s="30">
        <f t="shared" si="19"/>
        <v>929180.04500000004</v>
      </c>
      <c r="Y740" s="20">
        <f t="shared" si="20"/>
        <v>1040681.6504000002</v>
      </c>
      <c r="Z740" s="18" t="s">
        <v>57</v>
      </c>
      <c r="AA740" s="14" t="s">
        <v>176</v>
      </c>
      <c r="AB740" s="22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  <c r="CT740" s="10"/>
      <c r="CU740" s="10"/>
      <c r="CV740" s="10"/>
      <c r="CW740" s="10"/>
      <c r="CX740" s="10"/>
      <c r="CY740" s="10"/>
      <c r="CZ740" s="10"/>
      <c r="DA740" s="10"/>
      <c r="DB740" s="10"/>
      <c r="DC740" s="10"/>
      <c r="DD740" s="10"/>
      <c r="DE740" s="10"/>
      <c r="DF740" s="10"/>
      <c r="DG740" s="10"/>
      <c r="DH740" s="10"/>
      <c r="DI740" s="10"/>
      <c r="DJ740" s="10"/>
      <c r="DK740" s="10"/>
      <c r="DL740" s="10"/>
      <c r="DM740" s="10"/>
      <c r="DN740" s="10"/>
      <c r="DO740" s="10"/>
      <c r="DP740" s="10"/>
      <c r="DQ740" s="10"/>
      <c r="DR740" s="10"/>
      <c r="DS740" s="10"/>
      <c r="DT740" s="10"/>
      <c r="DU740" s="10"/>
      <c r="DV740" s="10"/>
      <c r="DW740" s="10"/>
      <c r="DX740" s="10"/>
      <c r="DY740" s="10"/>
      <c r="DZ740" s="10"/>
      <c r="EA740" s="10"/>
      <c r="EB740" s="10"/>
      <c r="EC740" s="10"/>
      <c r="ED740" s="10"/>
      <c r="EE740" s="10"/>
      <c r="EF740" s="10"/>
      <c r="EG740" s="10"/>
      <c r="EH740" s="10"/>
      <c r="EI740" s="10"/>
      <c r="EJ740" s="10"/>
      <c r="EK740" s="10"/>
      <c r="EL740" s="10"/>
      <c r="EM740" s="10"/>
      <c r="EN740" s="10"/>
      <c r="EO740" s="10"/>
      <c r="EP740" s="10"/>
      <c r="EQ740" s="10"/>
      <c r="ER740" s="10"/>
      <c r="ES740" s="10"/>
      <c r="ET740" s="10"/>
      <c r="EU740" s="10"/>
      <c r="EV740" s="10"/>
      <c r="EW740" s="10"/>
      <c r="EX740" s="10"/>
      <c r="EY740" s="10"/>
      <c r="EZ740" s="10"/>
      <c r="FA740" s="10"/>
      <c r="FB740" s="10"/>
      <c r="FC740" s="10"/>
      <c r="FD740" s="10"/>
      <c r="FE740" s="10"/>
      <c r="FF740" s="10"/>
      <c r="FG740" s="10"/>
      <c r="FH740" s="10"/>
      <c r="FI740" s="10"/>
      <c r="FJ740" s="10"/>
      <c r="FK740" s="10"/>
      <c r="FL740" s="10"/>
      <c r="FM740" s="10"/>
      <c r="FN740" s="10"/>
      <c r="FO740" s="10"/>
      <c r="FP740" s="10"/>
      <c r="FQ740" s="10"/>
      <c r="FR740" s="10"/>
      <c r="FS740" s="10"/>
      <c r="FT740" s="10"/>
      <c r="FU740" s="10"/>
      <c r="FV740" s="10"/>
      <c r="FW740" s="10"/>
      <c r="FX740" s="10"/>
      <c r="FY740" s="10"/>
      <c r="FZ740" s="10"/>
      <c r="GA740" s="10"/>
      <c r="GB740" s="10"/>
      <c r="GC740" s="10"/>
      <c r="GD740" s="10"/>
      <c r="GE740" s="10"/>
      <c r="GF740" s="10"/>
      <c r="GG740" s="10"/>
      <c r="GH740" s="10"/>
      <c r="GI740" s="10"/>
      <c r="GJ740" s="10"/>
      <c r="GK740" s="10"/>
      <c r="GL740" s="10"/>
      <c r="GM740" s="10"/>
      <c r="GN740" s="10"/>
      <c r="GO740" s="10"/>
      <c r="GP740" s="10"/>
      <c r="GQ740" s="10"/>
      <c r="GR740" s="10"/>
      <c r="GS740" s="10"/>
      <c r="GT740" s="10"/>
      <c r="GU740" s="10"/>
      <c r="GV740" s="10"/>
      <c r="GW740" s="10"/>
      <c r="GX740" s="10"/>
      <c r="GY740" s="10"/>
      <c r="GZ740" s="10"/>
      <c r="HA740" s="10"/>
      <c r="HB740" s="10"/>
      <c r="HC740" s="10"/>
      <c r="HD740" s="10"/>
      <c r="HE740" s="10"/>
      <c r="HF740" s="10"/>
      <c r="HG740" s="10"/>
      <c r="HH740" s="10"/>
      <c r="HI740" s="10"/>
      <c r="HJ740" s="10"/>
      <c r="HK740" s="10"/>
      <c r="HL740" s="10"/>
      <c r="HM740" s="10"/>
      <c r="HN740" s="10"/>
      <c r="HO740" s="10"/>
    </row>
    <row r="741" spans="2:223" ht="51" outlineLevel="1" x14ac:dyDescent="0.2">
      <c r="B741" s="14" t="s">
        <v>1787</v>
      </c>
      <c r="C741" s="14" t="s">
        <v>46</v>
      </c>
      <c r="D741" s="14" t="s">
        <v>1788</v>
      </c>
      <c r="E741" s="14" t="s">
        <v>1738</v>
      </c>
      <c r="F741" s="14" t="s">
        <v>1789</v>
      </c>
      <c r="G741" s="14" t="s">
        <v>1790</v>
      </c>
      <c r="H741" s="15" t="s">
        <v>83</v>
      </c>
      <c r="I741" s="16">
        <v>60</v>
      </c>
      <c r="J741" s="17" t="s">
        <v>109</v>
      </c>
      <c r="K741" s="15" t="s">
        <v>53</v>
      </c>
      <c r="L741" s="18" t="s">
        <v>54</v>
      </c>
      <c r="M741" s="18" t="s">
        <v>55</v>
      </c>
      <c r="N741" s="18" t="s">
        <v>1741</v>
      </c>
      <c r="O741" s="18"/>
      <c r="P741" s="18"/>
      <c r="Q741" s="19"/>
      <c r="R741" s="20">
        <v>0.4</v>
      </c>
      <c r="S741" s="20">
        <v>0.4</v>
      </c>
      <c r="T741" s="20">
        <v>0.4</v>
      </c>
      <c r="U741" s="20">
        <v>0.4</v>
      </c>
      <c r="V741" s="20">
        <v>0.4</v>
      </c>
      <c r="W741" s="20">
        <v>3083404.11</v>
      </c>
      <c r="X741" s="30">
        <f t="shared" si="19"/>
        <v>6166808.2199999997</v>
      </c>
      <c r="Y741" s="20">
        <f t="shared" si="20"/>
        <v>6906825.2064000005</v>
      </c>
      <c r="Z741" s="18" t="s">
        <v>57</v>
      </c>
      <c r="AA741" s="14" t="s">
        <v>176</v>
      </c>
      <c r="AB741" s="22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  <c r="CT741" s="10"/>
      <c r="CU741" s="10"/>
      <c r="CV741" s="10"/>
      <c r="CW741" s="10"/>
      <c r="CX741" s="10"/>
      <c r="CY741" s="10"/>
      <c r="CZ741" s="10"/>
      <c r="DA741" s="10"/>
      <c r="DB741" s="10"/>
      <c r="DC741" s="10"/>
      <c r="DD741" s="10"/>
      <c r="DE741" s="10"/>
      <c r="DF741" s="10"/>
      <c r="DG741" s="10"/>
      <c r="DH741" s="10"/>
      <c r="DI741" s="10"/>
      <c r="DJ741" s="10"/>
      <c r="DK741" s="10"/>
      <c r="DL741" s="10"/>
      <c r="DM741" s="10"/>
      <c r="DN741" s="10"/>
      <c r="DO741" s="10"/>
      <c r="DP741" s="10"/>
      <c r="DQ741" s="10"/>
      <c r="DR741" s="10"/>
      <c r="DS741" s="10"/>
      <c r="DT741" s="10"/>
      <c r="DU741" s="10"/>
      <c r="DV741" s="10"/>
      <c r="DW741" s="10"/>
      <c r="DX741" s="10"/>
      <c r="DY741" s="10"/>
      <c r="DZ741" s="10"/>
      <c r="EA741" s="10"/>
      <c r="EB741" s="10"/>
      <c r="EC741" s="10"/>
      <c r="ED741" s="10"/>
      <c r="EE741" s="10"/>
      <c r="EF741" s="10"/>
      <c r="EG741" s="10"/>
      <c r="EH741" s="10"/>
      <c r="EI741" s="10"/>
      <c r="EJ741" s="10"/>
      <c r="EK741" s="10"/>
      <c r="EL741" s="10"/>
      <c r="EM741" s="10"/>
      <c r="EN741" s="10"/>
      <c r="EO741" s="10"/>
      <c r="EP741" s="10"/>
      <c r="EQ741" s="10"/>
      <c r="ER741" s="10"/>
      <c r="ES741" s="10"/>
      <c r="ET741" s="10"/>
      <c r="EU741" s="10"/>
      <c r="EV741" s="10"/>
      <c r="EW741" s="10"/>
      <c r="EX741" s="10"/>
      <c r="EY741" s="10"/>
      <c r="EZ741" s="10"/>
      <c r="FA741" s="10"/>
      <c r="FB741" s="10"/>
      <c r="FC741" s="10"/>
      <c r="FD741" s="10"/>
      <c r="FE741" s="10"/>
      <c r="FF741" s="10"/>
      <c r="FG741" s="10"/>
      <c r="FH741" s="10"/>
      <c r="FI741" s="10"/>
      <c r="FJ741" s="10"/>
      <c r="FK741" s="10"/>
      <c r="FL741" s="10"/>
      <c r="FM741" s="10"/>
      <c r="FN741" s="10"/>
      <c r="FO741" s="10"/>
      <c r="FP741" s="10"/>
      <c r="FQ741" s="10"/>
      <c r="FR741" s="10"/>
      <c r="FS741" s="10"/>
      <c r="FT741" s="10"/>
      <c r="FU741" s="10"/>
      <c r="FV741" s="10"/>
      <c r="FW741" s="10"/>
      <c r="FX741" s="10"/>
      <c r="FY741" s="10"/>
      <c r="FZ741" s="10"/>
      <c r="GA741" s="10"/>
      <c r="GB741" s="10"/>
      <c r="GC741" s="10"/>
      <c r="GD741" s="10"/>
      <c r="GE741" s="10"/>
      <c r="GF741" s="10"/>
      <c r="GG741" s="10"/>
      <c r="GH741" s="10"/>
      <c r="GI741" s="10"/>
      <c r="GJ741" s="10"/>
      <c r="GK741" s="10"/>
      <c r="GL741" s="10"/>
      <c r="GM741" s="10"/>
      <c r="GN741" s="10"/>
      <c r="GO741" s="10"/>
      <c r="GP741" s="10"/>
      <c r="GQ741" s="10"/>
      <c r="GR741" s="10"/>
      <c r="GS741" s="10"/>
      <c r="GT741" s="10"/>
      <c r="GU741" s="10"/>
      <c r="GV741" s="10"/>
      <c r="GW741" s="10"/>
      <c r="GX741" s="10"/>
      <c r="GY741" s="10"/>
      <c r="GZ741" s="10"/>
      <c r="HA741" s="10"/>
      <c r="HB741" s="10"/>
      <c r="HC741" s="10"/>
      <c r="HD741" s="10"/>
      <c r="HE741" s="10"/>
      <c r="HF741" s="10"/>
      <c r="HG741" s="10"/>
      <c r="HH741" s="10"/>
      <c r="HI741" s="10"/>
      <c r="HJ741" s="10"/>
      <c r="HK741" s="10"/>
      <c r="HL741" s="10"/>
      <c r="HM741" s="10"/>
      <c r="HN741" s="10"/>
      <c r="HO741" s="10"/>
    </row>
    <row r="742" spans="2:223" s="62" customFormat="1" ht="51" outlineLevel="1" x14ac:dyDescent="0.2">
      <c r="B742" s="52" t="s">
        <v>1791</v>
      </c>
      <c r="C742" s="52" t="s">
        <v>46</v>
      </c>
      <c r="D742" s="52" t="s">
        <v>1792</v>
      </c>
      <c r="E742" s="52" t="s">
        <v>1738</v>
      </c>
      <c r="F742" s="52" t="s">
        <v>1793</v>
      </c>
      <c r="G742" s="52" t="s">
        <v>1794</v>
      </c>
      <c r="H742" s="53" t="s">
        <v>83</v>
      </c>
      <c r="I742" s="54">
        <v>60</v>
      </c>
      <c r="J742" s="55" t="s">
        <v>109</v>
      </c>
      <c r="K742" s="53" t="s">
        <v>53</v>
      </c>
      <c r="L742" s="56" t="s">
        <v>54</v>
      </c>
      <c r="M742" s="56" t="s">
        <v>55</v>
      </c>
      <c r="N742" s="56" t="s">
        <v>1741</v>
      </c>
      <c r="O742" s="56"/>
      <c r="P742" s="56"/>
      <c r="Q742" s="57"/>
      <c r="R742" s="58">
        <v>2.2599999999999998</v>
      </c>
      <c r="S742" s="58">
        <v>2.2599999999999998</v>
      </c>
      <c r="T742" s="58">
        <v>2.2599999999999998</v>
      </c>
      <c r="U742" s="58">
        <v>2.2599999999999998</v>
      </c>
      <c r="V742" s="58">
        <v>2.2599999999999998</v>
      </c>
      <c r="W742" s="58">
        <v>166497.76</v>
      </c>
      <c r="X742" s="59">
        <f t="shared" si="19"/>
        <v>1881424.6879999998</v>
      </c>
      <c r="Y742" s="58">
        <f t="shared" si="20"/>
        <v>2107195.65056</v>
      </c>
      <c r="Z742" s="56" t="s">
        <v>57</v>
      </c>
      <c r="AA742" s="52" t="s">
        <v>176</v>
      </c>
      <c r="AB742" s="60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1"/>
      <c r="AV742" s="61"/>
      <c r="AW742" s="61"/>
      <c r="AX742" s="61"/>
      <c r="AY742" s="61"/>
      <c r="AZ742" s="61"/>
      <c r="BA742" s="61"/>
      <c r="BB742" s="61"/>
      <c r="BC742" s="61"/>
      <c r="BD742" s="61"/>
      <c r="BE742" s="61"/>
      <c r="BF742" s="61"/>
      <c r="BG742" s="61"/>
      <c r="BH742" s="61"/>
      <c r="BI742" s="61"/>
      <c r="BJ742" s="61"/>
      <c r="BK742" s="61"/>
      <c r="BL742" s="61"/>
      <c r="BM742" s="61"/>
      <c r="BN742" s="61"/>
      <c r="BO742" s="61"/>
      <c r="BP742" s="61"/>
      <c r="BQ742" s="61"/>
      <c r="BR742" s="61"/>
      <c r="BS742" s="61"/>
      <c r="BT742" s="61"/>
      <c r="BU742" s="61"/>
      <c r="BV742" s="61"/>
      <c r="BW742" s="61"/>
      <c r="BX742" s="61"/>
      <c r="BY742" s="61"/>
      <c r="BZ742" s="61"/>
      <c r="CA742" s="61"/>
      <c r="CB742" s="61"/>
      <c r="CC742" s="61"/>
      <c r="CD742" s="61"/>
      <c r="CE742" s="61"/>
      <c r="CF742" s="61"/>
      <c r="CG742" s="61"/>
      <c r="CH742" s="61"/>
      <c r="CI742" s="61"/>
      <c r="CJ742" s="61"/>
      <c r="CK742" s="61"/>
      <c r="CL742" s="61"/>
      <c r="CM742" s="61"/>
      <c r="CN742" s="61"/>
      <c r="CO742" s="61"/>
      <c r="CP742" s="61"/>
      <c r="CQ742" s="61"/>
      <c r="CR742" s="61"/>
      <c r="CS742" s="61"/>
      <c r="CT742" s="61"/>
      <c r="CU742" s="61"/>
      <c r="CV742" s="61"/>
      <c r="CW742" s="61"/>
      <c r="CX742" s="61"/>
      <c r="CY742" s="61"/>
      <c r="CZ742" s="61"/>
      <c r="DA742" s="61"/>
      <c r="DB742" s="61"/>
      <c r="DC742" s="61"/>
      <c r="DD742" s="61"/>
      <c r="DE742" s="61"/>
      <c r="DF742" s="61"/>
      <c r="DG742" s="61"/>
      <c r="DH742" s="61"/>
      <c r="DI742" s="61"/>
      <c r="DJ742" s="61"/>
      <c r="DK742" s="61"/>
      <c r="DL742" s="61"/>
      <c r="DM742" s="61"/>
      <c r="DN742" s="61"/>
      <c r="DO742" s="61"/>
      <c r="DP742" s="61"/>
      <c r="DQ742" s="61"/>
      <c r="DR742" s="61"/>
      <c r="DS742" s="61"/>
      <c r="DT742" s="61"/>
      <c r="DU742" s="61"/>
      <c r="DV742" s="61"/>
      <c r="DW742" s="61"/>
      <c r="DX742" s="61"/>
      <c r="DY742" s="61"/>
      <c r="DZ742" s="61"/>
      <c r="EA742" s="61"/>
      <c r="EB742" s="61"/>
      <c r="EC742" s="61"/>
      <c r="ED742" s="61"/>
      <c r="EE742" s="61"/>
      <c r="EF742" s="61"/>
      <c r="EG742" s="61"/>
      <c r="EH742" s="61"/>
      <c r="EI742" s="61"/>
      <c r="EJ742" s="61"/>
      <c r="EK742" s="61"/>
      <c r="EL742" s="61"/>
      <c r="EM742" s="61"/>
      <c r="EN742" s="61"/>
      <c r="EO742" s="61"/>
      <c r="EP742" s="61"/>
      <c r="EQ742" s="61"/>
      <c r="ER742" s="61"/>
      <c r="ES742" s="61"/>
      <c r="ET742" s="61"/>
      <c r="EU742" s="61"/>
      <c r="EV742" s="61"/>
      <c r="EW742" s="61"/>
      <c r="EX742" s="61"/>
      <c r="EY742" s="61"/>
      <c r="EZ742" s="61"/>
      <c r="FA742" s="61"/>
      <c r="FB742" s="61"/>
      <c r="FC742" s="61"/>
      <c r="FD742" s="61"/>
      <c r="FE742" s="61"/>
      <c r="FF742" s="61"/>
      <c r="FG742" s="61"/>
      <c r="FH742" s="61"/>
      <c r="FI742" s="61"/>
      <c r="FJ742" s="61"/>
      <c r="FK742" s="61"/>
      <c r="FL742" s="61"/>
      <c r="FM742" s="61"/>
      <c r="FN742" s="61"/>
      <c r="FO742" s="61"/>
      <c r="FP742" s="61"/>
      <c r="FQ742" s="61"/>
      <c r="FR742" s="61"/>
      <c r="FS742" s="61"/>
      <c r="FT742" s="61"/>
      <c r="FU742" s="61"/>
      <c r="FV742" s="61"/>
      <c r="FW742" s="61"/>
      <c r="FX742" s="61"/>
      <c r="FY742" s="61"/>
      <c r="FZ742" s="61"/>
      <c r="GA742" s="61"/>
      <c r="GB742" s="61"/>
      <c r="GC742" s="61"/>
      <c r="GD742" s="61"/>
      <c r="GE742" s="61"/>
      <c r="GF742" s="61"/>
      <c r="GG742" s="61"/>
      <c r="GH742" s="61"/>
      <c r="GI742" s="61"/>
      <c r="GJ742" s="61"/>
      <c r="GK742" s="61"/>
      <c r="GL742" s="61"/>
      <c r="GM742" s="61"/>
      <c r="GN742" s="61"/>
      <c r="GO742" s="61"/>
      <c r="GP742" s="61"/>
      <c r="GQ742" s="61"/>
      <c r="GR742" s="61"/>
      <c r="GS742" s="61"/>
      <c r="GT742" s="61"/>
      <c r="GU742" s="61"/>
      <c r="GV742" s="61"/>
      <c r="GW742" s="61"/>
      <c r="GX742" s="61"/>
      <c r="GY742" s="61"/>
      <c r="GZ742" s="61"/>
      <c r="HA742" s="61"/>
      <c r="HB742" s="61"/>
      <c r="HC742" s="61"/>
      <c r="HD742" s="61"/>
      <c r="HE742" s="61"/>
      <c r="HF742" s="61"/>
      <c r="HG742" s="61"/>
      <c r="HH742" s="61"/>
      <c r="HI742" s="61"/>
      <c r="HJ742" s="61"/>
      <c r="HK742" s="61"/>
      <c r="HL742" s="61"/>
      <c r="HM742" s="61"/>
      <c r="HN742" s="61"/>
      <c r="HO742" s="61"/>
    </row>
    <row r="743" spans="2:223" s="62" customFormat="1" ht="51" outlineLevel="1" x14ac:dyDescent="0.2">
      <c r="B743" s="52" t="s">
        <v>1795</v>
      </c>
      <c r="C743" s="52" t="s">
        <v>46</v>
      </c>
      <c r="D743" s="52" t="s">
        <v>1796</v>
      </c>
      <c r="E743" s="52" t="s">
        <v>1738</v>
      </c>
      <c r="F743" s="52" t="s">
        <v>1797</v>
      </c>
      <c r="G743" s="52" t="s">
        <v>1798</v>
      </c>
      <c r="H743" s="53" t="s">
        <v>83</v>
      </c>
      <c r="I743" s="54">
        <v>62.3</v>
      </c>
      <c r="J743" s="55" t="s">
        <v>109</v>
      </c>
      <c r="K743" s="53" t="s">
        <v>53</v>
      </c>
      <c r="L743" s="56" t="s">
        <v>54</v>
      </c>
      <c r="M743" s="56" t="s">
        <v>55</v>
      </c>
      <c r="N743" s="56" t="s">
        <v>1741</v>
      </c>
      <c r="O743" s="56"/>
      <c r="P743" s="56"/>
      <c r="Q743" s="57"/>
      <c r="R743" s="58">
        <v>2.5</v>
      </c>
      <c r="S743" s="58">
        <v>2.5</v>
      </c>
      <c r="T743" s="58">
        <v>2.5</v>
      </c>
      <c r="U743" s="58">
        <v>2.5</v>
      </c>
      <c r="V743" s="58">
        <v>2.5</v>
      </c>
      <c r="W743" s="58">
        <v>234286.13</v>
      </c>
      <c r="X743" s="59">
        <f t="shared" si="19"/>
        <v>2928576.625</v>
      </c>
      <c r="Y743" s="58">
        <f t="shared" si="20"/>
        <v>3280005.8200000003</v>
      </c>
      <c r="Z743" s="56" t="s">
        <v>57</v>
      </c>
      <c r="AA743" s="52" t="s">
        <v>176</v>
      </c>
      <c r="AB743" s="60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1"/>
      <c r="AV743" s="61"/>
      <c r="AW743" s="61"/>
      <c r="AX743" s="61"/>
      <c r="AY743" s="61"/>
      <c r="AZ743" s="61"/>
      <c r="BA743" s="61"/>
      <c r="BB743" s="61"/>
      <c r="BC743" s="61"/>
      <c r="BD743" s="61"/>
      <c r="BE743" s="61"/>
      <c r="BF743" s="61"/>
      <c r="BG743" s="61"/>
      <c r="BH743" s="61"/>
      <c r="BI743" s="61"/>
      <c r="BJ743" s="61"/>
      <c r="BK743" s="61"/>
      <c r="BL743" s="61"/>
      <c r="BM743" s="61"/>
      <c r="BN743" s="61"/>
      <c r="BO743" s="61"/>
      <c r="BP743" s="61"/>
      <c r="BQ743" s="61"/>
      <c r="BR743" s="61"/>
      <c r="BS743" s="61"/>
      <c r="BT743" s="61"/>
      <c r="BU743" s="61"/>
      <c r="BV743" s="61"/>
      <c r="BW743" s="61"/>
      <c r="BX743" s="61"/>
      <c r="BY743" s="61"/>
      <c r="BZ743" s="61"/>
      <c r="CA743" s="61"/>
      <c r="CB743" s="61"/>
      <c r="CC743" s="61"/>
      <c r="CD743" s="61"/>
      <c r="CE743" s="61"/>
      <c r="CF743" s="61"/>
      <c r="CG743" s="61"/>
      <c r="CH743" s="61"/>
      <c r="CI743" s="61"/>
      <c r="CJ743" s="61"/>
      <c r="CK743" s="61"/>
      <c r="CL743" s="61"/>
      <c r="CM743" s="61"/>
      <c r="CN743" s="61"/>
      <c r="CO743" s="61"/>
      <c r="CP743" s="61"/>
      <c r="CQ743" s="61"/>
      <c r="CR743" s="61"/>
      <c r="CS743" s="61"/>
      <c r="CT743" s="61"/>
      <c r="CU743" s="61"/>
      <c r="CV743" s="61"/>
      <c r="CW743" s="61"/>
      <c r="CX743" s="61"/>
      <c r="CY743" s="61"/>
      <c r="CZ743" s="61"/>
      <c r="DA743" s="61"/>
      <c r="DB743" s="61"/>
      <c r="DC743" s="61"/>
      <c r="DD743" s="61"/>
      <c r="DE743" s="61"/>
      <c r="DF743" s="61"/>
      <c r="DG743" s="61"/>
      <c r="DH743" s="61"/>
      <c r="DI743" s="61"/>
      <c r="DJ743" s="61"/>
      <c r="DK743" s="61"/>
      <c r="DL743" s="61"/>
      <c r="DM743" s="61"/>
      <c r="DN743" s="61"/>
      <c r="DO743" s="61"/>
      <c r="DP743" s="61"/>
      <c r="DQ743" s="61"/>
      <c r="DR743" s="61"/>
      <c r="DS743" s="61"/>
      <c r="DT743" s="61"/>
      <c r="DU743" s="61"/>
      <c r="DV743" s="61"/>
      <c r="DW743" s="61"/>
      <c r="DX743" s="61"/>
      <c r="DY743" s="61"/>
      <c r="DZ743" s="61"/>
      <c r="EA743" s="61"/>
      <c r="EB743" s="61"/>
      <c r="EC743" s="61"/>
      <c r="ED743" s="61"/>
      <c r="EE743" s="61"/>
      <c r="EF743" s="61"/>
      <c r="EG743" s="61"/>
      <c r="EH743" s="61"/>
      <c r="EI743" s="61"/>
      <c r="EJ743" s="61"/>
      <c r="EK743" s="61"/>
      <c r="EL743" s="61"/>
      <c r="EM743" s="61"/>
      <c r="EN743" s="61"/>
      <c r="EO743" s="61"/>
      <c r="EP743" s="61"/>
      <c r="EQ743" s="61"/>
      <c r="ER743" s="61"/>
      <c r="ES743" s="61"/>
      <c r="ET743" s="61"/>
      <c r="EU743" s="61"/>
      <c r="EV743" s="61"/>
      <c r="EW743" s="61"/>
      <c r="EX743" s="61"/>
      <c r="EY743" s="61"/>
      <c r="EZ743" s="61"/>
      <c r="FA743" s="61"/>
      <c r="FB743" s="61"/>
      <c r="FC743" s="61"/>
      <c r="FD743" s="61"/>
      <c r="FE743" s="61"/>
      <c r="FF743" s="61"/>
      <c r="FG743" s="61"/>
      <c r="FH743" s="61"/>
      <c r="FI743" s="61"/>
      <c r="FJ743" s="61"/>
      <c r="FK743" s="61"/>
      <c r="FL743" s="61"/>
      <c r="FM743" s="61"/>
      <c r="FN743" s="61"/>
      <c r="FO743" s="61"/>
      <c r="FP743" s="61"/>
      <c r="FQ743" s="61"/>
      <c r="FR743" s="61"/>
      <c r="FS743" s="61"/>
      <c r="FT743" s="61"/>
      <c r="FU743" s="61"/>
      <c r="FV743" s="61"/>
      <c r="FW743" s="61"/>
      <c r="FX743" s="61"/>
      <c r="FY743" s="61"/>
      <c r="FZ743" s="61"/>
      <c r="GA743" s="61"/>
      <c r="GB743" s="61"/>
      <c r="GC743" s="61"/>
      <c r="GD743" s="61"/>
      <c r="GE743" s="61"/>
      <c r="GF743" s="61"/>
      <c r="GG743" s="61"/>
      <c r="GH743" s="61"/>
      <c r="GI743" s="61"/>
      <c r="GJ743" s="61"/>
      <c r="GK743" s="61"/>
      <c r="GL743" s="61"/>
      <c r="GM743" s="61"/>
      <c r="GN743" s="61"/>
      <c r="GO743" s="61"/>
      <c r="GP743" s="61"/>
      <c r="GQ743" s="61"/>
      <c r="GR743" s="61"/>
      <c r="GS743" s="61"/>
      <c r="GT743" s="61"/>
      <c r="GU743" s="61"/>
      <c r="GV743" s="61"/>
      <c r="GW743" s="61"/>
      <c r="GX743" s="61"/>
      <c r="GY743" s="61"/>
      <c r="GZ743" s="61"/>
      <c r="HA743" s="61"/>
      <c r="HB743" s="61"/>
      <c r="HC743" s="61"/>
      <c r="HD743" s="61"/>
      <c r="HE743" s="61"/>
      <c r="HF743" s="61"/>
      <c r="HG743" s="61"/>
      <c r="HH743" s="61"/>
      <c r="HI743" s="61"/>
      <c r="HJ743" s="61"/>
      <c r="HK743" s="61"/>
      <c r="HL743" s="61"/>
      <c r="HM743" s="61"/>
      <c r="HN743" s="61"/>
      <c r="HO743" s="61"/>
    </row>
    <row r="744" spans="2:223" s="62" customFormat="1" ht="51" outlineLevel="1" x14ac:dyDescent="0.2">
      <c r="B744" s="52" t="s">
        <v>1799</v>
      </c>
      <c r="C744" s="52" t="s">
        <v>46</v>
      </c>
      <c r="D744" s="52" t="s">
        <v>1800</v>
      </c>
      <c r="E744" s="52" t="s">
        <v>1738</v>
      </c>
      <c r="F744" s="52" t="s">
        <v>1801</v>
      </c>
      <c r="G744" s="52" t="s">
        <v>1802</v>
      </c>
      <c r="H744" s="53" t="s">
        <v>83</v>
      </c>
      <c r="I744" s="54">
        <v>62.3</v>
      </c>
      <c r="J744" s="55" t="s">
        <v>109</v>
      </c>
      <c r="K744" s="53" t="s">
        <v>53</v>
      </c>
      <c r="L744" s="56" t="s">
        <v>54</v>
      </c>
      <c r="M744" s="56" t="s">
        <v>55</v>
      </c>
      <c r="N744" s="56" t="s">
        <v>1741</v>
      </c>
      <c r="O744" s="56"/>
      <c r="P744" s="56"/>
      <c r="Q744" s="57"/>
      <c r="R744" s="58">
        <v>1.2</v>
      </c>
      <c r="S744" s="58">
        <v>1.2</v>
      </c>
      <c r="T744" s="58">
        <v>1.2</v>
      </c>
      <c r="U744" s="58">
        <v>1.2</v>
      </c>
      <c r="V744" s="58">
        <v>1.2</v>
      </c>
      <c r="W744" s="58">
        <v>306831.58</v>
      </c>
      <c r="X744" s="59">
        <f t="shared" si="19"/>
        <v>1840989.48</v>
      </c>
      <c r="Y744" s="58">
        <f t="shared" si="20"/>
        <v>2061908.2176000001</v>
      </c>
      <c r="Z744" s="56" t="s">
        <v>57</v>
      </c>
      <c r="AA744" s="52" t="s">
        <v>176</v>
      </c>
      <c r="AB744" s="60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1"/>
      <c r="AV744" s="61"/>
      <c r="AW744" s="61"/>
      <c r="AX744" s="61"/>
      <c r="AY744" s="61"/>
      <c r="AZ744" s="61"/>
      <c r="BA744" s="61"/>
      <c r="BB744" s="61"/>
      <c r="BC744" s="61"/>
      <c r="BD744" s="61"/>
      <c r="BE744" s="61"/>
      <c r="BF744" s="61"/>
      <c r="BG744" s="61"/>
      <c r="BH744" s="61"/>
      <c r="BI744" s="61"/>
      <c r="BJ744" s="61"/>
      <c r="BK744" s="61"/>
      <c r="BL744" s="61"/>
      <c r="BM744" s="61"/>
      <c r="BN744" s="61"/>
      <c r="BO744" s="61"/>
      <c r="BP744" s="61"/>
      <c r="BQ744" s="61"/>
      <c r="BR744" s="61"/>
      <c r="BS744" s="61"/>
      <c r="BT744" s="61"/>
      <c r="BU744" s="61"/>
      <c r="BV744" s="61"/>
      <c r="BW744" s="61"/>
      <c r="BX744" s="61"/>
      <c r="BY744" s="61"/>
      <c r="BZ744" s="61"/>
      <c r="CA744" s="61"/>
      <c r="CB744" s="61"/>
      <c r="CC744" s="61"/>
      <c r="CD744" s="61"/>
      <c r="CE744" s="61"/>
      <c r="CF744" s="61"/>
      <c r="CG744" s="61"/>
      <c r="CH744" s="61"/>
      <c r="CI744" s="61"/>
      <c r="CJ744" s="61"/>
      <c r="CK744" s="61"/>
      <c r="CL744" s="61"/>
      <c r="CM744" s="61"/>
      <c r="CN744" s="61"/>
      <c r="CO744" s="61"/>
      <c r="CP744" s="61"/>
      <c r="CQ744" s="61"/>
      <c r="CR744" s="61"/>
      <c r="CS744" s="61"/>
      <c r="CT744" s="61"/>
      <c r="CU744" s="61"/>
      <c r="CV744" s="61"/>
      <c r="CW744" s="61"/>
      <c r="CX744" s="61"/>
      <c r="CY744" s="61"/>
      <c r="CZ744" s="61"/>
      <c r="DA744" s="61"/>
      <c r="DB744" s="61"/>
      <c r="DC744" s="61"/>
      <c r="DD744" s="61"/>
      <c r="DE744" s="61"/>
      <c r="DF744" s="61"/>
      <c r="DG744" s="61"/>
      <c r="DH744" s="61"/>
      <c r="DI744" s="61"/>
      <c r="DJ744" s="61"/>
      <c r="DK744" s="61"/>
      <c r="DL744" s="61"/>
      <c r="DM744" s="61"/>
      <c r="DN744" s="61"/>
      <c r="DO744" s="61"/>
      <c r="DP744" s="61"/>
      <c r="DQ744" s="61"/>
      <c r="DR744" s="61"/>
      <c r="DS744" s="61"/>
      <c r="DT744" s="61"/>
      <c r="DU744" s="61"/>
      <c r="DV744" s="61"/>
      <c r="DW744" s="61"/>
      <c r="DX744" s="61"/>
      <c r="DY744" s="61"/>
      <c r="DZ744" s="61"/>
      <c r="EA744" s="61"/>
      <c r="EB744" s="61"/>
      <c r="EC744" s="61"/>
      <c r="ED744" s="61"/>
      <c r="EE744" s="61"/>
      <c r="EF744" s="61"/>
      <c r="EG744" s="61"/>
      <c r="EH744" s="61"/>
      <c r="EI744" s="61"/>
      <c r="EJ744" s="61"/>
      <c r="EK744" s="61"/>
      <c r="EL744" s="61"/>
      <c r="EM744" s="61"/>
      <c r="EN744" s="61"/>
      <c r="EO744" s="61"/>
      <c r="EP744" s="61"/>
      <c r="EQ744" s="61"/>
      <c r="ER744" s="61"/>
      <c r="ES744" s="61"/>
      <c r="ET744" s="61"/>
      <c r="EU744" s="61"/>
      <c r="EV744" s="61"/>
      <c r="EW744" s="61"/>
      <c r="EX744" s="61"/>
      <c r="EY744" s="61"/>
      <c r="EZ744" s="61"/>
      <c r="FA744" s="61"/>
      <c r="FB744" s="61"/>
      <c r="FC744" s="61"/>
      <c r="FD744" s="61"/>
      <c r="FE744" s="61"/>
      <c r="FF744" s="61"/>
      <c r="FG744" s="61"/>
      <c r="FH744" s="61"/>
      <c r="FI744" s="61"/>
      <c r="FJ744" s="61"/>
      <c r="FK744" s="61"/>
      <c r="FL744" s="61"/>
      <c r="FM744" s="61"/>
      <c r="FN744" s="61"/>
      <c r="FO744" s="61"/>
      <c r="FP744" s="61"/>
      <c r="FQ744" s="61"/>
      <c r="FR744" s="61"/>
      <c r="FS744" s="61"/>
      <c r="FT744" s="61"/>
      <c r="FU744" s="61"/>
      <c r="FV744" s="61"/>
      <c r="FW744" s="61"/>
      <c r="FX744" s="61"/>
      <c r="FY744" s="61"/>
      <c r="FZ744" s="61"/>
      <c r="GA744" s="61"/>
      <c r="GB744" s="61"/>
      <c r="GC744" s="61"/>
      <c r="GD744" s="61"/>
      <c r="GE744" s="61"/>
      <c r="GF744" s="61"/>
      <c r="GG744" s="61"/>
      <c r="GH744" s="61"/>
      <c r="GI744" s="61"/>
      <c r="GJ744" s="61"/>
      <c r="GK744" s="61"/>
      <c r="GL744" s="61"/>
      <c r="GM744" s="61"/>
      <c r="GN744" s="61"/>
      <c r="GO744" s="61"/>
      <c r="GP744" s="61"/>
      <c r="GQ744" s="61"/>
      <c r="GR744" s="61"/>
      <c r="GS744" s="61"/>
      <c r="GT744" s="61"/>
      <c r="GU744" s="61"/>
      <c r="GV744" s="61"/>
      <c r="GW744" s="61"/>
      <c r="GX744" s="61"/>
      <c r="GY744" s="61"/>
      <c r="GZ744" s="61"/>
      <c r="HA744" s="61"/>
      <c r="HB744" s="61"/>
      <c r="HC744" s="61"/>
      <c r="HD744" s="61"/>
      <c r="HE744" s="61"/>
      <c r="HF744" s="61"/>
      <c r="HG744" s="61"/>
      <c r="HH744" s="61"/>
      <c r="HI744" s="61"/>
      <c r="HJ744" s="61"/>
      <c r="HK744" s="61"/>
      <c r="HL744" s="61"/>
      <c r="HM744" s="61"/>
      <c r="HN744" s="61"/>
      <c r="HO744" s="61"/>
    </row>
    <row r="745" spans="2:223" s="62" customFormat="1" ht="51" outlineLevel="1" x14ac:dyDescent="0.2">
      <c r="B745" s="52" t="s">
        <v>1803</v>
      </c>
      <c r="C745" s="52" t="s">
        <v>46</v>
      </c>
      <c r="D745" s="52" t="s">
        <v>1804</v>
      </c>
      <c r="E745" s="52" t="s">
        <v>1738</v>
      </c>
      <c r="F745" s="52" t="s">
        <v>1805</v>
      </c>
      <c r="G745" s="52" t="s">
        <v>1806</v>
      </c>
      <c r="H745" s="53" t="s">
        <v>83</v>
      </c>
      <c r="I745" s="54">
        <v>45</v>
      </c>
      <c r="J745" s="55" t="s">
        <v>109</v>
      </c>
      <c r="K745" s="53" t="s">
        <v>53</v>
      </c>
      <c r="L745" s="56" t="s">
        <v>54</v>
      </c>
      <c r="M745" s="56" t="s">
        <v>55</v>
      </c>
      <c r="N745" s="56" t="s">
        <v>1741</v>
      </c>
      <c r="O745" s="56"/>
      <c r="P745" s="56"/>
      <c r="Q745" s="57"/>
      <c r="R745" s="58">
        <v>0.8</v>
      </c>
      <c r="S745" s="58">
        <v>0.8</v>
      </c>
      <c r="T745" s="58">
        <v>0.8</v>
      </c>
      <c r="U745" s="58">
        <v>0.8</v>
      </c>
      <c r="V745" s="58">
        <v>0.8</v>
      </c>
      <c r="W745" s="58">
        <v>416244.39</v>
      </c>
      <c r="X745" s="59">
        <f t="shared" si="19"/>
        <v>1664977.56</v>
      </c>
      <c r="Y745" s="58">
        <f t="shared" si="20"/>
        <v>1864774.8672000002</v>
      </c>
      <c r="Z745" s="56" t="s">
        <v>57</v>
      </c>
      <c r="AA745" s="52" t="s">
        <v>176</v>
      </c>
      <c r="AB745" s="60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1"/>
      <c r="AV745" s="61"/>
      <c r="AW745" s="61"/>
      <c r="AX745" s="61"/>
      <c r="AY745" s="61"/>
      <c r="AZ745" s="61"/>
      <c r="BA745" s="61"/>
      <c r="BB745" s="61"/>
      <c r="BC745" s="61"/>
      <c r="BD745" s="61"/>
      <c r="BE745" s="61"/>
      <c r="BF745" s="61"/>
      <c r="BG745" s="61"/>
      <c r="BH745" s="61"/>
      <c r="BI745" s="61"/>
      <c r="BJ745" s="61"/>
      <c r="BK745" s="61"/>
      <c r="BL745" s="61"/>
      <c r="BM745" s="61"/>
      <c r="BN745" s="61"/>
      <c r="BO745" s="61"/>
      <c r="BP745" s="61"/>
      <c r="BQ745" s="61"/>
      <c r="BR745" s="61"/>
      <c r="BS745" s="61"/>
      <c r="BT745" s="61"/>
      <c r="BU745" s="61"/>
      <c r="BV745" s="61"/>
      <c r="BW745" s="61"/>
      <c r="BX745" s="61"/>
      <c r="BY745" s="61"/>
      <c r="BZ745" s="61"/>
      <c r="CA745" s="61"/>
      <c r="CB745" s="61"/>
      <c r="CC745" s="61"/>
      <c r="CD745" s="61"/>
      <c r="CE745" s="61"/>
      <c r="CF745" s="61"/>
      <c r="CG745" s="61"/>
      <c r="CH745" s="61"/>
      <c r="CI745" s="61"/>
      <c r="CJ745" s="61"/>
      <c r="CK745" s="61"/>
      <c r="CL745" s="61"/>
      <c r="CM745" s="61"/>
      <c r="CN745" s="61"/>
      <c r="CO745" s="61"/>
      <c r="CP745" s="61"/>
      <c r="CQ745" s="61"/>
      <c r="CR745" s="61"/>
      <c r="CS745" s="61"/>
      <c r="CT745" s="61"/>
      <c r="CU745" s="61"/>
      <c r="CV745" s="61"/>
      <c r="CW745" s="61"/>
      <c r="CX745" s="61"/>
      <c r="CY745" s="61"/>
      <c r="CZ745" s="61"/>
      <c r="DA745" s="61"/>
      <c r="DB745" s="61"/>
      <c r="DC745" s="61"/>
      <c r="DD745" s="61"/>
      <c r="DE745" s="61"/>
      <c r="DF745" s="61"/>
      <c r="DG745" s="61"/>
      <c r="DH745" s="61"/>
      <c r="DI745" s="61"/>
      <c r="DJ745" s="61"/>
      <c r="DK745" s="61"/>
      <c r="DL745" s="61"/>
      <c r="DM745" s="61"/>
      <c r="DN745" s="61"/>
      <c r="DO745" s="61"/>
      <c r="DP745" s="61"/>
      <c r="DQ745" s="61"/>
      <c r="DR745" s="61"/>
      <c r="DS745" s="61"/>
      <c r="DT745" s="61"/>
      <c r="DU745" s="61"/>
      <c r="DV745" s="61"/>
      <c r="DW745" s="61"/>
      <c r="DX745" s="61"/>
      <c r="DY745" s="61"/>
      <c r="DZ745" s="61"/>
      <c r="EA745" s="61"/>
      <c r="EB745" s="61"/>
      <c r="EC745" s="61"/>
      <c r="ED745" s="61"/>
      <c r="EE745" s="61"/>
      <c r="EF745" s="61"/>
      <c r="EG745" s="61"/>
      <c r="EH745" s="61"/>
      <c r="EI745" s="61"/>
      <c r="EJ745" s="61"/>
      <c r="EK745" s="61"/>
      <c r="EL745" s="61"/>
      <c r="EM745" s="61"/>
      <c r="EN745" s="61"/>
      <c r="EO745" s="61"/>
      <c r="EP745" s="61"/>
      <c r="EQ745" s="61"/>
      <c r="ER745" s="61"/>
      <c r="ES745" s="61"/>
      <c r="ET745" s="61"/>
      <c r="EU745" s="61"/>
      <c r="EV745" s="61"/>
      <c r="EW745" s="61"/>
      <c r="EX745" s="61"/>
      <c r="EY745" s="61"/>
      <c r="EZ745" s="61"/>
      <c r="FA745" s="61"/>
      <c r="FB745" s="61"/>
      <c r="FC745" s="61"/>
      <c r="FD745" s="61"/>
      <c r="FE745" s="61"/>
      <c r="FF745" s="61"/>
      <c r="FG745" s="61"/>
      <c r="FH745" s="61"/>
      <c r="FI745" s="61"/>
      <c r="FJ745" s="61"/>
      <c r="FK745" s="61"/>
      <c r="FL745" s="61"/>
      <c r="FM745" s="61"/>
      <c r="FN745" s="61"/>
      <c r="FO745" s="61"/>
      <c r="FP745" s="61"/>
      <c r="FQ745" s="61"/>
      <c r="FR745" s="61"/>
      <c r="FS745" s="61"/>
      <c r="FT745" s="61"/>
      <c r="FU745" s="61"/>
      <c r="FV745" s="61"/>
      <c r="FW745" s="61"/>
      <c r="FX745" s="61"/>
      <c r="FY745" s="61"/>
      <c r="FZ745" s="61"/>
      <c r="GA745" s="61"/>
      <c r="GB745" s="61"/>
      <c r="GC745" s="61"/>
      <c r="GD745" s="61"/>
      <c r="GE745" s="61"/>
      <c r="GF745" s="61"/>
      <c r="GG745" s="61"/>
      <c r="GH745" s="61"/>
      <c r="GI745" s="61"/>
      <c r="GJ745" s="61"/>
      <c r="GK745" s="61"/>
      <c r="GL745" s="61"/>
      <c r="GM745" s="61"/>
      <c r="GN745" s="61"/>
      <c r="GO745" s="61"/>
      <c r="GP745" s="61"/>
      <c r="GQ745" s="61"/>
      <c r="GR745" s="61"/>
      <c r="GS745" s="61"/>
      <c r="GT745" s="61"/>
      <c r="GU745" s="61"/>
      <c r="GV745" s="61"/>
      <c r="GW745" s="61"/>
      <c r="GX745" s="61"/>
      <c r="GY745" s="61"/>
      <c r="GZ745" s="61"/>
      <c r="HA745" s="61"/>
      <c r="HB745" s="61"/>
      <c r="HC745" s="61"/>
      <c r="HD745" s="61"/>
      <c r="HE745" s="61"/>
      <c r="HF745" s="61"/>
      <c r="HG745" s="61"/>
      <c r="HH745" s="61"/>
      <c r="HI745" s="61"/>
      <c r="HJ745" s="61"/>
      <c r="HK745" s="61"/>
      <c r="HL745" s="61"/>
      <c r="HM745" s="61"/>
      <c r="HN745" s="61"/>
      <c r="HO745" s="61"/>
    </row>
    <row r="746" spans="2:223" s="62" customFormat="1" ht="51" outlineLevel="1" x14ac:dyDescent="0.2">
      <c r="B746" s="52" t="s">
        <v>1807</v>
      </c>
      <c r="C746" s="52" t="s">
        <v>46</v>
      </c>
      <c r="D746" s="52" t="s">
        <v>1808</v>
      </c>
      <c r="E746" s="52" t="s">
        <v>1738</v>
      </c>
      <c r="F746" s="52" t="s">
        <v>1809</v>
      </c>
      <c r="G746" s="52" t="s">
        <v>1810</v>
      </c>
      <c r="H746" s="53" t="s">
        <v>83</v>
      </c>
      <c r="I746" s="54">
        <v>62.3</v>
      </c>
      <c r="J746" s="55" t="s">
        <v>109</v>
      </c>
      <c r="K746" s="53" t="s">
        <v>53</v>
      </c>
      <c r="L746" s="56" t="s">
        <v>54</v>
      </c>
      <c r="M746" s="56" t="s">
        <v>55</v>
      </c>
      <c r="N746" s="56" t="s">
        <v>1741</v>
      </c>
      <c r="O746" s="56"/>
      <c r="P746" s="56"/>
      <c r="Q746" s="57"/>
      <c r="R746" s="58">
        <v>1.3</v>
      </c>
      <c r="S746" s="58">
        <v>1.3</v>
      </c>
      <c r="T746" s="58">
        <v>1.3</v>
      </c>
      <c r="U746" s="58">
        <v>1.3</v>
      </c>
      <c r="V746" s="58">
        <v>1.3</v>
      </c>
      <c r="W746" s="58">
        <v>88005.96</v>
      </c>
      <c r="X746" s="59">
        <f t="shared" si="19"/>
        <v>572038.74</v>
      </c>
      <c r="Y746" s="58">
        <f t="shared" si="20"/>
        <v>640683.38880000007</v>
      </c>
      <c r="Z746" s="56" t="s">
        <v>57</v>
      </c>
      <c r="AA746" s="52" t="s">
        <v>176</v>
      </c>
      <c r="AB746" s="60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1"/>
      <c r="AV746" s="61"/>
      <c r="AW746" s="61"/>
      <c r="AX746" s="61"/>
      <c r="AY746" s="61"/>
      <c r="AZ746" s="61"/>
      <c r="BA746" s="61"/>
      <c r="BB746" s="61"/>
      <c r="BC746" s="61"/>
      <c r="BD746" s="61"/>
      <c r="BE746" s="61"/>
      <c r="BF746" s="61"/>
      <c r="BG746" s="61"/>
      <c r="BH746" s="61"/>
      <c r="BI746" s="61"/>
      <c r="BJ746" s="61"/>
      <c r="BK746" s="61"/>
      <c r="BL746" s="61"/>
      <c r="BM746" s="61"/>
      <c r="BN746" s="61"/>
      <c r="BO746" s="61"/>
      <c r="BP746" s="61"/>
      <c r="BQ746" s="61"/>
      <c r="BR746" s="61"/>
      <c r="BS746" s="61"/>
      <c r="BT746" s="61"/>
      <c r="BU746" s="61"/>
      <c r="BV746" s="61"/>
      <c r="BW746" s="61"/>
      <c r="BX746" s="61"/>
      <c r="BY746" s="61"/>
      <c r="BZ746" s="61"/>
      <c r="CA746" s="61"/>
      <c r="CB746" s="61"/>
      <c r="CC746" s="61"/>
      <c r="CD746" s="61"/>
      <c r="CE746" s="61"/>
      <c r="CF746" s="61"/>
      <c r="CG746" s="61"/>
      <c r="CH746" s="61"/>
      <c r="CI746" s="61"/>
      <c r="CJ746" s="61"/>
      <c r="CK746" s="61"/>
      <c r="CL746" s="61"/>
      <c r="CM746" s="61"/>
      <c r="CN746" s="61"/>
      <c r="CO746" s="61"/>
      <c r="CP746" s="61"/>
      <c r="CQ746" s="61"/>
      <c r="CR746" s="61"/>
      <c r="CS746" s="61"/>
      <c r="CT746" s="61"/>
      <c r="CU746" s="61"/>
      <c r="CV746" s="61"/>
      <c r="CW746" s="61"/>
      <c r="CX746" s="61"/>
      <c r="CY746" s="61"/>
      <c r="CZ746" s="61"/>
      <c r="DA746" s="61"/>
      <c r="DB746" s="61"/>
      <c r="DC746" s="61"/>
      <c r="DD746" s="61"/>
      <c r="DE746" s="61"/>
      <c r="DF746" s="61"/>
      <c r="DG746" s="61"/>
      <c r="DH746" s="61"/>
      <c r="DI746" s="61"/>
      <c r="DJ746" s="61"/>
      <c r="DK746" s="61"/>
      <c r="DL746" s="61"/>
      <c r="DM746" s="61"/>
      <c r="DN746" s="61"/>
      <c r="DO746" s="61"/>
      <c r="DP746" s="61"/>
      <c r="DQ746" s="61"/>
      <c r="DR746" s="61"/>
      <c r="DS746" s="61"/>
      <c r="DT746" s="61"/>
      <c r="DU746" s="61"/>
      <c r="DV746" s="61"/>
      <c r="DW746" s="61"/>
      <c r="DX746" s="61"/>
      <c r="DY746" s="61"/>
      <c r="DZ746" s="61"/>
      <c r="EA746" s="61"/>
      <c r="EB746" s="61"/>
      <c r="EC746" s="61"/>
      <c r="ED746" s="61"/>
      <c r="EE746" s="61"/>
      <c r="EF746" s="61"/>
      <c r="EG746" s="61"/>
      <c r="EH746" s="61"/>
      <c r="EI746" s="61"/>
      <c r="EJ746" s="61"/>
      <c r="EK746" s="61"/>
      <c r="EL746" s="61"/>
      <c r="EM746" s="61"/>
      <c r="EN746" s="61"/>
      <c r="EO746" s="61"/>
      <c r="EP746" s="61"/>
      <c r="EQ746" s="61"/>
      <c r="ER746" s="61"/>
      <c r="ES746" s="61"/>
      <c r="ET746" s="61"/>
      <c r="EU746" s="61"/>
      <c r="EV746" s="61"/>
      <c r="EW746" s="61"/>
      <c r="EX746" s="61"/>
      <c r="EY746" s="61"/>
      <c r="EZ746" s="61"/>
      <c r="FA746" s="61"/>
      <c r="FB746" s="61"/>
      <c r="FC746" s="61"/>
      <c r="FD746" s="61"/>
      <c r="FE746" s="61"/>
      <c r="FF746" s="61"/>
      <c r="FG746" s="61"/>
      <c r="FH746" s="61"/>
      <c r="FI746" s="61"/>
      <c r="FJ746" s="61"/>
      <c r="FK746" s="61"/>
      <c r="FL746" s="61"/>
      <c r="FM746" s="61"/>
      <c r="FN746" s="61"/>
      <c r="FO746" s="61"/>
      <c r="FP746" s="61"/>
      <c r="FQ746" s="61"/>
      <c r="FR746" s="61"/>
      <c r="FS746" s="61"/>
      <c r="FT746" s="61"/>
      <c r="FU746" s="61"/>
      <c r="FV746" s="61"/>
      <c r="FW746" s="61"/>
      <c r="FX746" s="61"/>
      <c r="FY746" s="61"/>
      <c r="FZ746" s="61"/>
      <c r="GA746" s="61"/>
      <c r="GB746" s="61"/>
      <c r="GC746" s="61"/>
      <c r="GD746" s="61"/>
      <c r="GE746" s="61"/>
      <c r="GF746" s="61"/>
      <c r="GG746" s="61"/>
      <c r="GH746" s="61"/>
      <c r="GI746" s="61"/>
      <c r="GJ746" s="61"/>
      <c r="GK746" s="61"/>
      <c r="GL746" s="61"/>
      <c r="GM746" s="61"/>
      <c r="GN746" s="61"/>
      <c r="GO746" s="61"/>
      <c r="GP746" s="61"/>
      <c r="GQ746" s="61"/>
      <c r="GR746" s="61"/>
      <c r="GS746" s="61"/>
      <c r="GT746" s="61"/>
      <c r="GU746" s="61"/>
      <c r="GV746" s="61"/>
      <c r="GW746" s="61"/>
      <c r="GX746" s="61"/>
      <c r="GY746" s="61"/>
      <c r="GZ746" s="61"/>
      <c r="HA746" s="61"/>
      <c r="HB746" s="61"/>
      <c r="HC746" s="61"/>
      <c r="HD746" s="61"/>
      <c r="HE746" s="61"/>
      <c r="HF746" s="61"/>
      <c r="HG746" s="61"/>
      <c r="HH746" s="61"/>
      <c r="HI746" s="61"/>
      <c r="HJ746" s="61"/>
      <c r="HK746" s="61"/>
      <c r="HL746" s="61"/>
      <c r="HM746" s="61"/>
      <c r="HN746" s="61"/>
      <c r="HO746" s="61"/>
    </row>
    <row r="747" spans="2:223" s="62" customFormat="1" ht="51" outlineLevel="1" x14ac:dyDescent="0.2">
      <c r="B747" s="52" t="s">
        <v>1811</v>
      </c>
      <c r="C747" s="52" t="s">
        <v>46</v>
      </c>
      <c r="D747" s="52" t="s">
        <v>1812</v>
      </c>
      <c r="E747" s="52" t="s">
        <v>1738</v>
      </c>
      <c r="F747" s="52" t="s">
        <v>1813</v>
      </c>
      <c r="G747" s="52" t="s">
        <v>1814</v>
      </c>
      <c r="H747" s="53" t="s">
        <v>83</v>
      </c>
      <c r="I747" s="54">
        <v>45</v>
      </c>
      <c r="J747" s="55" t="s">
        <v>109</v>
      </c>
      <c r="K747" s="53" t="s">
        <v>53</v>
      </c>
      <c r="L747" s="56" t="s">
        <v>54</v>
      </c>
      <c r="M747" s="56" t="s">
        <v>55</v>
      </c>
      <c r="N747" s="56" t="s">
        <v>1741</v>
      </c>
      <c r="O747" s="56"/>
      <c r="P747" s="56"/>
      <c r="Q747" s="57"/>
      <c r="R747" s="58">
        <v>0.1</v>
      </c>
      <c r="S747" s="58">
        <v>0.1</v>
      </c>
      <c r="T747" s="58">
        <v>0.1</v>
      </c>
      <c r="U747" s="58">
        <v>0.1</v>
      </c>
      <c r="V747" s="58">
        <v>0.1</v>
      </c>
      <c r="W747" s="58">
        <v>824163.89</v>
      </c>
      <c r="X747" s="59">
        <f t="shared" si="19"/>
        <v>412081.94500000001</v>
      </c>
      <c r="Y747" s="58">
        <f t="shared" si="20"/>
        <v>461531.77840000007</v>
      </c>
      <c r="Z747" s="56" t="s">
        <v>57</v>
      </c>
      <c r="AA747" s="52" t="s">
        <v>176</v>
      </c>
      <c r="AB747" s="60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1"/>
      <c r="AV747" s="61"/>
      <c r="AW747" s="61"/>
      <c r="AX747" s="61"/>
      <c r="AY747" s="61"/>
      <c r="AZ747" s="61"/>
      <c r="BA747" s="61"/>
      <c r="BB747" s="61"/>
      <c r="BC747" s="61"/>
      <c r="BD747" s="61"/>
      <c r="BE747" s="61"/>
      <c r="BF747" s="61"/>
      <c r="BG747" s="61"/>
      <c r="BH747" s="61"/>
      <c r="BI747" s="61"/>
      <c r="BJ747" s="61"/>
      <c r="BK747" s="61"/>
      <c r="BL747" s="61"/>
      <c r="BM747" s="61"/>
      <c r="BN747" s="61"/>
      <c r="BO747" s="61"/>
      <c r="BP747" s="61"/>
      <c r="BQ747" s="61"/>
      <c r="BR747" s="61"/>
      <c r="BS747" s="61"/>
      <c r="BT747" s="61"/>
      <c r="BU747" s="61"/>
      <c r="BV747" s="61"/>
      <c r="BW747" s="61"/>
      <c r="BX747" s="61"/>
      <c r="BY747" s="61"/>
      <c r="BZ747" s="61"/>
      <c r="CA747" s="61"/>
      <c r="CB747" s="61"/>
      <c r="CC747" s="61"/>
      <c r="CD747" s="61"/>
      <c r="CE747" s="61"/>
      <c r="CF747" s="61"/>
      <c r="CG747" s="61"/>
      <c r="CH747" s="61"/>
      <c r="CI747" s="61"/>
      <c r="CJ747" s="61"/>
      <c r="CK747" s="61"/>
      <c r="CL747" s="61"/>
      <c r="CM747" s="61"/>
      <c r="CN747" s="61"/>
      <c r="CO747" s="61"/>
      <c r="CP747" s="61"/>
      <c r="CQ747" s="61"/>
      <c r="CR747" s="61"/>
      <c r="CS747" s="61"/>
      <c r="CT747" s="61"/>
      <c r="CU747" s="61"/>
      <c r="CV747" s="61"/>
      <c r="CW747" s="61"/>
      <c r="CX747" s="61"/>
      <c r="CY747" s="61"/>
      <c r="CZ747" s="61"/>
      <c r="DA747" s="61"/>
      <c r="DB747" s="61"/>
      <c r="DC747" s="61"/>
      <c r="DD747" s="61"/>
      <c r="DE747" s="61"/>
      <c r="DF747" s="61"/>
      <c r="DG747" s="61"/>
      <c r="DH747" s="61"/>
      <c r="DI747" s="61"/>
      <c r="DJ747" s="61"/>
      <c r="DK747" s="61"/>
      <c r="DL747" s="61"/>
      <c r="DM747" s="61"/>
      <c r="DN747" s="61"/>
      <c r="DO747" s="61"/>
      <c r="DP747" s="61"/>
      <c r="DQ747" s="61"/>
      <c r="DR747" s="61"/>
      <c r="DS747" s="61"/>
      <c r="DT747" s="61"/>
      <c r="DU747" s="61"/>
      <c r="DV747" s="61"/>
      <c r="DW747" s="61"/>
      <c r="DX747" s="61"/>
      <c r="DY747" s="61"/>
      <c r="DZ747" s="61"/>
      <c r="EA747" s="61"/>
      <c r="EB747" s="61"/>
      <c r="EC747" s="61"/>
      <c r="ED747" s="61"/>
      <c r="EE747" s="61"/>
      <c r="EF747" s="61"/>
      <c r="EG747" s="61"/>
      <c r="EH747" s="61"/>
      <c r="EI747" s="61"/>
      <c r="EJ747" s="61"/>
      <c r="EK747" s="61"/>
      <c r="EL747" s="61"/>
      <c r="EM747" s="61"/>
      <c r="EN747" s="61"/>
      <c r="EO747" s="61"/>
      <c r="EP747" s="61"/>
      <c r="EQ747" s="61"/>
      <c r="ER747" s="61"/>
      <c r="ES747" s="61"/>
      <c r="ET747" s="61"/>
      <c r="EU747" s="61"/>
      <c r="EV747" s="61"/>
      <c r="EW747" s="61"/>
      <c r="EX747" s="61"/>
      <c r="EY747" s="61"/>
      <c r="EZ747" s="61"/>
      <c r="FA747" s="61"/>
      <c r="FB747" s="61"/>
      <c r="FC747" s="61"/>
      <c r="FD747" s="61"/>
      <c r="FE747" s="61"/>
      <c r="FF747" s="61"/>
      <c r="FG747" s="61"/>
      <c r="FH747" s="61"/>
      <c r="FI747" s="61"/>
      <c r="FJ747" s="61"/>
      <c r="FK747" s="61"/>
      <c r="FL747" s="61"/>
      <c r="FM747" s="61"/>
      <c r="FN747" s="61"/>
      <c r="FO747" s="61"/>
      <c r="FP747" s="61"/>
      <c r="FQ747" s="61"/>
      <c r="FR747" s="61"/>
      <c r="FS747" s="61"/>
      <c r="FT747" s="61"/>
      <c r="FU747" s="61"/>
      <c r="FV747" s="61"/>
      <c r="FW747" s="61"/>
      <c r="FX747" s="61"/>
      <c r="FY747" s="61"/>
      <c r="FZ747" s="61"/>
      <c r="GA747" s="61"/>
      <c r="GB747" s="61"/>
      <c r="GC747" s="61"/>
      <c r="GD747" s="61"/>
      <c r="GE747" s="61"/>
      <c r="GF747" s="61"/>
      <c r="GG747" s="61"/>
      <c r="GH747" s="61"/>
      <c r="GI747" s="61"/>
      <c r="GJ747" s="61"/>
      <c r="GK747" s="61"/>
      <c r="GL747" s="61"/>
      <c r="GM747" s="61"/>
      <c r="GN747" s="61"/>
      <c r="GO747" s="61"/>
      <c r="GP747" s="61"/>
      <c r="GQ747" s="61"/>
      <c r="GR747" s="61"/>
      <c r="GS747" s="61"/>
      <c r="GT747" s="61"/>
      <c r="GU747" s="61"/>
      <c r="GV747" s="61"/>
      <c r="GW747" s="61"/>
      <c r="GX747" s="61"/>
      <c r="GY747" s="61"/>
      <c r="GZ747" s="61"/>
      <c r="HA747" s="61"/>
      <c r="HB747" s="61"/>
      <c r="HC747" s="61"/>
      <c r="HD747" s="61"/>
      <c r="HE747" s="61"/>
      <c r="HF747" s="61"/>
      <c r="HG747" s="61"/>
      <c r="HH747" s="61"/>
      <c r="HI747" s="61"/>
      <c r="HJ747" s="61"/>
      <c r="HK747" s="61"/>
      <c r="HL747" s="61"/>
      <c r="HM747" s="61"/>
      <c r="HN747" s="61"/>
      <c r="HO747" s="61"/>
    </row>
    <row r="748" spans="2:223" s="62" customFormat="1" ht="51" outlineLevel="1" x14ac:dyDescent="0.2">
      <c r="B748" s="52" t="s">
        <v>1815</v>
      </c>
      <c r="C748" s="52" t="s">
        <v>46</v>
      </c>
      <c r="D748" s="52" t="s">
        <v>1816</v>
      </c>
      <c r="E748" s="52" t="s">
        <v>1738</v>
      </c>
      <c r="F748" s="52" t="s">
        <v>1817</v>
      </c>
      <c r="G748" s="52" t="s">
        <v>1818</v>
      </c>
      <c r="H748" s="53" t="s">
        <v>83</v>
      </c>
      <c r="I748" s="54">
        <v>45</v>
      </c>
      <c r="J748" s="55" t="s">
        <v>109</v>
      </c>
      <c r="K748" s="53" t="s">
        <v>53</v>
      </c>
      <c r="L748" s="56" t="s">
        <v>54</v>
      </c>
      <c r="M748" s="56" t="s">
        <v>55</v>
      </c>
      <c r="N748" s="56" t="s">
        <v>1741</v>
      </c>
      <c r="O748" s="56"/>
      <c r="P748" s="56"/>
      <c r="Q748" s="57"/>
      <c r="R748" s="58">
        <v>0.2</v>
      </c>
      <c r="S748" s="58">
        <v>0.2</v>
      </c>
      <c r="T748" s="58">
        <v>0.2</v>
      </c>
      <c r="U748" s="58">
        <v>0.2</v>
      </c>
      <c r="V748" s="58">
        <v>0.2</v>
      </c>
      <c r="W748" s="58">
        <v>965686.98</v>
      </c>
      <c r="X748" s="59">
        <f t="shared" si="19"/>
        <v>965686.98</v>
      </c>
      <c r="Y748" s="58">
        <f t="shared" si="20"/>
        <v>1081569.4176</v>
      </c>
      <c r="Z748" s="56" t="s">
        <v>57</v>
      </c>
      <c r="AA748" s="52" t="s">
        <v>176</v>
      </c>
      <c r="AB748" s="60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1"/>
      <c r="AV748" s="61"/>
      <c r="AW748" s="61"/>
      <c r="AX748" s="61"/>
      <c r="AY748" s="61"/>
      <c r="AZ748" s="61"/>
      <c r="BA748" s="61"/>
      <c r="BB748" s="61"/>
      <c r="BC748" s="61"/>
      <c r="BD748" s="61"/>
      <c r="BE748" s="61"/>
      <c r="BF748" s="61"/>
      <c r="BG748" s="61"/>
      <c r="BH748" s="61"/>
      <c r="BI748" s="61"/>
      <c r="BJ748" s="61"/>
      <c r="BK748" s="61"/>
      <c r="BL748" s="61"/>
      <c r="BM748" s="61"/>
      <c r="BN748" s="61"/>
      <c r="BO748" s="61"/>
      <c r="BP748" s="61"/>
      <c r="BQ748" s="61"/>
      <c r="BR748" s="61"/>
      <c r="BS748" s="61"/>
      <c r="BT748" s="61"/>
      <c r="BU748" s="61"/>
      <c r="BV748" s="61"/>
      <c r="BW748" s="61"/>
      <c r="BX748" s="61"/>
      <c r="BY748" s="61"/>
      <c r="BZ748" s="61"/>
      <c r="CA748" s="61"/>
      <c r="CB748" s="61"/>
      <c r="CC748" s="61"/>
      <c r="CD748" s="61"/>
      <c r="CE748" s="61"/>
      <c r="CF748" s="61"/>
      <c r="CG748" s="61"/>
      <c r="CH748" s="61"/>
      <c r="CI748" s="61"/>
      <c r="CJ748" s="61"/>
      <c r="CK748" s="61"/>
      <c r="CL748" s="61"/>
      <c r="CM748" s="61"/>
      <c r="CN748" s="61"/>
      <c r="CO748" s="61"/>
      <c r="CP748" s="61"/>
      <c r="CQ748" s="61"/>
      <c r="CR748" s="61"/>
      <c r="CS748" s="61"/>
      <c r="CT748" s="61"/>
      <c r="CU748" s="61"/>
      <c r="CV748" s="61"/>
      <c r="CW748" s="61"/>
      <c r="CX748" s="61"/>
      <c r="CY748" s="61"/>
      <c r="CZ748" s="61"/>
      <c r="DA748" s="61"/>
      <c r="DB748" s="61"/>
      <c r="DC748" s="61"/>
      <c r="DD748" s="61"/>
      <c r="DE748" s="61"/>
      <c r="DF748" s="61"/>
      <c r="DG748" s="61"/>
      <c r="DH748" s="61"/>
      <c r="DI748" s="61"/>
      <c r="DJ748" s="61"/>
      <c r="DK748" s="61"/>
      <c r="DL748" s="61"/>
      <c r="DM748" s="61"/>
      <c r="DN748" s="61"/>
      <c r="DO748" s="61"/>
      <c r="DP748" s="61"/>
      <c r="DQ748" s="61"/>
      <c r="DR748" s="61"/>
      <c r="DS748" s="61"/>
      <c r="DT748" s="61"/>
      <c r="DU748" s="61"/>
      <c r="DV748" s="61"/>
      <c r="DW748" s="61"/>
      <c r="DX748" s="61"/>
      <c r="DY748" s="61"/>
      <c r="DZ748" s="61"/>
      <c r="EA748" s="61"/>
      <c r="EB748" s="61"/>
      <c r="EC748" s="61"/>
      <c r="ED748" s="61"/>
      <c r="EE748" s="61"/>
      <c r="EF748" s="61"/>
      <c r="EG748" s="61"/>
      <c r="EH748" s="61"/>
      <c r="EI748" s="61"/>
      <c r="EJ748" s="61"/>
      <c r="EK748" s="61"/>
      <c r="EL748" s="61"/>
      <c r="EM748" s="61"/>
      <c r="EN748" s="61"/>
      <c r="EO748" s="61"/>
      <c r="EP748" s="61"/>
      <c r="EQ748" s="61"/>
      <c r="ER748" s="61"/>
      <c r="ES748" s="61"/>
      <c r="ET748" s="61"/>
      <c r="EU748" s="61"/>
      <c r="EV748" s="61"/>
      <c r="EW748" s="61"/>
      <c r="EX748" s="61"/>
      <c r="EY748" s="61"/>
      <c r="EZ748" s="61"/>
      <c r="FA748" s="61"/>
      <c r="FB748" s="61"/>
      <c r="FC748" s="61"/>
      <c r="FD748" s="61"/>
      <c r="FE748" s="61"/>
      <c r="FF748" s="61"/>
      <c r="FG748" s="61"/>
      <c r="FH748" s="61"/>
      <c r="FI748" s="61"/>
      <c r="FJ748" s="61"/>
      <c r="FK748" s="61"/>
      <c r="FL748" s="61"/>
      <c r="FM748" s="61"/>
      <c r="FN748" s="61"/>
      <c r="FO748" s="61"/>
      <c r="FP748" s="61"/>
      <c r="FQ748" s="61"/>
      <c r="FR748" s="61"/>
      <c r="FS748" s="61"/>
      <c r="FT748" s="61"/>
      <c r="FU748" s="61"/>
      <c r="FV748" s="61"/>
      <c r="FW748" s="61"/>
      <c r="FX748" s="61"/>
      <c r="FY748" s="61"/>
      <c r="FZ748" s="61"/>
      <c r="GA748" s="61"/>
      <c r="GB748" s="61"/>
      <c r="GC748" s="61"/>
      <c r="GD748" s="61"/>
      <c r="GE748" s="61"/>
      <c r="GF748" s="61"/>
      <c r="GG748" s="61"/>
      <c r="GH748" s="61"/>
      <c r="GI748" s="61"/>
      <c r="GJ748" s="61"/>
      <c r="GK748" s="61"/>
      <c r="GL748" s="61"/>
      <c r="GM748" s="61"/>
      <c r="GN748" s="61"/>
      <c r="GO748" s="61"/>
      <c r="GP748" s="61"/>
      <c r="GQ748" s="61"/>
      <c r="GR748" s="61"/>
      <c r="GS748" s="61"/>
      <c r="GT748" s="61"/>
      <c r="GU748" s="61"/>
      <c r="GV748" s="61"/>
      <c r="GW748" s="61"/>
      <c r="GX748" s="61"/>
      <c r="GY748" s="61"/>
      <c r="GZ748" s="61"/>
      <c r="HA748" s="61"/>
      <c r="HB748" s="61"/>
      <c r="HC748" s="61"/>
      <c r="HD748" s="61"/>
      <c r="HE748" s="61"/>
      <c r="HF748" s="61"/>
      <c r="HG748" s="61"/>
      <c r="HH748" s="61"/>
      <c r="HI748" s="61"/>
      <c r="HJ748" s="61"/>
      <c r="HK748" s="61"/>
      <c r="HL748" s="61"/>
      <c r="HM748" s="61"/>
      <c r="HN748" s="61"/>
      <c r="HO748" s="61"/>
    </row>
    <row r="749" spans="2:223" s="62" customFormat="1" ht="51" outlineLevel="1" x14ac:dyDescent="0.2">
      <c r="B749" s="52" t="s">
        <v>1819</v>
      </c>
      <c r="C749" s="52" t="s">
        <v>46</v>
      </c>
      <c r="D749" s="52" t="s">
        <v>1820</v>
      </c>
      <c r="E749" s="52" t="s">
        <v>1738</v>
      </c>
      <c r="F749" s="52" t="s">
        <v>1821</v>
      </c>
      <c r="G749" s="52" t="s">
        <v>1822</v>
      </c>
      <c r="H749" s="53" t="s">
        <v>83</v>
      </c>
      <c r="I749" s="54">
        <v>60</v>
      </c>
      <c r="J749" s="55" t="s">
        <v>109</v>
      </c>
      <c r="K749" s="53" t="s">
        <v>53</v>
      </c>
      <c r="L749" s="56" t="s">
        <v>54</v>
      </c>
      <c r="M749" s="56" t="s">
        <v>55</v>
      </c>
      <c r="N749" s="56" t="s">
        <v>1741</v>
      </c>
      <c r="O749" s="56"/>
      <c r="P749" s="56"/>
      <c r="Q749" s="57"/>
      <c r="R749" s="58">
        <v>1</v>
      </c>
      <c r="S749" s="58">
        <v>1</v>
      </c>
      <c r="T749" s="58">
        <v>1</v>
      </c>
      <c r="U749" s="58">
        <v>1</v>
      </c>
      <c r="V749" s="58">
        <v>1</v>
      </c>
      <c r="W749" s="58">
        <v>47808.639999999999</v>
      </c>
      <c r="X749" s="59">
        <f t="shared" si="19"/>
        <v>239043.20000000001</v>
      </c>
      <c r="Y749" s="58">
        <f t="shared" si="20"/>
        <v>267728.38400000002</v>
      </c>
      <c r="Z749" s="56" t="s">
        <v>57</v>
      </c>
      <c r="AA749" s="52" t="s">
        <v>176</v>
      </c>
      <c r="AB749" s="60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1"/>
      <c r="AV749" s="61"/>
      <c r="AW749" s="61"/>
      <c r="AX749" s="61"/>
      <c r="AY749" s="61"/>
      <c r="AZ749" s="61"/>
      <c r="BA749" s="61"/>
      <c r="BB749" s="61"/>
      <c r="BC749" s="61"/>
      <c r="BD749" s="61"/>
      <c r="BE749" s="61"/>
      <c r="BF749" s="61"/>
      <c r="BG749" s="61"/>
      <c r="BH749" s="61"/>
      <c r="BI749" s="61"/>
      <c r="BJ749" s="61"/>
      <c r="BK749" s="61"/>
      <c r="BL749" s="61"/>
      <c r="BM749" s="61"/>
      <c r="BN749" s="61"/>
      <c r="BO749" s="61"/>
      <c r="BP749" s="61"/>
      <c r="BQ749" s="61"/>
      <c r="BR749" s="61"/>
      <c r="BS749" s="61"/>
      <c r="BT749" s="61"/>
      <c r="BU749" s="61"/>
      <c r="BV749" s="61"/>
      <c r="BW749" s="61"/>
      <c r="BX749" s="61"/>
      <c r="BY749" s="61"/>
      <c r="BZ749" s="61"/>
      <c r="CA749" s="61"/>
      <c r="CB749" s="61"/>
      <c r="CC749" s="61"/>
      <c r="CD749" s="61"/>
      <c r="CE749" s="61"/>
      <c r="CF749" s="61"/>
      <c r="CG749" s="61"/>
      <c r="CH749" s="61"/>
      <c r="CI749" s="61"/>
      <c r="CJ749" s="61"/>
      <c r="CK749" s="61"/>
      <c r="CL749" s="61"/>
      <c r="CM749" s="61"/>
      <c r="CN749" s="61"/>
      <c r="CO749" s="61"/>
      <c r="CP749" s="61"/>
      <c r="CQ749" s="61"/>
      <c r="CR749" s="61"/>
      <c r="CS749" s="61"/>
      <c r="CT749" s="61"/>
      <c r="CU749" s="61"/>
      <c r="CV749" s="61"/>
      <c r="CW749" s="61"/>
      <c r="CX749" s="61"/>
      <c r="CY749" s="61"/>
      <c r="CZ749" s="61"/>
      <c r="DA749" s="61"/>
      <c r="DB749" s="61"/>
      <c r="DC749" s="61"/>
      <c r="DD749" s="61"/>
      <c r="DE749" s="61"/>
      <c r="DF749" s="61"/>
      <c r="DG749" s="61"/>
      <c r="DH749" s="61"/>
      <c r="DI749" s="61"/>
      <c r="DJ749" s="61"/>
      <c r="DK749" s="61"/>
      <c r="DL749" s="61"/>
      <c r="DM749" s="61"/>
      <c r="DN749" s="61"/>
      <c r="DO749" s="61"/>
      <c r="DP749" s="61"/>
      <c r="DQ749" s="61"/>
      <c r="DR749" s="61"/>
      <c r="DS749" s="61"/>
      <c r="DT749" s="61"/>
      <c r="DU749" s="61"/>
      <c r="DV749" s="61"/>
      <c r="DW749" s="61"/>
      <c r="DX749" s="61"/>
      <c r="DY749" s="61"/>
      <c r="DZ749" s="61"/>
      <c r="EA749" s="61"/>
      <c r="EB749" s="61"/>
      <c r="EC749" s="61"/>
      <c r="ED749" s="61"/>
      <c r="EE749" s="61"/>
      <c r="EF749" s="61"/>
      <c r="EG749" s="61"/>
      <c r="EH749" s="61"/>
      <c r="EI749" s="61"/>
      <c r="EJ749" s="61"/>
      <c r="EK749" s="61"/>
      <c r="EL749" s="61"/>
      <c r="EM749" s="61"/>
      <c r="EN749" s="61"/>
      <c r="EO749" s="61"/>
      <c r="EP749" s="61"/>
      <c r="EQ749" s="61"/>
      <c r="ER749" s="61"/>
      <c r="ES749" s="61"/>
      <c r="ET749" s="61"/>
      <c r="EU749" s="61"/>
      <c r="EV749" s="61"/>
      <c r="EW749" s="61"/>
      <c r="EX749" s="61"/>
      <c r="EY749" s="61"/>
      <c r="EZ749" s="61"/>
      <c r="FA749" s="61"/>
      <c r="FB749" s="61"/>
      <c r="FC749" s="61"/>
      <c r="FD749" s="61"/>
      <c r="FE749" s="61"/>
      <c r="FF749" s="61"/>
      <c r="FG749" s="61"/>
      <c r="FH749" s="61"/>
      <c r="FI749" s="61"/>
      <c r="FJ749" s="61"/>
      <c r="FK749" s="61"/>
      <c r="FL749" s="61"/>
      <c r="FM749" s="61"/>
      <c r="FN749" s="61"/>
      <c r="FO749" s="61"/>
      <c r="FP749" s="61"/>
      <c r="FQ749" s="61"/>
      <c r="FR749" s="61"/>
      <c r="FS749" s="61"/>
      <c r="FT749" s="61"/>
      <c r="FU749" s="61"/>
      <c r="FV749" s="61"/>
      <c r="FW749" s="61"/>
      <c r="FX749" s="61"/>
      <c r="FY749" s="61"/>
      <c r="FZ749" s="61"/>
      <c r="GA749" s="61"/>
      <c r="GB749" s="61"/>
      <c r="GC749" s="61"/>
      <c r="GD749" s="61"/>
      <c r="GE749" s="61"/>
      <c r="GF749" s="61"/>
      <c r="GG749" s="61"/>
      <c r="GH749" s="61"/>
      <c r="GI749" s="61"/>
      <c r="GJ749" s="61"/>
      <c r="GK749" s="61"/>
      <c r="GL749" s="61"/>
      <c r="GM749" s="61"/>
      <c r="GN749" s="61"/>
      <c r="GO749" s="61"/>
      <c r="GP749" s="61"/>
      <c r="GQ749" s="61"/>
      <c r="GR749" s="61"/>
      <c r="GS749" s="61"/>
      <c r="GT749" s="61"/>
      <c r="GU749" s="61"/>
      <c r="GV749" s="61"/>
      <c r="GW749" s="61"/>
      <c r="GX749" s="61"/>
      <c r="GY749" s="61"/>
      <c r="GZ749" s="61"/>
      <c r="HA749" s="61"/>
      <c r="HB749" s="61"/>
      <c r="HC749" s="61"/>
      <c r="HD749" s="61"/>
      <c r="HE749" s="61"/>
      <c r="HF749" s="61"/>
      <c r="HG749" s="61"/>
      <c r="HH749" s="61"/>
      <c r="HI749" s="61"/>
      <c r="HJ749" s="61"/>
      <c r="HK749" s="61"/>
      <c r="HL749" s="61"/>
      <c r="HM749" s="61"/>
      <c r="HN749" s="61"/>
      <c r="HO749" s="61"/>
    </row>
    <row r="750" spans="2:223" s="62" customFormat="1" ht="51" outlineLevel="1" x14ac:dyDescent="0.2">
      <c r="B750" s="52" t="s">
        <v>1823</v>
      </c>
      <c r="C750" s="52" t="s">
        <v>46</v>
      </c>
      <c r="D750" s="52" t="s">
        <v>1824</v>
      </c>
      <c r="E750" s="52" t="s">
        <v>1738</v>
      </c>
      <c r="F750" s="52" t="s">
        <v>1825</v>
      </c>
      <c r="G750" s="52" t="s">
        <v>1826</v>
      </c>
      <c r="H750" s="53" t="s">
        <v>83</v>
      </c>
      <c r="I750" s="54">
        <v>92.1</v>
      </c>
      <c r="J750" s="55" t="s">
        <v>109</v>
      </c>
      <c r="K750" s="53" t="s">
        <v>53</v>
      </c>
      <c r="L750" s="56" t="s">
        <v>54</v>
      </c>
      <c r="M750" s="56" t="s">
        <v>55</v>
      </c>
      <c r="N750" s="56" t="s">
        <v>1741</v>
      </c>
      <c r="O750" s="56"/>
      <c r="P750" s="56"/>
      <c r="Q750" s="57"/>
      <c r="R750" s="58">
        <v>0.8</v>
      </c>
      <c r="S750" s="58">
        <v>0.8</v>
      </c>
      <c r="T750" s="58">
        <v>0.8</v>
      </c>
      <c r="U750" s="58">
        <v>0.8</v>
      </c>
      <c r="V750" s="58">
        <v>0.8</v>
      </c>
      <c r="W750" s="58">
        <v>346077.48</v>
      </c>
      <c r="X750" s="59">
        <f t="shared" si="19"/>
        <v>1384309.92</v>
      </c>
      <c r="Y750" s="58">
        <f t="shared" si="20"/>
        <v>1550427.1104000001</v>
      </c>
      <c r="Z750" s="56" t="s">
        <v>57</v>
      </c>
      <c r="AA750" s="52" t="s">
        <v>176</v>
      </c>
      <c r="AB750" s="60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1"/>
      <c r="AV750" s="61"/>
      <c r="AW750" s="61"/>
      <c r="AX750" s="61"/>
      <c r="AY750" s="61"/>
      <c r="AZ750" s="61"/>
      <c r="BA750" s="61"/>
      <c r="BB750" s="61"/>
      <c r="BC750" s="61"/>
      <c r="BD750" s="61"/>
      <c r="BE750" s="61"/>
      <c r="BF750" s="61"/>
      <c r="BG750" s="61"/>
      <c r="BH750" s="61"/>
      <c r="BI750" s="61"/>
      <c r="BJ750" s="61"/>
      <c r="BK750" s="61"/>
      <c r="BL750" s="61"/>
      <c r="BM750" s="61"/>
      <c r="BN750" s="61"/>
      <c r="BO750" s="61"/>
      <c r="BP750" s="61"/>
      <c r="BQ750" s="61"/>
      <c r="BR750" s="61"/>
      <c r="BS750" s="61"/>
      <c r="BT750" s="61"/>
      <c r="BU750" s="61"/>
      <c r="BV750" s="61"/>
      <c r="BW750" s="61"/>
      <c r="BX750" s="61"/>
      <c r="BY750" s="61"/>
      <c r="BZ750" s="61"/>
      <c r="CA750" s="61"/>
      <c r="CB750" s="61"/>
      <c r="CC750" s="61"/>
      <c r="CD750" s="61"/>
      <c r="CE750" s="61"/>
      <c r="CF750" s="61"/>
      <c r="CG750" s="61"/>
      <c r="CH750" s="61"/>
      <c r="CI750" s="61"/>
      <c r="CJ750" s="61"/>
      <c r="CK750" s="61"/>
      <c r="CL750" s="61"/>
      <c r="CM750" s="61"/>
      <c r="CN750" s="61"/>
      <c r="CO750" s="61"/>
      <c r="CP750" s="61"/>
      <c r="CQ750" s="61"/>
      <c r="CR750" s="61"/>
      <c r="CS750" s="61"/>
      <c r="CT750" s="61"/>
      <c r="CU750" s="61"/>
      <c r="CV750" s="61"/>
      <c r="CW750" s="61"/>
      <c r="CX750" s="61"/>
      <c r="CY750" s="61"/>
      <c r="CZ750" s="61"/>
      <c r="DA750" s="61"/>
      <c r="DB750" s="61"/>
      <c r="DC750" s="61"/>
      <c r="DD750" s="61"/>
      <c r="DE750" s="61"/>
      <c r="DF750" s="61"/>
      <c r="DG750" s="61"/>
      <c r="DH750" s="61"/>
      <c r="DI750" s="61"/>
      <c r="DJ750" s="61"/>
      <c r="DK750" s="61"/>
      <c r="DL750" s="61"/>
      <c r="DM750" s="61"/>
      <c r="DN750" s="61"/>
      <c r="DO750" s="61"/>
      <c r="DP750" s="61"/>
      <c r="DQ750" s="61"/>
      <c r="DR750" s="61"/>
      <c r="DS750" s="61"/>
      <c r="DT750" s="61"/>
      <c r="DU750" s="61"/>
      <c r="DV750" s="61"/>
      <c r="DW750" s="61"/>
      <c r="DX750" s="61"/>
      <c r="DY750" s="61"/>
      <c r="DZ750" s="61"/>
      <c r="EA750" s="61"/>
      <c r="EB750" s="61"/>
      <c r="EC750" s="61"/>
      <c r="ED750" s="61"/>
      <c r="EE750" s="61"/>
      <c r="EF750" s="61"/>
      <c r="EG750" s="61"/>
      <c r="EH750" s="61"/>
      <c r="EI750" s="61"/>
      <c r="EJ750" s="61"/>
      <c r="EK750" s="61"/>
      <c r="EL750" s="61"/>
      <c r="EM750" s="61"/>
      <c r="EN750" s="61"/>
      <c r="EO750" s="61"/>
      <c r="EP750" s="61"/>
      <c r="EQ750" s="61"/>
      <c r="ER750" s="61"/>
      <c r="ES750" s="61"/>
      <c r="ET750" s="61"/>
      <c r="EU750" s="61"/>
      <c r="EV750" s="61"/>
      <c r="EW750" s="61"/>
      <c r="EX750" s="61"/>
      <c r="EY750" s="61"/>
      <c r="EZ750" s="61"/>
      <c r="FA750" s="61"/>
      <c r="FB750" s="61"/>
      <c r="FC750" s="61"/>
      <c r="FD750" s="61"/>
      <c r="FE750" s="61"/>
      <c r="FF750" s="61"/>
      <c r="FG750" s="61"/>
      <c r="FH750" s="61"/>
      <c r="FI750" s="61"/>
      <c r="FJ750" s="61"/>
      <c r="FK750" s="61"/>
      <c r="FL750" s="61"/>
      <c r="FM750" s="61"/>
      <c r="FN750" s="61"/>
      <c r="FO750" s="61"/>
      <c r="FP750" s="61"/>
      <c r="FQ750" s="61"/>
      <c r="FR750" s="61"/>
      <c r="FS750" s="61"/>
      <c r="FT750" s="61"/>
      <c r="FU750" s="61"/>
      <c r="FV750" s="61"/>
      <c r="FW750" s="61"/>
      <c r="FX750" s="61"/>
      <c r="FY750" s="61"/>
      <c r="FZ750" s="61"/>
      <c r="GA750" s="61"/>
      <c r="GB750" s="61"/>
      <c r="GC750" s="61"/>
      <c r="GD750" s="61"/>
      <c r="GE750" s="61"/>
      <c r="GF750" s="61"/>
      <c r="GG750" s="61"/>
      <c r="GH750" s="61"/>
      <c r="GI750" s="61"/>
      <c r="GJ750" s="61"/>
      <c r="GK750" s="61"/>
      <c r="GL750" s="61"/>
      <c r="GM750" s="61"/>
      <c r="GN750" s="61"/>
      <c r="GO750" s="61"/>
      <c r="GP750" s="61"/>
      <c r="GQ750" s="61"/>
      <c r="GR750" s="61"/>
      <c r="GS750" s="61"/>
      <c r="GT750" s="61"/>
      <c r="GU750" s="61"/>
      <c r="GV750" s="61"/>
      <c r="GW750" s="61"/>
      <c r="GX750" s="61"/>
      <c r="GY750" s="61"/>
      <c r="GZ750" s="61"/>
      <c r="HA750" s="61"/>
      <c r="HB750" s="61"/>
      <c r="HC750" s="61"/>
      <c r="HD750" s="61"/>
      <c r="HE750" s="61"/>
      <c r="HF750" s="61"/>
      <c r="HG750" s="61"/>
      <c r="HH750" s="61"/>
      <c r="HI750" s="61"/>
      <c r="HJ750" s="61"/>
      <c r="HK750" s="61"/>
      <c r="HL750" s="61"/>
      <c r="HM750" s="61"/>
      <c r="HN750" s="61"/>
      <c r="HO750" s="61"/>
    </row>
    <row r="751" spans="2:223" s="62" customFormat="1" ht="51" outlineLevel="1" x14ac:dyDescent="0.2">
      <c r="B751" s="52" t="s">
        <v>1827</v>
      </c>
      <c r="C751" s="52" t="s">
        <v>46</v>
      </c>
      <c r="D751" s="52" t="s">
        <v>1828</v>
      </c>
      <c r="E751" s="52" t="s">
        <v>1738</v>
      </c>
      <c r="F751" s="52" t="s">
        <v>1829</v>
      </c>
      <c r="G751" s="52" t="s">
        <v>1830</v>
      </c>
      <c r="H751" s="53" t="s">
        <v>83</v>
      </c>
      <c r="I751" s="54">
        <v>92.1</v>
      </c>
      <c r="J751" s="55" t="s">
        <v>109</v>
      </c>
      <c r="K751" s="53" t="s">
        <v>53</v>
      </c>
      <c r="L751" s="56" t="s">
        <v>54</v>
      </c>
      <c r="M751" s="56" t="s">
        <v>55</v>
      </c>
      <c r="N751" s="56" t="s">
        <v>1741</v>
      </c>
      <c r="O751" s="56"/>
      <c r="P751" s="56"/>
      <c r="Q751" s="57"/>
      <c r="R751" s="58">
        <v>0.8</v>
      </c>
      <c r="S751" s="58">
        <v>0.8</v>
      </c>
      <c r="T751" s="58">
        <v>0.8</v>
      </c>
      <c r="U751" s="58">
        <v>0.8</v>
      </c>
      <c r="V751" s="58">
        <v>0.8</v>
      </c>
      <c r="W751" s="58">
        <v>178390.45</v>
      </c>
      <c r="X751" s="59">
        <f t="shared" si="19"/>
        <v>713561.8</v>
      </c>
      <c r="Y751" s="58">
        <f t="shared" si="20"/>
        <v>799189.21600000013</v>
      </c>
      <c r="Z751" s="56" t="s">
        <v>57</v>
      </c>
      <c r="AA751" s="52" t="s">
        <v>176</v>
      </c>
      <c r="AB751" s="60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1"/>
      <c r="AV751" s="61"/>
      <c r="AW751" s="61"/>
      <c r="AX751" s="61"/>
      <c r="AY751" s="61"/>
      <c r="AZ751" s="61"/>
      <c r="BA751" s="61"/>
      <c r="BB751" s="61"/>
      <c r="BC751" s="61"/>
      <c r="BD751" s="61"/>
      <c r="BE751" s="61"/>
      <c r="BF751" s="61"/>
      <c r="BG751" s="61"/>
      <c r="BH751" s="61"/>
      <c r="BI751" s="61"/>
      <c r="BJ751" s="61"/>
      <c r="BK751" s="61"/>
      <c r="BL751" s="61"/>
      <c r="BM751" s="61"/>
      <c r="BN751" s="61"/>
      <c r="BO751" s="61"/>
      <c r="BP751" s="61"/>
      <c r="BQ751" s="61"/>
      <c r="BR751" s="61"/>
      <c r="BS751" s="61"/>
      <c r="BT751" s="61"/>
      <c r="BU751" s="61"/>
      <c r="BV751" s="61"/>
      <c r="BW751" s="61"/>
      <c r="BX751" s="61"/>
      <c r="BY751" s="61"/>
      <c r="BZ751" s="61"/>
      <c r="CA751" s="61"/>
      <c r="CB751" s="61"/>
      <c r="CC751" s="61"/>
      <c r="CD751" s="61"/>
      <c r="CE751" s="61"/>
      <c r="CF751" s="61"/>
      <c r="CG751" s="61"/>
      <c r="CH751" s="61"/>
      <c r="CI751" s="61"/>
      <c r="CJ751" s="61"/>
      <c r="CK751" s="61"/>
      <c r="CL751" s="61"/>
      <c r="CM751" s="61"/>
      <c r="CN751" s="61"/>
      <c r="CO751" s="61"/>
      <c r="CP751" s="61"/>
      <c r="CQ751" s="61"/>
      <c r="CR751" s="61"/>
      <c r="CS751" s="61"/>
      <c r="CT751" s="61"/>
      <c r="CU751" s="61"/>
      <c r="CV751" s="61"/>
      <c r="CW751" s="61"/>
      <c r="CX751" s="61"/>
      <c r="CY751" s="61"/>
      <c r="CZ751" s="61"/>
      <c r="DA751" s="61"/>
      <c r="DB751" s="61"/>
      <c r="DC751" s="61"/>
      <c r="DD751" s="61"/>
      <c r="DE751" s="61"/>
      <c r="DF751" s="61"/>
      <c r="DG751" s="61"/>
      <c r="DH751" s="61"/>
      <c r="DI751" s="61"/>
      <c r="DJ751" s="61"/>
      <c r="DK751" s="61"/>
      <c r="DL751" s="61"/>
      <c r="DM751" s="61"/>
      <c r="DN751" s="61"/>
      <c r="DO751" s="61"/>
      <c r="DP751" s="61"/>
      <c r="DQ751" s="61"/>
      <c r="DR751" s="61"/>
      <c r="DS751" s="61"/>
      <c r="DT751" s="61"/>
      <c r="DU751" s="61"/>
      <c r="DV751" s="61"/>
      <c r="DW751" s="61"/>
      <c r="DX751" s="61"/>
      <c r="DY751" s="61"/>
      <c r="DZ751" s="61"/>
      <c r="EA751" s="61"/>
      <c r="EB751" s="61"/>
      <c r="EC751" s="61"/>
      <c r="ED751" s="61"/>
      <c r="EE751" s="61"/>
      <c r="EF751" s="61"/>
      <c r="EG751" s="61"/>
      <c r="EH751" s="61"/>
      <c r="EI751" s="61"/>
      <c r="EJ751" s="61"/>
      <c r="EK751" s="61"/>
      <c r="EL751" s="61"/>
      <c r="EM751" s="61"/>
      <c r="EN751" s="61"/>
      <c r="EO751" s="61"/>
      <c r="EP751" s="61"/>
      <c r="EQ751" s="61"/>
      <c r="ER751" s="61"/>
      <c r="ES751" s="61"/>
      <c r="ET751" s="61"/>
      <c r="EU751" s="61"/>
      <c r="EV751" s="61"/>
      <c r="EW751" s="61"/>
      <c r="EX751" s="61"/>
      <c r="EY751" s="61"/>
      <c r="EZ751" s="61"/>
      <c r="FA751" s="61"/>
      <c r="FB751" s="61"/>
      <c r="FC751" s="61"/>
      <c r="FD751" s="61"/>
      <c r="FE751" s="61"/>
      <c r="FF751" s="61"/>
      <c r="FG751" s="61"/>
      <c r="FH751" s="61"/>
      <c r="FI751" s="61"/>
      <c r="FJ751" s="61"/>
      <c r="FK751" s="61"/>
      <c r="FL751" s="61"/>
      <c r="FM751" s="61"/>
      <c r="FN751" s="61"/>
      <c r="FO751" s="61"/>
      <c r="FP751" s="61"/>
      <c r="FQ751" s="61"/>
      <c r="FR751" s="61"/>
      <c r="FS751" s="61"/>
      <c r="FT751" s="61"/>
      <c r="FU751" s="61"/>
      <c r="FV751" s="61"/>
      <c r="FW751" s="61"/>
      <c r="FX751" s="61"/>
      <c r="FY751" s="61"/>
      <c r="FZ751" s="61"/>
      <c r="GA751" s="61"/>
      <c r="GB751" s="61"/>
      <c r="GC751" s="61"/>
      <c r="GD751" s="61"/>
      <c r="GE751" s="61"/>
      <c r="GF751" s="61"/>
      <c r="GG751" s="61"/>
      <c r="GH751" s="61"/>
      <c r="GI751" s="61"/>
      <c r="GJ751" s="61"/>
      <c r="GK751" s="61"/>
      <c r="GL751" s="61"/>
      <c r="GM751" s="61"/>
      <c r="GN751" s="61"/>
      <c r="GO751" s="61"/>
      <c r="GP751" s="61"/>
      <c r="GQ751" s="61"/>
      <c r="GR751" s="61"/>
      <c r="GS751" s="61"/>
      <c r="GT751" s="61"/>
      <c r="GU751" s="61"/>
      <c r="GV751" s="61"/>
      <c r="GW751" s="61"/>
      <c r="GX751" s="61"/>
      <c r="GY751" s="61"/>
      <c r="GZ751" s="61"/>
      <c r="HA751" s="61"/>
      <c r="HB751" s="61"/>
      <c r="HC751" s="61"/>
      <c r="HD751" s="61"/>
      <c r="HE751" s="61"/>
      <c r="HF751" s="61"/>
      <c r="HG751" s="61"/>
      <c r="HH751" s="61"/>
      <c r="HI751" s="61"/>
      <c r="HJ751" s="61"/>
      <c r="HK751" s="61"/>
      <c r="HL751" s="61"/>
      <c r="HM751" s="61"/>
      <c r="HN751" s="61"/>
      <c r="HO751" s="61"/>
    </row>
    <row r="752" spans="2:223" s="62" customFormat="1" ht="51" outlineLevel="1" x14ac:dyDescent="0.2">
      <c r="B752" s="52" t="s">
        <v>1831</v>
      </c>
      <c r="C752" s="52" t="s">
        <v>46</v>
      </c>
      <c r="D752" s="52" t="s">
        <v>1832</v>
      </c>
      <c r="E752" s="52" t="s">
        <v>1833</v>
      </c>
      <c r="F752" s="52" t="s">
        <v>1834</v>
      </c>
      <c r="G752" s="52" t="s">
        <v>1835</v>
      </c>
      <c r="H752" s="53" t="s">
        <v>83</v>
      </c>
      <c r="I752" s="54">
        <v>55</v>
      </c>
      <c r="J752" s="55" t="s">
        <v>109</v>
      </c>
      <c r="K752" s="53" t="s">
        <v>53</v>
      </c>
      <c r="L752" s="56" t="s">
        <v>54</v>
      </c>
      <c r="M752" s="56" t="s">
        <v>55</v>
      </c>
      <c r="N752" s="56" t="s">
        <v>1741</v>
      </c>
      <c r="O752" s="56"/>
      <c r="P752" s="56"/>
      <c r="Q752" s="57"/>
      <c r="R752" s="58">
        <v>0.9</v>
      </c>
      <c r="S752" s="58">
        <v>0.9</v>
      </c>
      <c r="T752" s="58">
        <v>0.9</v>
      </c>
      <c r="U752" s="58">
        <v>0.9</v>
      </c>
      <c r="V752" s="58">
        <v>0.9</v>
      </c>
      <c r="W752" s="58">
        <v>67788.37</v>
      </c>
      <c r="X752" s="59">
        <f t="shared" si="19"/>
        <v>305047.66499999998</v>
      </c>
      <c r="Y752" s="58">
        <f t="shared" si="20"/>
        <v>341653.3848</v>
      </c>
      <c r="Z752" s="56" t="s">
        <v>57</v>
      </c>
      <c r="AA752" s="52" t="s">
        <v>176</v>
      </c>
      <c r="AB752" s="60"/>
      <c r="AC752" s="61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  <c r="AU752" s="61"/>
      <c r="AV752" s="61"/>
      <c r="AW752" s="61"/>
      <c r="AX752" s="61"/>
      <c r="AY752" s="61"/>
      <c r="AZ752" s="61"/>
      <c r="BA752" s="61"/>
      <c r="BB752" s="61"/>
      <c r="BC752" s="61"/>
      <c r="BD752" s="61"/>
      <c r="BE752" s="61"/>
      <c r="BF752" s="61"/>
      <c r="BG752" s="61"/>
      <c r="BH752" s="61"/>
      <c r="BI752" s="61"/>
      <c r="BJ752" s="61"/>
      <c r="BK752" s="61"/>
      <c r="BL752" s="61"/>
      <c r="BM752" s="61"/>
      <c r="BN752" s="61"/>
      <c r="BO752" s="61"/>
      <c r="BP752" s="61"/>
      <c r="BQ752" s="61"/>
      <c r="BR752" s="61"/>
      <c r="BS752" s="61"/>
      <c r="BT752" s="61"/>
      <c r="BU752" s="61"/>
      <c r="BV752" s="61"/>
      <c r="BW752" s="61"/>
      <c r="BX752" s="61"/>
      <c r="BY752" s="61"/>
      <c r="BZ752" s="61"/>
      <c r="CA752" s="61"/>
      <c r="CB752" s="61"/>
      <c r="CC752" s="61"/>
      <c r="CD752" s="61"/>
      <c r="CE752" s="61"/>
      <c r="CF752" s="61"/>
      <c r="CG752" s="61"/>
      <c r="CH752" s="61"/>
      <c r="CI752" s="61"/>
      <c r="CJ752" s="61"/>
      <c r="CK752" s="61"/>
      <c r="CL752" s="61"/>
      <c r="CM752" s="61"/>
      <c r="CN752" s="61"/>
      <c r="CO752" s="61"/>
      <c r="CP752" s="61"/>
      <c r="CQ752" s="61"/>
      <c r="CR752" s="61"/>
      <c r="CS752" s="61"/>
      <c r="CT752" s="61"/>
      <c r="CU752" s="61"/>
      <c r="CV752" s="61"/>
      <c r="CW752" s="61"/>
      <c r="CX752" s="61"/>
      <c r="CY752" s="61"/>
      <c r="CZ752" s="61"/>
      <c r="DA752" s="61"/>
      <c r="DB752" s="61"/>
      <c r="DC752" s="61"/>
      <c r="DD752" s="61"/>
      <c r="DE752" s="61"/>
      <c r="DF752" s="61"/>
      <c r="DG752" s="61"/>
      <c r="DH752" s="61"/>
      <c r="DI752" s="61"/>
      <c r="DJ752" s="61"/>
      <c r="DK752" s="61"/>
      <c r="DL752" s="61"/>
      <c r="DM752" s="61"/>
      <c r="DN752" s="61"/>
      <c r="DO752" s="61"/>
      <c r="DP752" s="61"/>
      <c r="DQ752" s="61"/>
      <c r="DR752" s="61"/>
      <c r="DS752" s="61"/>
      <c r="DT752" s="61"/>
      <c r="DU752" s="61"/>
      <c r="DV752" s="61"/>
      <c r="DW752" s="61"/>
      <c r="DX752" s="61"/>
      <c r="DY752" s="61"/>
      <c r="DZ752" s="61"/>
      <c r="EA752" s="61"/>
      <c r="EB752" s="61"/>
      <c r="EC752" s="61"/>
      <c r="ED752" s="61"/>
      <c r="EE752" s="61"/>
      <c r="EF752" s="61"/>
      <c r="EG752" s="61"/>
      <c r="EH752" s="61"/>
      <c r="EI752" s="61"/>
      <c r="EJ752" s="61"/>
      <c r="EK752" s="61"/>
      <c r="EL752" s="61"/>
      <c r="EM752" s="61"/>
      <c r="EN752" s="61"/>
      <c r="EO752" s="61"/>
      <c r="EP752" s="61"/>
      <c r="EQ752" s="61"/>
      <c r="ER752" s="61"/>
      <c r="ES752" s="61"/>
      <c r="ET752" s="61"/>
      <c r="EU752" s="61"/>
      <c r="EV752" s="61"/>
      <c r="EW752" s="61"/>
      <c r="EX752" s="61"/>
      <c r="EY752" s="61"/>
      <c r="EZ752" s="61"/>
      <c r="FA752" s="61"/>
      <c r="FB752" s="61"/>
      <c r="FC752" s="61"/>
      <c r="FD752" s="61"/>
      <c r="FE752" s="61"/>
      <c r="FF752" s="61"/>
      <c r="FG752" s="61"/>
      <c r="FH752" s="61"/>
      <c r="FI752" s="61"/>
      <c r="FJ752" s="61"/>
      <c r="FK752" s="61"/>
      <c r="FL752" s="61"/>
      <c r="FM752" s="61"/>
      <c r="FN752" s="61"/>
      <c r="FO752" s="61"/>
      <c r="FP752" s="61"/>
      <c r="FQ752" s="61"/>
      <c r="FR752" s="61"/>
      <c r="FS752" s="61"/>
      <c r="FT752" s="61"/>
      <c r="FU752" s="61"/>
      <c r="FV752" s="61"/>
      <c r="FW752" s="61"/>
      <c r="FX752" s="61"/>
      <c r="FY752" s="61"/>
      <c r="FZ752" s="61"/>
      <c r="GA752" s="61"/>
      <c r="GB752" s="61"/>
      <c r="GC752" s="61"/>
      <c r="GD752" s="61"/>
      <c r="GE752" s="61"/>
      <c r="GF752" s="61"/>
      <c r="GG752" s="61"/>
      <c r="GH752" s="61"/>
      <c r="GI752" s="61"/>
      <c r="GJ752" s="61"/>
      <c r="GK752" s="61"/>
      <c r="GL752" s="61"/>
      <c r="GM752" s="61"/>
      <c r="GN752" s="61"/>
      <c r="GO752" s="61"/>
      <c r="GP752" s="61"/>
      <c r="GQ752" s="61"/>
      <c r="GR752" s="61"/>
      <c r="GS752" s="61"/>
      <c r="GT752" s="61"/>
      <c r="GU752" s="61"/>
      <c r="GV752" s="61"/>
      <c r="GW752" s="61"/>
      <c r="GX752" s="61"/>
      <c r="GY752" s="61"/>
      <c r="GZ752" s="61"/>
      <c r="HA752" s="61"/>
      <c r="HB752" s="61"/>
      <c r="HC752" s="61"/>
      <c r="HD752" s="61"/>
      <c r="HE752" s="61"/>
      <c r="HF752" s="61"/>
      <c r="HG752" s="61"/>
      <c r="HH752" s="61"/>
      <c r="HI752" s="61"/>
      <c r="HJ752" s="61"/>
      <c r="HK752" s="61"/>
      <c r="HL752" s="61"/>
      <c r="HM752" s="61"/>
      <c r="HN752" s="61"/>
      <c r="HO752" s="61"/>
    </row>
    <row r="753" spans="2:223" ht="51" outlineLevel="1" x14ac:dyDescent="0.2">
      <c r="B753" s="14" t="s">
        <v>1836</v>
      </c>
      <c r="C753" s="14" t="s">
        <v>46</v>
      </c>
      <c r="D753" s="14" t="s">
        <v>1837</v>
      </c>
      <c r="E753" s="14" t="s">
        <v>1738</v>
      </c>
      <c r="F753" s="14" t="s">
        <v>1838</v>
      </c>
      <c r="G753" s="14" t="s">
        <v>1839</v>
      </c>
      <c r="H753" s="15" t="s">
        <v>83</v>
      </c>
      <c r="I753" s="16">
        <v>85</v>
      </c>
      <c r="J753" s="17" t="s">
        <v>109</v>
      </c>
      <c r="K753" s="15" t="s">
        <v>53</v>
      </c>
      <c r="L753" s="18" t="s">
        <v>54</v>
      </c>
      <c r="M753" s="18" t="s">
        <v>55</v>
      </c>
      <c r="N753" s="18" t="s">
        <v>1741</v>
      </c>
      <c r="O753" s="18"/>
      <c r="P753" s="18"/>
      <c r="Q753" s="19"/>
      <c r="R753" s="20">
        <v>0.1</v>
      </c>
      <c r="S753" s="20">
        <v>0.1</v>
      </c>
      <c r="T753" s="20">
        <v>0.1</v>
      </c>
      <c r="U753" s="20">
        <v>0.1</v>
      </c>
      <c r="V753" s="20">
        <v>0.1</v>
      </c>
      <c r="W753" s="20">
        <v>504573.59</v>
      </c>
      <c r="X753" s="30">
        <f t="shared" si="19"/>
        <v>252286.79500000001</v>
      </c>
      <c r="Y753" s="20">
        <f t="shared" si="20"/>
        <v>282561.21040000004</v>
      </c>
      <c r="Z753" s="18" t="s">
        <v>57</v>
      </c>
      <c r="AA753" s="14" t="s">
        <v>176</v>
      </c>
      <c r="AB753" s="22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  <c r="CO753" s="10"/>
      <c r="CP753" s="10"/>
      <c r="CQ753" s="10"/>
      <c r="CR753" s="10"/>
      <c r="CS753" s="10"/>
      <c r="CT753" s="10"/>
      <c r="CU753" s="10"/>
      <c r="CV753" s="10"/>
      <c r="CW753" s="10"/>
      <c r="CX753" s="10"/>
      <c r="CY753" s="10"/>
      <c r="CZ753" s="10"/>
      <c r="DA753" s="10"/>
      <c r="DB753" s="10"/>
      <c r="DC753" s="10"/>
      <c r="DD753" s="10"/>
      <c r="DE753" s="10"/>
      <c r="DF753" s="10"/>
      <c r="DG753" s="10"/>
      <c r="DH753" s="10"/>
      <c r="DI753" s="10"/>
      <c r="DJ753" s="10"/>
      <c r="DK753" s="10"/>
      <c r="DL753" s="10"/>
      <c r="DM753" s="10"/>
      <c r="DN753" s="10"/>
      <c r="DO753" s="10"/>
      <c r="DP753" s="10"/>
      <c r="DQ753" s="10"/>
      <c r="DR753" s="10"/>
      <c r="DS753" s="10"/>
      <c r="DT753" s="10"/>
      <c r="DU753" s="10"/>
      <c r="DV753" s="10"/>
      <c r="DW753" s="10"/>
      <c r="DX753" s="10"/>
      <c r="DY753" s="10"/>
      <c r="DZ753" s="10"/>
      <c r="EA753" s="10"/>
      <c r="EB753" s="10"/>
      <c r="EC753" s="10"/>
      <c r="ED753" s="10"/>
      <c r="EE753" s="10"/>
      <c r="EF753" s="10"/>
      <c r="EG753" s="10"/>
      <c r="EH753" s="10"/>
      <c r="EI753" s="10"/>
      <c r="EJ753" s="10"/>
      <c r="EK753" s="10"/>
      <c r="EL753" s="10"/>
      <c r="EM753" s="10"/>
      <c r="EN753" s="10"/>
      <c r="EO753" s="10"/>
      <c r="EP753" s="10"/>
      <c r="EQ753" s="10"/>
      <c r="ER753" s="10"/>
      <c r="ES753" s="10"/>
      <c r="ET753" s="10"/>
      <c r="EU753" s="10"/>
      <c r="EV753" s="10"/>
      <c r="EW753" s="10"/>
      <c r="EX753" s="10"/>
      <c r="EY753" s="10"/>
      <c r="EZ753" s="10"/>
      <c r="FA753" s="10"/>
      <c r="FB753" s="10"/>
      <c r="FC753" s="10"/>
      <c r="FD753" s="10"/>
      <c r="FE753" s="10"/>
      <c r="FF753" s="10"/>
      <c r="FG753" s="10"/>
      <c r="FH753" s="10"/>
      <c r="FI753" s="10"/>
      <c r="FJ753" s="10"/>
      <c r="FK753" s="10"/>
      <c r="FL753" s="10"/>
      <c r="FM753" s="10"/>
      <c r="FN753" s="10"/>
      <c r="FO753" s="10"/>
      <c r="FP753" s="10"/>
      <c r="FQ753" s="10"/>
      <c r="FR753" s="10"/>
      <c r="FS753" s="10"/>
      <c r="FT753" s="10"/>
      <c r="FU753" s="10"/>
      <c r="FV753" s="10"/>
      <c r="FW753" s="10"/>
      <c r="FX753" s="10"/>
      <c r="FY753" s="10"/>
      <c r="FZ753" s="10"/>
      <c r="GA753" s="10"/>
      <c r="GB753" s="10"/>
      <c r="GC753" s="10"/>
      <c r="GD753" s="10"/>
      <c r="GE753" s="10"/>
      <c r="GF753" s="10"/>
      <c r="GG753" s="10"/>
      <c r="GH753" s="10"/>
      <c r="GI753" s="10"/>
      <c r="GJ753" s="10"/>
      <c r="GK753" s="10"/>
      <c r="GL753" s="10"/>
      <c r="GM753" s="10"/>
      <c r="GN753" s="10"/>
      <c r="GO753" s="10"/>
      <c r="GP753" s="10"/>
      <c r="GQ753" s="10"/>
      <c r="GR753" s="10"/>
      <c r="GS753" s="10"/>
      <c r="GT753" s="10"/>
      <c r="GU753" s="10"/>
      <c r="GV753" s="10"/>
      <c r="GW753" s="10"/>
      <c r="GX753" s="10"/>
      <c r="GY753" s="10"/>
      <c r="GZ753" s="10"/>
      <c r="HA753" s="10"/>
      <c r="HB753" s="10"/>
      <c r="HC753" s="10"/>
      <c r="HD753" s="10"/>
      <c r="HE753" s="10"/>
      <c r="HF753" s="10"/>
      <c r="HG753" s="10"/>
      <c r="HH753" s="10"/>
      <c r="HI753" s="10"/>
      <c r="HJ753" s="10"/>
      <c r="HK753" s="10"/>
      <c r="HL753" s="10"/>
      <c r="HM753" s="10"/>
      <c r="HN753" s="10"/>
      <c r="HO753" s="10"/>
    </row>
    <row r="754" spans="2:223" ht="51" outlineLevel="1" x14ac:dyDescent="0.2">
      <c r="B754" s="14" t="s">
        <v>1840</v>
      </c>
      <c r="C754" s="14" t="s">
        <v>46</v>
      </c>
      <c r="D754" s="14" t="s">
        <v>1841</v>
      </c>
      <c r="E754" s="14" t="s">
        <v>1738</v>
      </c>
      <c r="F754" s="14" t="s">
        <v>1842</v>
      </c>
      <c r="G754" s="14" t="s">
        <v>1843</v>
      </c>
      <c r="H754" s="15" t="s">
        <v>83</v>
      </c>
      <c r="I754" s="16">
        <v>85</v>
      </c>
      <c r="J754" s="17" t="s">
        <v>109</v>
      </c>
      <c r="K754" s="15" t="s">
        <v>53</v>
      </c>
      <c r="L754" s="18" t="s">
        <v>54</v>
      </c>
      <c r="M754" s="18" t="s">
        <v>55</v>
      </c>
      <c r="N754" s="18" t="s">
        <v>1741</v>
      </c>
      <c r="O754" s="18"/>
      <c r="P754" s="18"/>
      <c r="Q754" s="19"/>
      <c r="R754" s="20">
        <v>0.1</v>
      </c>
      <c r="S754" s="20">
        <v>0.1</v>
      </c>
      <c r="T754" s="20">
        <v>0.1</v>
      </c>
      <c r="U754" s="20">
        <v>0.1</v>
      </c>
      <c r="V754" s="20">
        <v>0.1</v>
      </c>
      <c r="W754" s="20">
        <v>6924482.2999999998</v>
      </c>
      <c r="X754" s="30">
        <f t="shared" si="19"/>
        <v>3462241.15</v>
      </c>
      <c r="Y754" s="20">
        <f t="shared" si="20"/>
        <v>3877710.0880000005</v>
      </c>
      <c r="Z754" s="18" t="s">
        <v>57</v>
      </c>
      <c r="AA754" s="14" t="s">
        <v>176</v>
      </c>
      <c r="AB754" s="22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  <c r="CX754" s="10"/>
      <c r="CY754" s="10"/>
      <c r="CZ754" s="10"/>
      <c r="DA754" s="10"/>
      <c r="DB754" s="10"/>
      <c r="DC754" s="10"/>
      <c r="DD754" s="10"/>
      <c r="DE754" s="10"/>
      <c r="DF754" s="10"/>
      <c r="DG754" s="10"/>
      <c r="DH754" s="10"/>
      <c r="DI754" s="10"/>
      <c r="DJ754" s="10"/>
      <c r="DK754" s="10"/>
      <c r="DL754" s="10"/>
      <c r="DM754" s="10"/>
      <c r="DN754" s="10"/>
      <c r="DO754" s="10"/>
      <c r="DP754" s="10"/>
      <c r="DQ754" s="10"/>
      <c r="DR754" s="10"/>
      <c r="DS754" s="10"/>
      <c r="DT754" s="10"/>
      <c r="DU754" s="10"/>
      <c r="DV754" s="10"/>
      <c r="DW754" s="10"/>
      <c r="DX754" s="10"/>
      <c r="DY754" s="10"/>
      <c r="DZ754" s="10"/>
      <c r="EA754" s="10"/>
      <c r="EB754" s="10"/>
      <c r="EC754" s="10"/>
      <c r="ED754" s="10"/>
      <c r="EE754" s="10"/>
      <c r="EF754" s="10"/>
      <c r="EG754" s="10"/>
      <c r="EH754" s="10"/>
      <c r="EI754" s="10"/>
      <c r="EJ754" s="10"/>
      <c r="EK754" s="10"/>
      <c r="EL754" s="10"/>
      <c r="EM754" s="10"/>
      <c r="EN754" s="10"/>
      <c r="EO754" s="10"/>
      <c r="EP754" s="10"/>
      <c r="EQ754" s="10"/>
      <c r="ER754" s="10"/>
      <c r="ES754" s="10"/>
      <c r="ET754" s="10"/>
      <c r="EU754" s="10"/>
      <c r="EV754" s="10"/>
      <c r="EW754" s="10"/>
      <c r="EX754" s="10"/>
      <c r="EY754" s="10"/>
      <c r="EZ754" s="10"/>
      <c r="FA754" s="10"/>
      <c r="FB754" s="10"/>
      <c r="FC754" s="10"/>
      <c r="FD754" s="10"/>
      <c r="FE754" s="10"/>
      <c r="FF754" s="10"/>
      <c r="FG754" s="10"/>
      <c r="FH754" s="10"/>
      <c r="FI754" s="10"/>
      <c r="FJ754" s="10"/>
      <c r="FK754" s="10"/>
      <c r="FL754" s="10"/>
      <c r="FM754" s="10"/>
      <c r="FN754" s="10"/>
      <c r="FO754" s="10"/>
      <c r="FP754" s="10"/>
      <c r="FQ754" s="10"/>
      <c r="FR754" s="10"/>
      <c r="FS754" s="10"/>
      <c r="FT754" s="10"/>
      <c r="FU754" s="10"/>
      <c r="FV754" s="10"/>
      <c r="FW754" s="10"/>
      <c r="FX754" s="10"/>
      <c r="FY754" s="10"/>
      <c r="FZ754" s="10"/>
      <c r="GA754" s="10"/>
      <c r="GB754" s="10"/>
      <c r="GC754" s="10"/>
      <c r="GD754" s="10"/>
      <c r="GE754" s="10"/>
      <c r="GF754" s="10"/>
      <c r="GG754" s="10"/>
      <c r="GH754" s="10"/>
      <c r="GI754" s="10"/>
      <c r="GJ754" s="10"/>
      <c r="GK754" s="10"/>
      <c r="GL754" s="10"/>
      <c r="GM754" s="10"/>
      <c r="GN754" s="10"/>
      <c r="GO754" s="10"/>
      <c r="GP754" s="10"/>
      <c r="GQ754" s="10"/>
      <c r="GR754" s="10"/>
      <c r="GS754" s="10"/>
      <c r="GT754" s="10"/>
      <c r="GU754" s="10"/>
      <c r="GV754" s="10"/>
      <c r="GW754" s="10"/>
      <c r="GX754" s="10"/>
      <c r="GY754" s="10"/>
      <c r="GZ754" s="10"/>
      <c r="HA754" s="10"/>
      <c r="HB754" s="10"/>
      <c r="HC754" s="10"/>
      <c r="HD754" s="10"/>
      <c r="HE754" s="10"/>
      <c r="HF754" s="10"/>
      <c r="HG754" s="10"/>
      <c r="HH754" s="10"/>
      <c r="HI754" s="10"/>
      <c r="HJ754" s="10"/>
      <c r="HK754" s="10"/>
      <c r="HL754" s="10"/>
      <c r="HM754" s="10"/>
      <c r="HN754" s="10"/>
      <c r="HO754" s="10"/>
    </row>
    <row r="755" spans="2:223" ht="51" outlineLevel="1" x14ac:dyDescent="0.2">
      <c r="B755" s="14" t="s">
        <v>1844</v>
      </c>
      <c r="C755" s="14" t="s">
        <v>46</v>
      </c>
      <c r="D755" s="14" t="s">
        <v>1845</v>
      </c>
      <c r="E755" s="14" t="s">
        <v>1738</v>
      </c>
      <c r="F755" s="14" t="s">
        <v>1846</v>
      </c>
      <c r="G755" s="14" t="s">
        <v>1847</v>
      </c>
      <c r="H755" s="15" t="s">
        <v>83</v>
      </c>
      <c r="I755" s="16">
        <v>89.1</v>
      </c>
      <c r="J755" s="17" t="s">
        <v>109</v>
      </c>
      <c r="K755" s="15" t="s">
        <v>53</v>
      </c>
      <c r="L755" s="18" t="s">
        <v>54</v>
      </c>
      <c r="M755" s="18" t="s">
        <v>55</v>
      </c>
      <c r="N755" s="18" t="s">
        <v>1741</v>
      </c>
      <c r="O755" s="18"/>
      <c r="P755" s="18"/>
      <c r="Q755" s="19"/>
      <c r="R755" s="20">
        <v>0.51</v>
      </c>
      <c r="S755" s="20">
        <v>51</v>
      </c>
      <c r="T755" s="20">
        <v>51</v>
      </c>
      <c r="U755" s="20">
        <v>51</v>
      </c>
      <c r="V755" s="20">
        <v>51</v>
      </c>
      <c r="W755" s="20">
        <v>424747.85</v>
      </c>
      <c r="X755" s="30">
        <v>0</v>
      </c>
      <c r="Y755" s="20">
        <f t="shared" si="20"/>
        <v>0</v>
      </c>
      <c r="Z755" s="18" t="s">
        <v>57</v>
      </c>
      <c r="AA755" s="14" t="s">
        <v>176</v>
      </c>
      <c r="AB755" s="17" t="s">
        <v>1848</v>
      </c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  <c r="CO755" s="10"/>
      <c r="CP755" s="10"/>
      <c r="CQ755" s="10"/>
      <c r="CR755" s="10"/>
      <c r="CS755" s="10"/>
      <c r="CT755" s="10"/>
      <c r="CU755" s="10"/>
      <c r="CV755" s="10"/>
      <c r="CW755" s="10"/>
      <c r="CX755" s="10"/>
      <c r="CY755" s="10"/>
      <c r="CZ755" s="10"/>
      <c r="DA755" s="10"/>
      <c r="DB755" s="10"/>
      <c r="DC755" s="10"/>
      <c r="DD755" s="10"/>
      <c r="DE755" s="10"/>
      <c r="DF755" s="10"/>
      <c r="DG755" s="10"/>
      <c r="DH755" s="10"/>
      <c r="DI755" s="10"/>
      <c r="DJ755" s="10"/>
      <c r="DK755" s="10"/>
      <c r="DL755" s="10"/>
      <c r="DM755" s="10"/>
      <c r="DN755" s="10"/>
      <c r="DO755" s="10"/>
      <c r="DP755" s="10"/>
      <c r="DQ755" s="10"/>
      <c r="DR755" s="10"/>
      <c r="DS755" s="10"/>
      <c r="DT755" s="10"/>
      <c r="DU755" s="10"/>
      <c r="DV755" s="10"/>
      <c r="DW755" s="10"/>
      <c r="DX755" s="10"/>
      <c r="DY755" s="10"/>
      <c r="DZ755" s="10"/>
      <c r="EA755" s="10"/>
      <c r="EB755" s="10"/>
      <c r="EC755" s="10"/>
      <c r="ED755" s="10"/>
      <c r="EE755" s="10"/>
      <c r="EF755" s="10"/>
      <c r="EG755" s="10"/>
      <c r="EH755" s="10"/>
      <c r="EI755" s="10"/>
      <c r="EJ755" s="10"/>
      <c r="EK755" s="10"/>
      <c r="EL755" s="10"/>
      <c r="EM755" s="10"/>
      <c r="EN755" s="10"/>
      <c r="EO755" s="10"/>
      <c r="EP755" s="10"/>
      <c r="EQ755" s="10"/>
      <c r="ER755" s="10"/>
      <c r="ES755" s="10"/>
      <c r="ET755" s="10"/>
      <c r="EU755" s="10"/>
      <c r="EV755" s="10"/>
      <c r="EW755" s="10"/>
      <c r="EX755" s="10"/>
      <c r="EY755" s="10"/>
      <c r="EZ755" s="10"/>
      <c r="FA755" s="10"/>
      <c r="FB755" s="10"/>
      <c r="FC755" s="10"/>
      <c r="FD755" s="10"/>
      <c r="FE755" s="10"/>
      <c r="FF755" s="10"/>
      <c r="FG755" s="10"/>
      <c r="FH755" s="10"/>
      <c r="FI755" s="10"/>
      <c r="FJ755" s="10"/>
      <c r="FK755" s="10"/>
      <c r="FL755" s="10"/>
      <c r="FM755" s="10"/>
      <c r="FN755" s="10"/>
      <c r="FO755" s="10"/>
      <c r="FP755" s="10"/>
      <c r="FQ755" s="10"/>
      <c r="FR755" s="10"/>
      <c r="FS755" s="10"/>
      <c r="FT755" s="10"/>
      <c r="FU755" s="10"/>
      <c r="FV755" s="10"/>
      <c r="FW755" s="10"/>
      <c r="FX755" s="10"/>
      <c r="FY755" s="10"/>
      <c r="FZ755" s="10"/>
      <c r="GA755" s="10"/>
      <c r="GB755" s="10"/>
      <c r="GC755" s="10"/>
      <c r="GD755" s="10"/>
      <c r="GE755" s="10"/>
      <c r="GF755" s="10"/>
      <c r="GG755" s="10"/>
      <c r="GH755" s="10"/>
      <c r="GI755" s="10"/>
      <c r="GJ755" s="10"/>
      <c r="GK755" s="10"/>
      <c r="GL755" s="10"/>
      <c r="GM755" s="10"/>
      <c r="GN755" s="10"/>
      <c r="GO755" s="10"/>
      <c r="GP755" s="10"/>
      <c r="GQ755" s="10"/>
      <c r="GR755" s="10"/>
      <c r="GS755" s="10"/>
      <c r="GT755" s="10"/>
      <c r="GU755" s="10"/>
      <c r="GV755" s="10"/>
      <c r="GW755" s="10"/>
      <c r="GX755" s="10"/>
      <c r="GY755" s="10"/>
      <c r="GZ755" s="10"/>
      <c r="HA755" s="10"/>
      <c r="HB755" s="10"/>
      <c r="HC755" s="10"/>
      <c r="HD755" s="10"/>
      <c r="HE755" s="10"/>
      <c r="HF755" s="10"/>
      <c r="HG755" s="10"/>
      <c r="HH755" s="10"/>
      <c r="HI755" s="10"/>
      <c r="HJ755" s="10"/>
      <c r="HK755" s="10"/>
      <c r="HL755" s="10"/>
      <c r="HM755" s="10"/>
      <c r="HN755" s="10"/>
      <c r="HO755" s="10"/>
    </row>
    <row r="756" spans="2:223" ht="51" outlineLevel="1" x14ac:dyDescent="0.2">
      <c r="B756" s="17" t="s">
        <v>1849</v>
      </c>
      <c r="C756" s="35" t="s">
        <v>46</v>
      </c>
      <c r="D756" s="37" t="s">
        <v>1845</v>
      </c>
      <c r="E756" s="37" t="s">
        <v>1738</v>
      </c>
      <c r="F756" s="37" t="s">
        <v>1846</v>
      </c>
      <c r="G756" s="37" t="s">
        <v>1847</v>
      </c>
      <c r="H756" s="37" t="s">
        <v>83</v>
      </c>
      <c r="I756" s="37">
        <v>89.1</v>
      </c>
      <c r="J756" s="37" t="s">
        <v>109</v>
      </c>
      <c r="K756" s="37" t="s">
        <v>53</v>
      </c>
      <c r="L756" s="63" t="s">
        <v>54</v>
      </c>
      <c r="M756" s="37" t="s">
        <v>55</v>
      </c>
      <c r="N756" s="50" t="s">
        <v>1741</v>
      </c>
      <c r="O756" s="50"/>
      <c r="P756" s="64"/>
      <c r="Q756" s="65"/>
      <c r="R756" s="65">
        <v>0.51</v>
      </c>
      <c r="S756" s="65">
        <v>0.51</v>
      </c>
      <c r="T756" s="65">
        <v>0.51</v>
      </c>
      <c r="U756" s="65">
        <v>0.51</v>
      </c>
      <c r="V756" s="65">
        <v>0.51</v>
      </c>
      <c r="W756" s="66">
        <v>424747.85</v>
      </c>
      <c r="X756" s="20">
        <f>(R756+S756+T756+U756+V756)*W756</f>
        <v>1083107.0174999998</v>
      </c>
      <c r="Y756" s="25">
        <f>X756*1.12</f>
        <v>1213079.8595999999</v>
      </c>
      <c r="Z756" s="50" t="s">
        <v>57</v>
      </c>
      <c r="AA756" s="16" t="s">
        <v>176</v>
      </c>
      <c r="AB756" s="5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  <c r="CW756" s="10"/>
      <c r="CX756" s="10"/>
      <c r="CY756" s="10"/>
      <c r="CZ756" s="10"/>
      <c r="DA756" s="10"/>
      <c r="DB756" s="10"/>
      <c r="DC756" s="10"/>
      <c r="DD756" s="10"/>
      <c r="DE756" s="10"/>
      <c r="DF756" s="10"/>
      <c r="DG756" s="10"/>
      <c r="DH756" s="10"/>
      <c r="DI756" s="10"/>
      <c r="DJ756" s="10"/>
      <c r="DK756" s="10"/>
      <c r="DL756" s="10"/>
      <c r="DM756" s="10"/>
      <c r="DN756" s="10"/>
      <c r="DO756" s="10"/>
      <c r="DP756" s="10"/>
      <c r="DQ756" s="10"/>
      <c r="DR756" s="10"/>
      <c r="DS756" s="10"/>
      <c r="DT756" s="10"/>
      <c r="DU756" s="10"/>
      <c r="DV756" s="10"/>
      <c r="DW756" s="10"/>
      <c r="DX756" s="10"/>
      <c r="DY756" s="10"/>
      <c r="DZ756" s="10"/>
      <c r="EA756" s="10"/>
      <c r="EB756" s="10"/>
      <c r="EC756" s="10"/>
      <c r="ED756" s="10"/>
      <c r="EE756" s="10"/>
      <c r="EF756" s="10"/>
      <c r="EG756" s="10"/>
      <c r="EH756" s="10"/>
      <c r="EI756" s="10"/>
      <c r="EJ756" s="10"/>
      <c r="EK756" s="10"/>
      <c r="EL756" s="10"/>
      <c r="EM756" s="10"/>
      <c r="EN756" s="10"/>
      <c r="EO756" s="10"/>
      <c r="EP756" s="10"/>
      <c r="EQ756" s="10"/>
      <c r="ER756" s="10"/>
      <c r="ES756" s="10"/>
      <c r="ET756" s="10"/>
      <c r="EU756" s="10"/>
      <c r="EV756" s="10"/>
      <c r="EW756" s="10"/>
      <c r="EX756" s="10"/>
      <c r="EY756" s="10"/>
      <c r="EZ756" s="10"/>
      <c r="FA756" s="10"/>
      <c r="FB756" s="10"/>
      <c r="FC756" s="10"/>
      <c r="FD756" s="10"/>
      <c r="FE756" s="10"/>
      <c r="FF756" s="10"/>
      <c r="FG756" s="10"/>
      <c r="FH756" s="10"/>
      <c r="FI756" s="10"/>
      <c r="FJ756" s="10"/>
      <c r="FK756" s="10"/>
      <c r="FL756" s="10"/>
      <c r="FM756" s="10"/>
      <c r="FN756" s="10"/>
      <c r="FO756" s="10"/>
      <c r="FP756" s="10"/>
      <c r="FQ756" s="10"/>
      <c r="FR756" s="10"/>
      <c r="FS756" s="10"/>
      <c r="FT756" s="10"/>
      <c r="FU756" s="10"/>
      <c r="FV756" s="10"/>
      <c r="FW756" s="10"/>
      <c r="FX756" s="10"/>
      <c r="FY756" s="10"/>
      <c r="FZ756" s="10"/>
      <c r="GA756" s="10"/>
      <c r="GB756" s="10"/>
      <c r="GC756" s="10"/>
      <c r="GD756" s="10"/>
      <c r="GE756" s="10"/>
      <c r="GF756" s="10"/>
      <c r="GG756" s="10"/>
      <c r="GH756" s="10"/>
      <c r="GI756" s="10"/>
      <c r="GJ756" s="10"/>
      <c r="GK756" s="10"/>
      <c r="GL756" s="10"/>
      <c r="GM756" s="10"/>
      <c r="GN756" s="10"/>
      <c r="GO756" s="10"/>
      <c r="GP756" s="10"/>
      <c r="GQ756" s="10"/>
      <c r="GR756" s="10"/>
      <c r="GS756" s="10"/>
      <c r="GT756" s="10"/>
      <c r="GU756" s="10"/>
      <c r="GV756" s="10"/>
      <c r="GW756" s="10"/>
      <c r="GX756" s="10"/>
      <c r="GY756" s="10"/>
      <c r="GZ756" s="10"/>
      <c r="HA756" s="10"/>
      <c r="HB756" s="10"/>
      <c r="HC756" s="10"/>
      <c r="HD756" s="10"/>
      <c r="HE756" s="10"/>
      <c r="HF756" s="10"/>
      <c r="HG756" s="10"/>
      <c r="HH756" s="10"/>
      <c r="HI756" s="10"/>
      <c r="HJ756" s="10"/>
      <c r="HK756" s="10"/>
      <c r="HL756" s="10"/>
      <c r="HM756" s="10"/>
      <c r="HN756" s="10"/>
      <c r="HO756" s="10"/>
    </row>
    <row r="757" spans="2:223" ht="51" outlineLevel="1" x14ac:dyDescent="0.2">
      <c r="B757" s="14" t="s">
        <v>1850</v>
      </c>
      <c r="C757" s="14" t="s">
        <v>46</v>
      </c>
      <c r="D757" s="14" t="s">
        <v>1845</v>
      </c>
      <c r="E757" s="14" t="s">
        <v>1738</v>
      </c>
      <c r="F757" s="14" t="s">
        <v>1846</v>
      </c>
      <c r="G757" s="14" t="s">
        <v>1851</v>
      </c>
      <c r="H757" s="15" t="s">
        <v>83</v>
      </c>
      <c r="I757" s="16">
        <v>89.1</v>
      </c>
      <c r="J757" s="17" t="s">
        <v>109</v>
      </c>
      <c r="K757" s="15" t="s">
        <v>53</v>
      </c>
      <c r="L757" s="18" t="s">
        <v>54</v>
      </c>
      <c r="M757" s="18" t="s">
        <v>55</v>
      </c>
      <c r="N757" s="18" t="s">
        <v>1741</v>
      </c>
      <c r="O757" s="18"/>
      <c r="P757" s="18"/>
      <c r="Q757" s="19"/>
      <c r="R757" s="20">
        <v>1.3</v>
      </c>
      <c r="S757" s="20">
        <v>1.3</v>
      </c>
      <c r="T757" s="20">
        <v>1.3</v>
      </c>
      <c r="U757" s="20">
        <v>1.3</v>
      </c>
      <c r="V757" s="20">
        <v>1.3</v>
      </c>
      <c r="W757" s="20">
        <v>669558.82999999996</v>
      </c>
      <c r="X757" s="30">
        <f t="shared" si="19"/>
        <v>4352132.3949999996</v>
      </c>
      <c r="Y757" s="20">
        <f t="shared" si="20"/>
        <v>4874388.2823999999</v>
      </c>
      <c r="Z757" s="18" t="s">
        <v>57</v>
      </c>
      <c r="AA757" s="14">
        <v>2014</v>
      </c>
      <c r="AB757" s="22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/>
      <c r="CO757" s="10"/>
      <c r="CP757" s="10"/>
      <c r="CQ757" s="10"/>
      <c r="CR757" s="10"/>
      <c r="CS757" s="10"/>
      <c r="CT757" s="10"/>
      <c r="CU757" s="10"/>
      <c r="CV757" s="10"/>
      <c r="CW757" s="10"/>
      <c r="CX757" s="10"/>
      <c r="CY757" s="10"/>
      <c r="CZ757" s="10"/>
      <c r="DA757" s="10"/>
      <c r="DB757" s="10"/>
      <c r="DC757" s="10"/>
      <c r="DD757" s="10"/>
      <c r="DE757" s="10"/>
      <c r="DF757" s="10"/>
      <c r="DG757" s="10"/>
      <c r="DH757" s="10"/>
      <c r="DI757" s="10"/>
      <c r="DJ757" s="10"/>
      <c r="DK757" s="10"/>
      <c r="DL757" s="10"/>
      <c r="DM757" s="10"/>
      <c r="DN757" s="10"/>
      <c r="DO757" s="10"/>
      <c r="DP757" s="10"/>
      <c r="DQ757" s="10"/>
      <c r="DR757" s="10"/>
      <c r="DS757" s="10"/>
      <c r="DT757" s="10"/>
      <c r="DU757" s="10"/>
      <c r="DV757" s="10"/>
      <c r="DW757" s="10"/>
      <c r="DX757" s="10"/>
      <c r="DY757" s="10"/>
      <c r="DZ757" s="10"/>
      <c r="EA757" s="10"/>
      <c r="EB757" s="10"/>
      <c r="EC757" s="10"/>
      <c r="ED757" s="10"/>
      <c r="EE757" s="10"/>
      <c r="EF757" s="10"/>
      <c r="EG757" s="10"/>
      <c r="EH757" s="10"/>
      <c r="EI757" s="10"/>
      <c r="EJ757" s="10"/>
      <c r="EK757" s="10"/>
      <c r="EL757" s="10"/>
      <c r="EM757" s="10"/>
      <c r="EN757" s="10"/>
      <c r="EO757" s="10"/>
      <c r="EP757" s="10"/>
      <c r="EQ757" s="10"/>
      <c r="ER757" s="10"/>
      <c r="ES757" s="10"/>
      <c r="ET757" s="10"/>
      <c r="EU757" s="10"/>
      <c r="EV757" s="10"/>
      <c r="EW757" s="10"/>
      <c r="EX757" s="10"/>
      <c r="EY757" s="10"/>
      <c r="EZ757" s="10"/>
      <c r="FA757" s="10"/>
      <c r="FB757" s="10"/>
      <c r="FC757" s="10"/>
      <c r="FD757" s="10"/>
      <c r="FE757" s="10"/>
      <c r="FF757" s="10"/>
      <c r="FG757" s="10"/>
      <c r="FH757" s="10"/>
      <c r="FI757" s="10"/>
      <c r="FJ757" s="10"/>
      <c r="FK757" s="10"/>
      <c r="FL757" s="10"/>
      <c r="FM757" s="10"/>
      <c r="FN757" s="10"/>
      <c r="FO757" s="10"/>
      <c r="FP757" s="10"/>
      <c r="FQ757" s="10"/>
      <c r="FR757" s="10"/>
      <c r="FS757" s="10"/>
      <c r="FT757" s="10"/>
      <c r="FU757" s="10"/>
      <c r="FV757" s="10"/>
      <c r="FW757" s="10"/>
      <c r="FX757" s="10"/>
      <c r="FY757" s="10"/>
      <c r="FZ757" s="10"/>
      <c r="GA757" s="10"/>
      <c r="GB757" s="10"/>
      <c r="GC757" s="10"/>
      <c r="GD757" s="10"/>
      <c r="GE757" s="10"/>
      <c r="GF757" s="10"/>
      <c r="GG757" s="10"/>
      <c r="GH757" s="10"/>
      <c r="GI757" s="10"/>
      <c r="GJ757" s="10"/>
      <c r="GK757" s="10"/>
      <c r="GL757" s="10"/>
      <c r="GM757" s="10"/>
      <c r="GN757" s="10"/>
      <c r="GO757" s="10"/>
      <c r="GP757" s="10"/>
      <c r="GQ757" s="10"/>
      <c r="GR757" s="10"/>
      <c r="GS757" s="10"/>
      <c r="GT757" s="10"/>
      <c r="GU757" s="10"/>
      <c r="GV757" s="10"/>
      <c r="GW757" s="10"/>
      <c r="GX757" s="10"/>
      <c r="GY757" s="10"/>
      <c r="GZ757" s="10"/>
      <c r="HA757" s="10"/>
      <c r="HB757" s="10"/>
      <c r="HC757" s="10"/>
      <c r="HD757" s="10"/>
      <c r="HE757" s="10"/>
      <c r="HF757" s="10"/>
      <c r="HG757" s="10"/>
      <c r="HH757" s="10"/>
      <c r="HI757" s="10"/>
      <c r="HJ757" s="10"/>
      <c r="HK757" s="10"/>
      <c r="HL757" s="10"/>
      <c r="HM757" s="10"/>
      <c r="HN757" s="10"/>
      <c r="HO757" s="10"/>
    </row>
    <row r="758" spans="2:223" ht="51" outlineLevel="1" x14ac:dyDescent="0.2">
      <c r="B758" s="14" t="s">
        <v>1852</v>
      </c>
      <c r="C758" s="14" t="s">
        <v>46</v>
      </c>
      <c r="D758" s="14" t="s">
        <v>1853</v>
      </c>
      <c r="E758" s="14" t="s">
        <v>1854</v>
      </c>
      <c r="F758" s="14" t="s">
        <v>1855</v>
      </c>
      <c r="G758" s="14" t="s">
        <v>1856</v>
      </c>
      <c r="H758" s="15" t="s">
        <v>83</v>
      </c>
      <c r="I758" s="16">
        <v>85</v>
      </c>
      <c r="J758" s="17" t="s">
        <v>109</v>
      </c>
      <c r="K758" s="15" t="s">
        <v>53</v>
      </c>
      <c r="L758" s="18" t="s">
        <v>54</v>
      </c>
      <c r="M758" s="18" t="s">
        <v>55</v>
      </c>
      <c r="N758" s="18" t="s">
        <v>1857</v>
      </c>
      <c r="O758" s="18"/>
      <c r="P758" s="18"/>
      <c r="Q758" s="19"/>
      <c r="R758" s="20">
        <v>500</v>
      </c>
      <c r="S758" s="20">
        <v>500</v>
      </c>
      <c r="T758" s="20">
        <v>500</v>
      </c>
      <c r="U758" s="20">
        <v>500</v>
      </c>
      <c r="V758" s="20">
        <v>500</v>
      </c>
      <c r="W758" s="20">
        <v>84.84</v>
      </c>
      <c r="X758" s="30">
        <f t="shared" si="19"/>
        <v>212100</v>
      </c>
      <c r="Y758" s="20">
        <f t="shared" si="20"/>
        <v>237552.00000000003</v>
      </c>
      <c r="Z758" s="18" t="s">
        <v>57</v>
      </c>
      <c r="AA758" s="14" t="s">
        <v>176</v>
      </c>
      <c r="AB758" s="22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  <c r="CO758" s="10"/>
      <c r="CP758" s="10"/>
      <c r="CQ758" s="10"/>
      <c r="CR758" s="10"/>
      <c r="CS758" s="10"/>
      <c r="CT758" s="10"/>
      <c r="CU758" s="10"/>
      <c r="CV758" s="10"/>
      <c r="CW758" s="10"/>
      <c r="CX758" s="10"/>
      <c r="CY758" s="10"/>
      <c r="CZ758" s="10"/>
      <c r="DA758" s="10"/>
      <c r="DB758" s="10"/>
      <c r="DC758" s="10"/>
      <c r="DD758" s="10"/>
      <c r="DE758" s="10"/>
      <c r="DF758" s="10"/>
      <c r="DG758" s="10"/>
      <c r="DH758" s="10"/>
      <c r="DI758" s="10"/>
      <c r="DJ758" s="10"/>
      <c r="DK758" s="10"/>
      <c r="DL758" s="10"/>
      <c r="DM758" s="10"/>
      <c r="DN758" s="10"/>
      <c r="DO758" s="10"/>
      <c r="DP758" s="10"/>
      <c r="DQ758" s="10"/>
      <c r="DR758" s="10"/>
      <c r="DS758" s="10"/>
      <c r="DT758" s="10"/>
      <c r="DU758" s="10"/>
      <c r="DV758" s="10"/>
      <c r="DW758" s="10"/>
      <c r="DX758" s="10"/>
      <c r="DY758" s="10"/>
      <c r="DZ758" s="10"/>
      <c r="EA758" s="10"/>
      <c r="EB758" s="10"/>
      <c r="EC758" s="10"/>
      <c r="ED758" s="10"/>
      <c r="EE758" s="10"/>
      <c r="EF758" s="10"/>
      <c r="EG758" s="10"/>
      <c r="EH758" s="10"/>
      <c r="EI758" s="10"/>
      <c r="EJ758" s="10"/>
      <c r="EK758" s="10"/>
      <c r="EL758" s="10"/>
      <c r="EM758" s="10"/>
      <c r="EN758" s="10"/>
      <c r="EO758" s="10"/>
      <c r="EP758" s="10"/>
      <c r="EQ758" s="10"/>
      <c r="ER758" s="10"/>
      <c r="ES758" s="10"/>
      <c r="ET758" s="10"/>
      <c r="EU758" s="10"/>
      <c r="EV758" s="10"/>
      <c r="EW758" s="10"/>
      <c r="EX758" s="10"/>
      <c r="EY758" s="10"/>
      <c r="EZ758" s="10"/>
      <c r="FA758" s="10"/>
      <c r="FB758" s="10"/>
      <c r="FC758" s="10"/>
      <c r="FD758" s="10"/>
      <c r="FE758" s="10"/>
      <c r="FF758" s="10"/>
      <c r="FG758" s="10"/>
      <c r="FH758" s="10"/>
      <c r="FI758" s="10"/>
      <c r="FJ758" s="10"/>
      <c r="FK758" s="10"/>
      <c r="FL758" s="10"/>
      <c r="FM758" s="10"/>
      <c r="FN758" s="10"/>
      <c r="FO758" s="10"/>
      <c r="FP758" s="10"/>
      <c r="FQ758" s="10"/>
      <c r="FR758" s="10"/>
      <c r="FS758" s="10"/>
      <c r="FT758" s="10"/>
      <c r="FU758" s="10"/>
      <c r="FV758" s="10"/>
      <c r="FW758" s="10"/>
      <c r="FX758" s="10"/>
      <c r="FY758" s="10"/>
      <c r="FZ758" s="10"/>
      <c r="GA758" s="10"/>
      <c r="GB758" s="10"/>
      <c r="GC758" s="10"/>
      <c r="GD758" s="10"/>
      <c r="GE758" s="10"/>
      <c r="GF758" s="10"/>
      <c r="GG758" s="10"/>
      <c r="GH758" s="10"/>
      <c r="GI758" s="10"/>
      <c r="GJ758" s="10"/>
      <c r="GK758" s="10"/>
      <c r="GL758" s="10"/>
      <c r="GM758" s="10"/>
      <c r="GN758" s="10"/>
      <c r="GO758" s="10"/>
      <c r="GP758" s="10"/>
      <c r="GQ758" s="10"/>
      <c r="GR758" s="10"/>
      <c r="GS758" s="10"/>
      <c r="GT758" s="10"/>
      <c r="GU758" s="10"/>
      <c r="GV758" s="10"/>
      <c r="GW758" s="10"/>
      <c r="GX758" s="10"/>
      <c r="GY758" s="10"/>
      <c r="GZ758" s="10"/>
      <c r="HA758" s="10"/>
      <c r="HB758" s="10"/>
      <c r="HC758" s="10"/>
      <c r="HD758" s="10"/>
      <c r="HE758" s="10"/>
      <c r="HF758" s="10"/>
      <c r="HG758" s="10"/>
      <c r="HH758" s="10"/>
      <c r="HI758" s="10"/>
      <c r="HJ758" s="10"/>
      <c r="HK758" s="10"/>
      <c r="HL758" s="10"/>
      <c r="HM758" s="10"/>
      <c r="HN758" s="10"/>
      <c r="HO758" s="10"/>
    </row>
    <row r="759" spans="2:223" ht="51" outlineLevel="1" x14ac:dyDescent="0.2">
      <c r="B759" s="14" t="s">
        <v>1858</v>
      </c>
      <c r="C759" s="14" t="s">
        <v>46</v>
      </c>
      <c r="D759" s="14" t="s">
        <v>1859</v>
      </c>
      <c r="E759" s="14" t="s">
        <v>1738</v>
      </c>
      <c r="F759" s="14" t="s">
        <v>1860</v>
      </c>
      <c r="G759" s="14" t="s">
        <v>1861</v>
      </c>
      <c r="H759" s="15" t="s">
        <v>83</v>
      </c>
      <c r="I759" s="16">
        <v>85</v>
      </c>
      <c r="J759" s="17" t="s">
        <v>109</v>
      </c>
      <c r="K759" s="15" t="s">
        <v>53</v>
      </c>
      <c r="L759" s="18" t="s">
        <v>54</v>
      </c>
      <c r="M759" s="18" t="s">
        <v>55</v>
      </c>
      <c r="N759" s="18" t="s">
        <v>1857</v>
      </c>
      <c r="O759" s="18"/>
      <c r="P759" s="18"/>
      <c r="Q759" s="19"/>
      <c r="R759" s="20">
        <v>601.29999999999995</v>
      </c>
      <c r="S759" s="20">
        <v>601.29999999999995</v>
      </c>
      <c r="T759" s="20">
        <v>601.29999999999995</v>
      </c>
      <c r="U759" s="20">
        <v>601.29999999999995</v>
      </c>
      <c r="V759" s="20">
        <v>601.29999999999995</v>
      </c>
      <c r="W759" s="20">
        <v>1118.6500000000001</v>
      </c>
      <c r="X759" s="30">
        <f t="shared" si="19"/>
        <v>3363221.2250000001</v>
      </c>
      <c r="Y759" s="20">
        <f t="shared" si="20"/>
        <v>3766807.7720000003</v>
      </c>
      <c r="Z759" s="18" t="s">
        <v>57</v>
      </c>
      <c r="AA759" s="14" t="s">
        <v>176</v>
      </c>
      <c r="AB759" s="22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  <c r="CZ759" s="10"/>
      <c r="DA759" s="10"/>
      <c r="DB759" s="10"/>
      <c r="DC759" s="10"/>
      <c r="DD759" s="10"/>
      <c r="DE759" s="10"/>
      <c r="DF759" s="10"/>
      <c r="DG759" s="10"/>
      <c r="DH759" s="10"/>
      <c r="DI759" s="10"/>
      <c r="DJ759" s="10"/>
      <c r="DK759" s="10"/>
      <c r="DL759" s="10"/>
      <c r="DM759" s="10"/>
      <c r="DN759" s="10"/>
      <c r="DO759" s="10"/>
      <c r="DP759" s="10"/>
      <c r="DQ759" s="10"/>
      <c r="DR759" s="10"/>
      <c r="DS759" s="10"/>
      <c r="DT759" s="10"/>
      <c r="DU759" s="10"/>
      <c r="DV759" s="10"/>
      <c r="DW759" s="10"/>
      <c r="DX759" s="10"/>
      <c r="DY759" s="10"/>
      <c r="DZ759" s="10"/>
      <c r="EA759" s="10"/>
      <c r="EB759" s="10"/>
      <c r="EC759" s="10"/>
      <c r="ED759" s="10"/>
      <c r="EE759" s="10"/>
      <c r="EF759" s="10"/>
      <c r="EG759" s="10"/>
      <c r="EH759" s="10"/>
      <c r="EI759" s="10"/>
      <c r="EJ759" s="10"/>
      <c r="EK759" s="10"/>
      <c r="EL759" s="10"/>
      <c r="EM759" s="10"/>
      <c r="EN759" s="10"/>
      <c r="EO759" s="10"/>
      <c r="EP759" s="10"/>
      <c r="EQ759" s="10"/>
      <c r="ER759" s="10"/>
      <c r="ES759" s="10"/>
      <c r="ET759" s="10"/>
      <c r="EU759" s="10"/>
      <c r="EV759" s="10"/>
      <c r="EW759" s="10"/>
      <c r="EX759" s="10"/>
      <c r="EY759" s="10"/>
      <c r="EZ759" s="10"/>
      <c r="FA759" s="10"/>
      <c r="FB759" s="10"/>
      <c r="FC759" s="10"/>
      <c r="FD759" s="10"/>
      <c r="FE759" s="10"/>
      <c r="FF759" s="10"/>
      <c r="FG759" s="10"/>
      <c r="FH759" s="10"/>
      <c r="FI759" s="10"/>
      <c r="FJ759" s="10"/>
      <c r="FK759" s="10"/>
      <c r="FL759" s="10"/>
      <c r="FM759" s="10"/>
      <c r="FN759" s="10"/>
      <c r="FO759" s="10"/>
      <c r="FP759" s="10"/>
      <c r="FQ759" s="10"/>
      <c r="FR759" s="10"/>
      <c r="FS759" s="10"/>
      <c r="FT759" s="10"/>
      <c r="FU759" s="10"/>
      <c r="FV759" s="10"/>
      <c r="FW759" s="10"/>
      <c r="FX759" s="10"/>
      <c r="FY759" s="10"/>
      <c r="FZ759" s="10"/>
      <c r="GA759" s="10"/>
      <c r="GB759" s="10"/>
      <c r="GC759" s="10"/>
      <c r="GD759" s="10"/>
      <c r="GE759" s="10"/>
      <c r="GF759" s="10"/>
      <c r="GG759" s="10"/>
      <c r="GH759" s="10"/>
      <c r="GI759" s="10"/>
      <c r="GJ759" s="10"/>
      <c r="GK759" s="10"/>
      <c r="GL759" s="10"/>
      <c r="GM759" s="10"/>
      <c r="GN759" s="10"/>
      <c r="GO759" s="10"/>
      <c r="GP759" s="10"/>
      <c r="GQ759" s="10"/>
      <c r="GR759" s="10"/>
      <c r="GS759" s="10"/>
      <c r="GT759" s="10"/>
      <c r="GU759" s="10"/>
      <c r="GV759" s="10"/>
      <c r="GW759" s="10"/>
      <c r="GX759" s="10"/>
      <c r="GY759" s="10"/>
      <c r="GZ759" s="10"/>
      <c r="HA759" s="10"/>
      <c r="HB759" s="10"/>
      <c r="HC759" s="10"/>
      <c r="HD759" s="10"/>
      <c r="HE759" s="10"/>
      <c r="HF759" s="10"/>
      <c r="HG759" s="10"/>
      <c r="HH759" s="10"/>
      <c r="HI759" s="10"/>
      <c r="HJ759" s="10"/>
      <c r="HK759" s="10"/>
      <c r="HL759" s="10"/>
      <c r="HM759" s="10"/>
      <c r="HN759" s="10"/>
      <c r="HO759" s="10"/>
    </row>
    <row r="760" spans="2:223" ht="51" outlineLevel="1" x14ac:dyDescent="0.2">
      <c r="B760" s="14" t="s">
        <v>1862</v>
      </c>
      <c r="C760" s="14" t="s">
        <v>46</v>
      </c>
      <c r="D760" s="14" t="s">
        <v>1863</v>
      </c>
      <c r="E760" s="14" t="s">
        <v>1738</v>
      </c>
      <c r="F760" s="14" t="s">
        <v>1864</v>
      </c>
      <c r="G760" s="14" t="s">
        <v>1865</v>
      </c>
      <c r="H760" s="15" t="s">
        <v>83</v>
      </c>
      <c r="I760" s="16">
        <v>45</v>
      </c>
      <c r="J760" s="17" t="s">
        <v>109</v>
      </c>
      <c r="K760" s="15" t="s">
        <v>53</v>
      </c>
      <c r="L760" s="18" t="s">
        <v>54</v>
      </c>
      <c r="M760" s="18" t="s">
        <v>55</v>
      </c>
      <c r="N760" s="18" t="s">
        <v>1741</v>
      </c>
      <c r="O760" s="18"/>
      <c r="P760" s="18"/>
      <c r="Q760" s="19"/>
      <c r="R760" s="20">
        <v>1.6</v>
      </c>
      <c r="S760" s="20">
        <v>1.6</v>
      </c>
      <c r="T760" s="20">
        <v>1.6</v>
      </c>
      <c r="U760" s="20">
        <v>1.6</v>
      </c>
      <c r="V760" s="20">
        <v>1.6</v>
      </c>
      <c r="W760" s="20">
        <v>1335272.57</v>
      </c>
      <c r="X760" s="30">
        <f t="shared" si="19"/>
        <v>10682180.560000001</v>
      </c>
      <c r="Y760" s="20">
        <f t="shared" si="20"/>
        <v>11964042.227200001</v>
      </c>
      <c r="Z760" s="18" t="s">
        <v>57</v>
      </c>
      <c r="AA760" s="14" t="s">
        <v>176</v>
      </c>
      <c r="AB760" s="22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  <c r="CO760" s="10"/>
      <c r="CP760" s="10"/>
      <c r="CQ760" s="10"/>
      <c r="CR760" s="10"/>
      <c r="CS760" s="10"/>
      <c r="CT760" s="10"/>
      <c r="CU760" s="10"/>
      <c r="CV760" s="10"/>
      <c r="CW760" s="10"/>
      <c r="CX760" s="10"/>
      <c r="CY760" s="10"/>
      <c r="CZ760" s="10"/>
      <c r="DA760" s="10"/>
      <c r="DB760" s="10"/>
      <c r="DC760" s="10"/>
      <c r="DD760" s="10"/>
      <c r="DE760" s="10"/>
      <c r="DF760" s="10"/>
      <c r="DG760" s="10"/>
      <c r="DH760" s="10"/>
      <c r="DI760" s="10"/>
      <c r="DJ760" s="10"/>
      <c r="DK760" s="10"/>
      <c r="DL760" s="10"/>
      <c r="DM760" s="10"/>
      <c r="DN760" s="10"/>
      <c r="DO760" s="10"/>
      <c r="DP760" s="10"/>
      <c r="DQ760" s="10"/>
      <c r="DR760" s="10"/>
      <c r="DS760" s="10"/>
      <c r="DT760" s="10"/>
      <c r="DU760" s="10"/>
      <c r="DV760" s="10"/>
      <c r="DW760" s="10"/>
      <c r="DX760" s="10"/>
      <c r="DY760" s="10"/>
      <c r="DZ760" s="10"/>
      <c r="EA760" s="10"/>
      <c r="EB760" s="10"/>
      <c r="EC760" s="10"/>
      <c r="ED760" s="10"/>
      <c r="EE760" s="10"/>
      <c r="EF760" s="10"/>
      <c r="EG760" s="10"/>
      <c r="EH760" s="10"/>
      <c r="EI760" s="10"/>
      <c r="EJ760" s="10"/>
      <c r="EK760" s="10"/>
      <c r="EL760" s="10"/>
      <c r="EM760" s="10"/>
      <c r="EN760" s="10"/>
      <c r="EO760" s="10"/>
      <c r="EP760" s="10"/>
      <c r="EQ760" s="10"/>
      <c r="ER760" s="10"/>
      <c r="ES760" s="10"/>
      <c r="ET760" s="10"/>
      <c r="EU760" s="10"/>
      <c r="EV760" s="10"/>
      <c r="EW760" s="10"/>
      <c r="EX760" s="10"/>
      <c r="EY760" s="10"/>
      <c r="EZ760" s="10"/>
      <c r="FA760" s="10"/>
      <c r="FB760" s="10"/>
      <c r="FC760" s="10"/>
      <c r="FD760" s="10"/>
      <c r="FE760" s="10"/>
      <c r="FF760" s="10"/>
      <c r="FG760" s="10"/>
      <c r="FH760" s="10"/>
      <c r="FI760" s="10"/>
      <c r="FJ760" s="10"/>
      <c r="FK760" s="10"/>
      <c r="FL760" s="10"/>
      <c r="FM760" s="10"/>
      <c r="FN760" s="10"/>
      <c r="FO760" s="10"/>
      <c r="FP760" s="10"/>
      <c r="FQ760" s="10"/>
      <c r="FR760" s="10"/>
      <c r="FS760" s="10"/>
      <c r="FT760" s="10"/>
      <c r="FU760" s="10"/>
      <c r="FV760" s="10"/>
      <c r="FW760" s="10"/>
      <c r="FX760" s="10"/>
      <c r="FY760" s="10"/>
      <c r="FZ760" s="10"/>
      <c r="GA760" s="10"/>
      <c r="GB760" s="10"/>
      <c r="GC760" s="10"/>
      <c r="GD760" s="10"/>
      <c r="GE760" s="10"/>
      <c r="GF760" s="10"/>
      <c r="GG760" s="10"/>
      <c r="GH760" s="10"/>
      <c r="GI760" s="10"/>
      <c r="GJ760" s="10"/>
      <c r="GK760" s="10"/>
      <c r="GL760" s="10"/>
      <c r="GM760" s="10"/>
      <c r="GN760" s="10"/>
      <c r="GO760" s="10"/>
      <c r="GP760" s="10"/>
      <c r="GQ760" s="10"/>
      <c r="GR760" s="10"/>
      <c r="GS760" s="10"/>
      <c r="GT760" s="10"/>
      <c r="GU760" s="10"/>
      <c r="GV760" s="10"/>
      <c r="GW760" s="10"/>
      <c r="GX760" s="10"/>
      <c r="GY760" s="10"/>
      <c r="GZ760" s="10"/>
      <c r="HA760" s="10"/>
      <c r="HB760" s="10"/>
      <c r="HC760" s="10"/>
      <c r="HD760" s="10"/>
      <c r="HE760" s="10"/>
      <c r="HF760" s="10"/>
      <c r="HG760" s="10"/>
      <c r="HH760" s="10"/>
      <c r="HI760" s="10"/>
      <c r="HJ760" s="10"/>
      <c r="HK760" s="10"/>
      <c r="HL760" s="10"/>
      <c r="HM760" s="10"/>
      <c r="HN760" s="10"/>
      <c r="HO760" s="10"/>
    </row>
    <row r="761" spans="2:223" ht="51" outlineLevel="1" x14ac:dyDescent="0.2">
      <c r="B761" s="14" t="s">
        <v>1866</v>
      </c>
      <c r="C761" s="14" t="s">
        <v>46</v>
      </c>
      <c r="D761" s="14" t="s">
        <v>1867</v>
      </c>
      <c r="E761" s="14" t="s">
        <v>1738</v>
      </c>
      <c r="F761" s="14" t="s">
        <v>1868</v>
      </c>
      <c r="G761" s="14" t="s">
        <v>1869</v>
      </c>
      <c r="H761" s="15" t="s">
        <v>83</v>
      </c>
      <c r="I761" s="16">
        <v>45</v>
      </c>
      <c r="J761" s="17" t="s">
        <v>109</v>
      </c>
      <c r="K761" s="15" t="s">
        <v>53</v>
      </c>
      <c r="L761" s="18" t="s">
        <v>54</v>
      </c>
      <c r="M761" s="18" t="s">
        <v>55</v>
      </c>
      <c r="N761" s="18" t="s">
        <v>1741</v>
      </c>
      <c r="O761" s="18"/>
      <c r="P761" s="18"/>
      <c r="Q761" s="19"/>
      <c r="R761" s="20">
        <v>1.5</v>
      </c>
      <c r="S761" s="20">
        <v>1.5</v>
      </c>
      <c r="T761" s="20">
        <v>1.5</v>
      </c>
      <c r="U761" s="20">
        <v>1.5</v>
      </c>
      <c r="V761" s="20">
        <v>1.5</v>
      </c>
      <c r="W761" s="20">
        <v>193440.09</v>
      </c>
      <c r="X761" s="30">
        <f t="shared" si="19"/>
        <v>1450800.675</v>
      </c>
      <c r="Y761" s="20">
        <f t="shared" si="20"/>
        <v>1624896.7560000003</v>
      </c>
      <c r="Z761" s="18" t="s">
        <v>57</v>
      </c>
      <c r="AA761" s="14" t="s">
        <v>176</v>
      </c>
      <c r="AB761" s="22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0"/>
      <c r="CH761" s="10"/>
      <c r="CI761" s="10"/>
      <c r="CJ761" s="10"/>
      <c r="CK761" s="10"/>
      <c r="CL761" s="10"/>
      <c r="CM761" s="10"/>
      <c r="CN761" s="10"/>
      <c r="CO761" s="10"/>
      <c r="CP761" s="10"/>
      <c r="CQ761" s="10"/>
      <c r="CR761" s="10"/>
      <c r="CS761" s="10"/>
      <c r="CT761" s="10"/>
      <c r="CU761" s="10"/>
      <c r="CV761" s="10"/>
      <c r="CW761" s="10"/>
      <c r="CX761" s="10"/>
      <c r="CY761" s="10"/>
      <c r="CZ761" s="10"/>
      <c r="DA761" s="10"/>
      <c r="DB761" s="10"/>
      <c r="DC761" s="10"/>
      <c r="DD761" s="10"/>
      <c r="DE761" s="10"/>
      <c r="DF761" s="10"/>
      <c r="DG761" s="10"/>
      <c r="DH761" s="10"/>
      <c r="DI761" s="10"/>
      <c r="DJ761" s="10"/>
      <c r="DK761" s="10"/>
      <c r="DL761" s="10"/>
      <c r="DM761" s="10"/>
      <c r="DN761" s="10"/>
      <c r="DO761" s="10"/>
      <c r="DP761" s="10"/>
      <c r="DQ761" s="10"/>
      <c r="DR761" s="10"/>
      <c r="DS761" s="10"/>
      <c r="DT761" s="10"/>
      <c r="DU761" s="10"/>
      <c r="DV761" s="10"/>
      <c r="DW761" s="10"/>
      <c r="DX761" s="10"/>
      <c r="DY761" s="10"/>
      <c r="DZ761" s="10"/>
      <c r="EA761" s="10"/>
      <c r="EB761" s="10"/>
      <c r="EC761" s="10"/>
      <c r="ED761" s="10"/>
      <c r="EE761" s="10"/>
      <c r="EF761" s="10"/>
      <c r="EG761" s="10"/>
      <c r="EH761" s="10"/>
      <c r="EI761" s="10"/>
      <c r="EJ761" s="10"/>
      <c r="EK761" s="10"/>
      <c r="EL761" s="10"/>
      <c r="EM761" s="10"/>
      <c r="EN761" s="10"/>
      <c r="EO761" s="10"/>
      <c r="EP761" s="10"/>
      <c r="EQ761" s="10"/>
      <c r="ER761" s="10"/>
      <c r="ES761" s="10"/>
      <c r="ET761" s="10"/>
      <c r="EU761" s="10"/>
      <c r="EV761" s="10"/>
      <c r="EW761" s="10"/>
      <c r="EX761" s="10"/>
      <c r="EY761" s="10"/>
      <c r="EZ761" s="10"/>
      <c r="FA761" s="10"/>
      <c r="FB761" s="10"/>
      <c r="FC761" s="10"/>
      <c r="FD761" s="10"/>
      <c r="FE761" s="10"/>
      <c r="FF761" s="10"/>
      <c r="FG761" s="10"/>
      <c r="FH761" s="10"/>
      <c r="FI761" s="10"/>
      <c r="FJ761" s="10"/>
      <c r="FK761" s="10"/>
      <c r="FL761" s="10"/>
      <c r="FM761" s="10"/>
      <c r="FN761" s="10"/>
      <c r="FO761" s="10"/>
      <c r="FP761" s="10"/>
      <c r="FQ761" s="10"/>
      <c r="FR761" s="10"/>
      <c r="FS761" s="10"/>
      <c r="FT761" s="10"/>
      <c r="FU761" s="10"/>
      <c r="FV761" s="10"/>
      <c r="FW761" s="10"/>
      <c r="FX761" s="10"/>
      <c r="FY761" s="10"/>
      <c r="FZ761" s="10"/>
      <c r="GA761" s="10"/>
      <c r="GB761" s="10"/>
      <c r="GC761" s="10"/>
      <c r="GD761" s="10"/>
      <c r="GE761" s="10"/>
      <c r="GF761" s="10"/>
      <c r="GG761" s="10"/>
      <c r="GH761" s="10"/>
      <c r="GI761" s="10"/>
      <c r="GJ761" s="10"/>
      <c r="GK761" s="10"/>
      <c r="GL761" s="10"/>
      <c r="GM761" s="10"/>
      <c r="GN761" s="10"/>
      <c r="GO761" s="10"/>
      <c r="GP761" s="10"/>
      <c r="GQ761" s="10"/>
      <c r="GR761" s="10"/>
      <c r="GS761" s="10"/>
      <c r="GT761" s="10"/>
      <c r="GU761" s="10"/>
      <c r="GV761" s="10"/>
      <c r="GW761" s="10"/>
      <c r="GX761" s="10"/>
      <c r="GY761" s="10"/>
      <c r="GZ761" s="10"/>
      <c r="HA761" s="10"/>
      <c r="HB761" s="10"/>
      <c r="HC761" s="10"/>
      <c r="HD761" s="10"/>
      <c r="HE761" s="10"/>
      <c r="HF761" s="10"/>
      <c r="HG761" s="10"/>
      <c r="HH761" s="10"/>
      <c r="HI761" s="10"/>
      <c r="HJ761" s="10"/>
      <c r="HK761" s="10"/>
      <c r="HL761" s="10"/>
      <c r="HM761" s="10"/>
      <c r="HN761" s="10"/>
      <c r="HO761" s="10"/>
    </row>
    <row r="762" spans="2:223" ht="51" outlineLevel="1" x14ac:dyDescent="0.2">
      <c r="B762" s="14" t="s">
        <v>1870</v>
      </c>
      <c r="C762" s="14" t="s">
        <v>46</v>
      </c>
      <c r="D762" s="14" t="s">
        <v>1871</v>
      </c>
      <c r="E762" s="14" t="s">
        <v>1738</v>
      </c>
      <c r="F762" s="14" t="s">
        <v>1872</v>
      </c>
      <c r="G762" s="14" t="s">
        <v>1873</v>
      </c>
      <c r="H762" s="15" t="s">
        <v>83</v>
      </c>
      <c r="I762" s="16">
        <v>45</v>
      </c>
      <c r="J762" s="17" t="s">
        <v>109</v>
      </c>
      <c r="K762" s="15" t="s">
        <v>53</v>
      </c>
      <c r="L762" s="18" t="s">
        <v>54</v>
      </c>
      <c r="M762" s="18" t="s">
        <v>55</v>
      </c>
      <c r="N762" s="18" t="s">
        <v>1741</v>
      </c>
      <c r="O762" s="18"/>
      <c r="P762" s="18"/>
      <c r="Q762" s="19"/>
      <c r="R762" s="20">
        <v>1.5</v>
      </c>
      <c r="S762" s="20">
        <v>1.5</v>
      </c>
      <c r="T762" s="20">
        <v>1.5</v>
      </c>
      <c r="U762" s="20">
        <v>1.5</v>
      </c>
      <c r="V762" s="20">
        <v>1.5</v>
      </c>
      <c r="W762" s="20">
        <v>2495864.7599999998</v>
      </c>
      <c r="X762" s="30">
        <f t="shared" si="19"/>
        <v>18718985.699999999</v>
      </c>
      <c r="Y762" s="20">
        <f t="shared" si="20"/>
        <v>20965263.984000001</v>
      </c>
      <c r="Z762" s="18" t="s">
        <v>57</v>
      </c>
      <c r="AA762" s="14" t="s">
        <v>176</v>
      </c>
      <c r="AB762" s="22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  <c r="CZ762" s="10"/>
      <c r="DA762" s="10"/>
      <c r="DB762" s="10"/>
      <c r="DC762" s="10"/>
      <c r="DD762" s="10"/>
      <c r="DE762" s="10"/>
      <c r="DF762" s="10"/>
      <c r="DG762" s="10"/>
      <c r="DH762" s="10"/>
      <c r="DI762" s="10"/>
      <c r="DJ762" s="10"/>
      <c r="DK762" s="10"/>
      <c r="DL762" s="10"/>
      <c r="DM762" s="10"/>
      <c r="DN762" s="10"/>
      <c r="DO762" s="10"/>
      <c r="DP762" s="10"/>
      <c r="DQ762" s="10"/>
      <c r="DR762" s="10"/>
      <c r="DS762" s="10"/>
      <c r="DT762" s="10"/>
      <c r="DU762" s="10"/>
      <c r="DV762" s="10"/>
      <c r="DW762" s="10"/>
      <c r="DX762" s="10"/>
      <c r="DY762" s="10"/>
      <c r="DZ762" s="10"/>
      <c r="EA762" s="10"/>
      <c r="EB762" s="10"/>
      <c r="EC762" s="10"/>
      <c r="ED762" s="10"/>
      <c r="EE762" s="10"/>
      <c r="EF762" s="10"/>
      <c r="EG762" s="10"/>
      <c r="EH762" s="10"/>
      <c r="EI762" s="10"/>
      <c r="EJ762" s="10"/>
      <c r="EK762" s="10"/>
      <c r="EL762" s="10"/>
      <c r="EM762" s="10"/>
      <c r="EN762" s="10"/>
      <c r="EO762" s="10"/>
      <c r="EP762" s="10"/>
      <c r="EQ762" s="10"/>
      <c r="ER762" s="10"/>
      <c r="ES762" s="10"/>
      <c r="ET762" s="10"/>
      <c r="EU762" s="10"/>
      <c r="EV762" s="10"/>
      <c r="EW762" s="10"/>
      <c r="EX762" s="10"/>
      <c r="EY762" s="10"/>
      <c r="EZ762" s="10"/>
      <c r="FA762" s="10"/>
      <c r="FB762" s="10"/>
      <c r="FC762" s="10"/>
      <c r="FD762" s="10"/>
      <c r="FE762" s="10"/>
      <c r="FF762" s="10"/>
      <c r="FG762" s="10"/>
      <c r="FH762" s="10"/>
      <c r="FI762" s="10"/>
      <c r="FJ762" s="10"/>
      <c r="FK762" s="10"/>
      <c r="FL762" s="10"/>
      <c r="FM762" s="10"/>
      <c r="FN762" s="10"/>
      <c r="FO762" s="10"/>
      <c r="FP762" s="10"/>
      <c r="FQ762" s="10"/>
      <c r="FR762" s="10"/>
      <c r="FS762" s="10"/>
      <c r="FT762" s="10"/>
      <c r="FU762" s="10"/>
      <c r="FV762" s="10"/>
      <c r="FW762" s="10"/>
      <c r="FX762" s="10"/>
      <c r="FY762" s="10"/>
      <c r="FZ762" s="10"/>
      <c r="GA762" s="10"/>
      <c r="GB762" s="10"/>
      <c r="GC762" s="10"/>
      <c r="GD762" s="10"/>
      <c r="GE762" s="10"/>
      <c r="GF762" s="10"/>
      <c r="GG762" s="10"/>
      <c r="GH762" s="10"/>
      <c r="GI762" s="10"/>
      <c r="GJ762" s="10"/>
      <c r="GK762" s="10"/>
      <c r="GL762" s="10"/>
      <c r="GM762" s="10"/>
      <c r="GN762" s="10"/>
      <c r="GO762" s="10"/>
      <c r="GP762" s="10"/>
      <c r="GQ762" s="10"/>
      <c r="GR762" s="10"/>
      <c r="GS762" s="10"/>
      <c r="GT762" s="10"/>
      <c r="GU762" s="10"/>
      <c r="GV762" s="10"/>
      <c r="GW762" s="10"/>
      <c r="GX762" s="10"/>
      <c r="GY762" s="10"/>
      <c r="GZ762" s="10"/>
      <c r="HA762" s="10"/>
      <c r="HB762" s="10"/>
      <c r="HC762" s="10"/>
      <c r="HD762" s="10"/>
      <c r="HE762" s="10"/>
      <c r="HF762" s="10"/>
      <c r="HG762" s="10"/>
      <c r="HH762" s="10"/>
      <c r="HI762" s="10"/>
      <c r="HJ762" s="10"/>
      <c r="HK762" s="10"/>
      <c r="HL762" s="10"/>
      <c r="HM762" s="10"/>
      <c r="HN762" s="10"/>
      <c r="HO762" s="10"/>
    </row>
    <row r="763" spans="2:223" ht="51" outlineLevel="1" x14ac:dyDescent="0.2">
      <c r="B763" s="14" t="s">
        <v>1874</v>
      </c>
      <c r="C763" s="14" t="s">
        <v>46</v>
      </c>
      <c r="D763" s="14" t="s">
        <v>1875</v>
      </c>
      <c r="E763" s="14" t="s">
        <v>1738</v>
      </c>
      <c r="F763" s="14" t="s">
        <v>1876</v>
      </c>
      <c r="G763" s="14" t="s">
        <v>1877</v>
      </c>
      <c r="H763" s="15" t="s">
        <v>83</v>
      </c>
      <c r="I763" s="16">
        <v>45</v>
      </c>
      <c r="J763" s="17" t="s">
        <v>109</v>
      </c>
      <c r="K763" s="15" t="s">
        <v>53</v>
      </c>
      <c r="L763" s="18" t="s">
        <v>54</v>
      </c>
      <c r="M763" s="18" t="s">
        <v>55</v>
      </c>
      <c r="N763" s="18" t="s">
        <v>1741</v>
      </c>
      <c r="O763" s="18"/>
      <c r="P763" s="18"/>
      <c r="Q763" s="19"/>
      <c r="R763" s="20">
        <v>1.1000000000000001</v>
      </c>
      <c r="S763" s="20">
        <v>1.1000000000000001</v>
      </c>
      <c r="T763" s="20">
        <v>1.1000000000000001</v>
      </c>
      <c r="U763" s="20">
        <v>1.1000000000000001</v>
      </c>
      <c r="V763" s="20">
        <v>1.1000000000000001</v>
      </c>
      <c r="W763" s="20">
        <v>390004.35</v>
      </c>
      <c r="X763" s="30">
        <f t="shared" si="19"/>
        <v>2145023.9249999998</v>
      </c>
      <c r="Y763" s="20">
        <f t="shared" si="20"/>
        <v>2402426.7960000001</v>
      </c>
      <c r="Z763" s="18" t="s">
        <v>57</v>
      </c>
      <c r="AA763" s="14" t="s">
        <v>176</v>
      </c>
      <c r="AB763" s="22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0"/>
      <c r="DC763" s="10"/>
      <c r="DD763" s="10"/>
      <c r="DE763" s="10"/>
      <c r="DF763" s="10"/>
      <c r="DG763" s="10"/>
      <c r="DH763" s="10"/>
      <c r="DI763" s="10"/>
      <c r="DJ763" s="10"/>
      <c r="DK763" s="10"/>
      <c r="DL763" s="10"/>
      <c r="DM763" s="10"/>
      <c r="DN763" s="10"/>
      <c r="DO763" s="10"/>
      <c r="DP763" s="10"/>
      <c r="DQ763" s="10"/>
      <c r="DR763" s="10"/>
      <c r="DS763" s="10"/>
      <c r="DT763" s="10"/>
      <c r="DU763" s="10"/>
      <c r="DV763" s="10"/>
      <c r="DW763" s="10"/>
      <c r="DX763" s="10"/>
      <c r="DY763" s="10"/>
      <c r="DZ763" s="10"/>
      <c r="EA763" s="10"/>
      <c r="EB763" s="10"/>
      <c r="EC763" s="10"/>
      <c r="ED763" s="10"/>
      <c r="EE763" s="10"/>
      <c r="EF763" s="10"/>
      <c r="EG763" s="10"/>
      <c r="EH763" s="10"/>
      <c r="EI763" s="10"/>
      <c r="EJ763" s="10"/>
      <c r="EK763" s="10"/>
      <c r="EL763" s="10"/>
      <c r="EM763" s="10"/>
      <c r="EN763" s="10"/>
      <c r="EO763" s="10"/>
      <c r="EP763" s="10"/>
      <c r="EQ763" s="10"/>
      <c r="ER763" s="10"/>
      <c r="ES763" s="10"/>
      <c r="ET763" s="10"/>
      <c r="EU763" s="10"/>
      <c r="EV763" s="10"/>
      <c r="EW763" s="10"/>
      <c r="EX763" s="10"/>
      <c r="EY763" s="10"/>
      <c r="EZ763" s="10"/>
      <c r="FA763" s="10"/>
      <c r="FB763" s="10"/>
      <c r="FC763" s="10"/>
      <c r="FD763" s="10"/>
      <c r="FE763" s="10"/>
      <c r="FF763" s="10"/>
      <c r="FG763" s="10"/>
      <c r="FH763" s="10"/>
      <c r="FI763" s="10"/>
      <c r="FJ763" s="10"/>
      <c r="FK763" s="10"/>
      <c r="FL763" s="10"/>
      <c r="FM763" s="10"/>
      <c r="FN763" s="10"/>
      <c r="FO763" s="10"/>
      <c r="FP763" s="10"/>
      <c r="FQ763" s="10"/>
      <c r="FR763" s="10"/>
      <c r="FS763" s="10"/>
      <c r="FT763" s="10"/>
      <c r="FU763" s="10"/>
      <c r="FV763" s="10"/>
      <c r="FW763" s="10"/>
      <c r="FX763" s="10"/>
      <c r="FY763" s="10"/>
      <c r="FZ763" s="10"/>
      <c r="GA763" s="10"/>
      <c r="GB763" s="10"/>
      <c r="GC763" s="10"/>
      <c r="GD763" s="10"/>
      <c r="GE763" s="10"/>
      <c r="GF763" s="10"/>
      <c r="GG763" s="10"/>
      <c r="GH763" s="10"/>
      <c r="GI763" s="10"/>
      <c r="GJ763" s="10"/>
      <c r="GK763" s="10"/>
      <c r="GL763" s="10"/>
      <c r="GM763" s="10"/>
      <c r="GN763" s="10"/>
      <c r="GO763" s="10"/>
      <c r="GP763" s="10"/>
      <c r="GQ763" s="10"/>
      <c r="GR763" s="10"/>
      <c r="GS763" s="10"/>
      <c r="GT763" s="10"/>
      <c r="GU763" s="10"/>
      <c r="GV763" s="10"/>
      <c r="GW763" s="10"/>
      <c r="GX763" s="10"/>
      <c r="GY763" s="10"/>
      <c r="GZ763" s="10"/>
      <c r="HA763" s="10"/>
      <c r="HB763" s="10"/>
      <c r="HC763" s="10"/>
      <c r="HD763" s="10"/>
      <c r="HE763" s="10"/>
      <c r="HF763" s="10"/>
      <c r="HG763" s="10"/>
      <c r="HH763" s="10"/>
      <c r="HI763" s="10"/>
      <c r="HJ763" s="10"/>
      <c r="HK763" s="10"/>
      <c r="HL763" s="10"/>
      <c r="HM763" s="10"/>
      <c r="HN763" s="10"/>
      <c r="HO763" s="10"/>
    </row>
    <row r="764" spans="2:223" ht="51" outlineLevel="1" x14ac:dyDescent="0.2">
      <c r="B764" s="14" t="s">
        <v>1878</v>
      </c>
      <c r="C764" s="14" t="s">
        <v>46</v>
      </c>
      <c r="D764" s="14" t="s">
        <v>1788</v>
      </c>
      <c r="E764" s="14" t="s">
        <v>1738</v>
      </c>
      <c r="F764" s="14" t="s">
        <v>1789</v>
      </c>
      <c r="G764" s="14" t="s">
        <v>1879</v>
      </c>
      <c r="H764" s="15" t="s">
        <v>83</v>
      </c>
      <c r="I764" s="16">
        <v>45</v>
      </c>
      <c r="J764" s="17" t="s">
        <v>109</v>
      </c>
      <c r="K764" s="15" t="s">
        <v>53</v>
      </c>
      <c r="L764" s="18" t="s">
        <v>54</v>
      </c>
      <c r="M764" s="18" t="s">
        <v>55</v>
      </c>
      <c r="N764" s="18" t="s">
        <v>1741</v>
      </c>
      <c r="O764" s="18"/>
      <c r="P764" s="18"/>
      <c r="Q764" s="19"/>
      <c r="R764" s="20">
        <v>0.56000000000000005</v>
      </c>
      <c r="S764" s="20">
        <v>0.56000000000000005</v>
      </c>
      <c r="T764" s="20">
        <v>0.56000000000000005</v>
      </c>
      <c r="U764" s="20">
        <v>0.56000000000000005</v>
      </c>
      <c r="V764" s="20">
        <v>0.56000000000000005</v>
      </c>
      <c r="W764" s="20">
        <v>3727882.07</v>
      </c>
      <c r="X764" s="30">
        <f t="shared" si="19"/>
        <v>10438069.796</v>
      </c>
      <c r="Y764" s="20">
        <f t="shared" si="20"/>
        <v>11690638.17152</v>
      </c>
      <c r="Z764" s="18" t="s">
        <v>57</v>
      </c>
      <c r="AA764" s="14" t="s">
        <v>176</v>
      </c>
      <c r="AB764" s="22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  <c r="CT764" s="10"/>
      <c r="CU764" s="10"/>
      <c r="CV764" s="10"/>
      <c r="CW764" s="10"/>
      <c r="CX764" s="10"/>
      <c r="CY764" s="10"/>
      <c r="CZ764" s="10"/>
      <c r="DA764" s="10"/>
      <c r="DB764" s="10"/>
      <c r="DC764" s="10"/>
      <c r="DD764" s="10"/>
      <c r="DE764" s="10"/>
      <c r="DF764" s="10"/>
      <c r="DG764" s="10"/>
      <c r="DH764" s="10"/>
      <c r="DI764" s="10"/>
      <c r="DJ764" s="10"/>
      <c r="DK764" s="10"/>
      <c r="DL764" s="10"/>
      <c r="DM764" s="10"/>
      <c r="DN764" s="10"/>
      <c r="DO764" s="10"/>
      <c r="DP764" s="10"/>
      <c r="DQ764" s="10"/>
      <c r="DR764" s="10"/>
      <c r="DS764" s="10"/>
      <c r="DT764" s="10"/>
      <c r="DU764" s="10"/>
      <c r="DV764" s="10"/>
      <c r="DW764" s="10"/>
      <c r="DX764" s="10"/>
      <c r="DY764" s="10"/>
      <c r="DZ764" s="10"/>
      <c r="EA764" s="10"/>
      <c r="EB764" s="10"/>
      <c r="EC764" s="10"/>
      <c r="ED764" s="10"/>
      <c r="EE764" s="10"/>
      <c r="EF764" s="10"/>
      <c r="EG764" s="10"/>
      <c r="EH764" s="10"/>
      <c r="EI764" s="10"/>
      <c r="EJ764" s="10"/>
      <c r="EK764" s="10"/>
      <c r="EL764" s="10"/>
      <c r="EM764" s="10"/>
      <c r="EN764" s="10"/>
      <c r="EO764" s="10"/>
      <c r="EP764" s="10"/>
      <c r="EQ764" s="10"/>
      <c r="ER764" s="10"/>
      <c r="ES764" s="10"/>
      <c r="ET764" s="10"/>
      <c r="EU764" s="10"/>
      <c r="EV764" s="10"/>
      <c r="EW764" s="10"/>
      <c r="EX764" s="10"/>
      <c r="EY764" s="10"/>
      <c r="EZ764" s="10"/>
      <c r="FA764" s="10"/>
      <c r="FB764" s="10"/>
      <c r="FC764" s="10"/>
      <c r="FD764" s="10"/>
      <c r="FE764" s="10"/>
      <c r="FF764" s="10"/>
      <c r="FG764" s="10"/>
      <c r="FH764" s="10"/>
      <c r="FI764" s="10"/>
      <c r="FJ764" s="10"/>
      <c r="FK764" s="10"/>
      <c r="FL764" s="10"/>
      <c r="FM764" s="10"/>
      <c r="FN764" s="10"/>
      <c r="FO764" s="10"/>
      <c r="FP764" s="10"/>
      <c r="FQ764" s="10"/>
      <c r="FR764" s="10"/>
      <c r="FS764" s="10"/>
      <c r="FT764" s="10"/>
      <c r="FU764" s="10"/>
      <c r="FV764" s="10"/>
      <c r="FW764" s="10"/>
      <c r="FX764" s="10"/>
      <c r="FY764" s="10"/>
      <c r="FZ764" s="10"/>
      <c r="GA764" s="10"/>
      <c r="GB764" s="10"/>
      <c r="GC764" s="10"/>
      <c r="GD764" s="10"/>
      <c r="GE764" s="10"/>
      <c r="GF764" s="10"/>
      <c r="GG764" s="10"/>
      <c r="GH764" s="10"/>
      <c r="GI764" s="10"/>
      <c r="GJ764" s="10"/>
      <c r="GK764" s="10"/>
      <c r="GL764" s="10"/>
      <c r="GM764" s="10"/>
      <c r="GN764" s="10"/>
      <c r="GO764" s="10"/>
      <c r="GP764" s="10"/>
      <c r="GQ764" s="10"/>
      <c r="GR764" s="10"/>
      <c r="GS764" s="10"/>
      <c r="GT764" s="10"/>
      <c r="GU764" s="10"/>
      <c r="GV764" s="10"/>
      <c r="GW764" s="10"/>
      <c r="GX764" s="10"/>
      <c r="GY764" s="10"/>
      <c r="GZ764" s="10"/>
      <c r="HA764" s="10"/>
      <c r="HB764" s="10"/>
      <c r="HC764" s="10"/>
      <c r="HD764" s="10"/>
      <c r="HE764" s="10"/>
      <c r="HF764" s="10"/>
      <c r="HG764" s="10"/>
      <c r="HH764" s="10"/>
      <c r="HI764" s="10"/>
      <c r="HJ764" s="10"/>
      <c r="HK764" s="10"/>
      <c r="HL764" s="10"/>
      <c r="HM764" s="10"/>
      <c r="HN764" s="10"/>
      <c r="HO764" s="10"/>
    </row>
    <row r="765" spans="2:223" ht="51" outlineLevel="1" x14ac:dyDescent="0.2">
      <c r="B765" s="14" t="s">
        <v>1880</v>
      </c>
      <c r="C765" s="14" t="s">
        <v>46</v>
      </c>
      <c r="D765" s="14" t="s">
        <v>1881</v>
      </c>
      <c r="E765" s="14" t="s">
        <v>1738</v>
      </c>
      <c r="F765" s="14" t="s">
        <v>1882</v>
      </c>
      <c r="G765" s="14" t="s">
        <v>1883</v>
      </c>
      <c r="H765" s="15" t="s">
        <v>83</v>
      </c>
      <c r="I765" s="16">
        <v>45</v>
      </c>
      <c r="J765" s="17" t="s">
        <v>109</v>
      </c>
      <c r="K765" s="15" t="s">
        <v>53</v>
      </c>
      <c r="L765" s="18" t="s">
        <v>54</v>
      </c>
      <c r="M765" s="18" t="s">
        <v>55</v>
      </c>
      <c r="N765" s="18" t="s">
        <v>1741</v>
      </c>
      <c r="O765" s="18"/>
      <c r="P765" s="18"/>
      <c r="Q765" s="19"/>
      <c r="R765" s="20">
        <v>0.3</v>
      </c>
      <c r="S765" s="20">
        <v>0.3</v>
      </c>
      <c r="T765" s="20">
        <v>0.3</v>
      </c>
      <c r="U765" s="20">
        <v>0.3</v>
      </c>
      <c r="V765" s="20">
        <v>0.3</v>
      </c>
      <c r="W765" s="20">
        <v>175652.21</v>
      </c>
      <c r="X765" s="30">
        <f t="shared" si="19"/>
        <v>263478.315</v>
      </c>
      <c r="Y765" s="20">
        <f t="shared" si="20"/>
        <v>295095.71280000004</v>
      </c>
      <c r="Z765" s="18" t="s">
        <v>57</v>
      </c>
      <c r="AA765" s="14" t="s">
        <v>176</v>
      </c>
      <c r="AB765" s="22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  <c r="CE765" s="10"/>
      <c r="CF765" s="10"/>
      <c r="CG765" s="10"/>
      <c r="CH765" s="10"/>
      <c r="CI765" s="10"/>
      <c r="CJ765" s="10"/>
      <c r="CK765" s="10"/>
      <c r="CL765" s="10"/>
      <c r="CM765" s="10"/>
      <c r="CN765" s="10"/>
      <c r="CO765" s="10"/>
      <c r="CP765" s="10"/>
      <c r="CQ765" s="10"/>
      <c r="CR765" s="10"/>
      <c r="CS765" s="10"/>
      <c r="CT765" s="10"/>
      <c r="CU765" s="10"/>
      <c r="CV765" s="10"/>
      <c r="CW765" s="10"/>
      <c r="CX765" s="10"/>
      <c r="CY765" s="10"/>
      <c r="CZ765" s="10"/>
      <c r="DA765" s="10"/>
      <c r="DB765" s="10"/>
      <c r="DC765" s="10"/>
      <c r="DD765" s="10"/>
      <c r="DE765" s="10"/>
      <c r="DF765" s="10"/>
      <c r="DG765" s="10"/>
      <c r="DH765" s="10"/>
      <c r="DI765" s="10"/>
      <c r="DJ765" s="10"/>
      <c r="DK765" s="10"/>
      <c r="DL765" s="10"/>
      <c r="DM765" s="10"/>
      <c r="DN765" s="10"/>
      <c r="DO765" s="10"/>
      <c r="DP765" s="10"/>
      <c r="DQ765" s="10"/>
      <c r="DR765" s="10"/>
      <c r="DS765" s="10"/>
      <c r="DT765" s="10"/>
      <c r="DU765" s="10"/>
      <c r="DV765" s="10"/>
      <c r="DW765" s="10"/>
      <c r="DX765" s="10"/>
      <c r="DY765" s="10"/>
      <c r="DZ765" s="10"/>
      <c r="EA765" s="10"/>
      <c r="EB765" s="10"/>
      <c r="EC765" s="10"/>
      <c r="ED765" s="10"/>
      <c r="EE765" s="10"/>
      <c r="EF765" s="10"/>
      <c r="EG765" s="10"/>
      <c r="EH765" s="10"/>
      <c r="EI765" s="10"/>
      <c r="EJ765" s="10"/>
      <c r="EK765" s="10"/>
      <c r="EL765" s="10"/>
      <c r="EM765" s="10"/>
      <c r="EN765" s="10"/>
      <c r="EO765" s="10"/>
      <c r="EP765" s="10"/>
      <c r="EQ765" s="10"/>
      <c r="ER765" s="10"/>
      <c r="ES765" s="10"/>
      <c r="ET765" s="10"/>
      <c r="EU765" s="10"/>
      <c r="EV765" s="10"/>
      <c r="EW765" s="10"/>
      <c r="EX765" s="10"/>
      <c r="EY765" s="10"/>
      <c r="EZ765" s="10"/>
      <c r="FA765" s="10"/>
      <c r="FB765" s="10"/>
      <c r="FC765" s="10"/>
      <c r="FD765" s="10"/>
      <c r="FE765" s="10"/>
      <c r="FF765" s="10"/>
      <c r="FG765" s="10"/>
      <c r="FH765" s="10"/>
      <c r="FI765" s="10"/>
      <c r="FJ765" s="10"/>
      <c r="FK765" s="10"/>
      <c r="FL765" s="10"/>
      <c r="FM765" s="10"/>
      <c r="FN765" s="10"/>
      <c r="FO765" s="10"/>
      <c r="FP765" s="10"/>
      <c r="FQ765" s="10"/>
      <c r="FR765" s="10"/>
      <c r="FS765" s="10"/>
      <c r="FT765" s="10"/>
      <c r="FU765" s="10"/>
      <c r="FV765" s="10"/>
      <c r="FW765" s="10"/>
      <c r="FX765" s="10"/>
      <c r="FY765" s="10"/>
      <c r="FZ765" s="10"/>
      <c r="GA765" s="10"/>
      <c r="GB765" s="10"/>
      <c r="GC765" s="10"/>
      <c r="GD765" s="10"/>
      <c r="GE765" s="10"/>
      <c r="GF765" s="10"/>
      <c r="GG765" s="10"/>
      <c r="GH765" s="10"/>
      <c r="GI765" s="10"/>
      <c r="GJ765" s="10"/>
      <c r="GK765" s="10"/>
      <c r="GL765" s="10"/>
      <c r="GM765" s="10"/>
      <c r="GN765" s="10"/>
      <c r="GO765" s="10"/>
      <c r="GP765" s="10"/>
      <c r="GQ765" s="10"/>
      <c r="GR765" s="10"/>
      <c r="GS765" s="10"/>
      <c r="GT765" s="10"/>
      <c r="GU765" s="10"/>
      <c r="GV765" s="10"/>
      <c r="GW765" s="10"/>
      <c r="GX765" s="10"/>
      <c r="GY765" s="10"/>
      <c r="GZ765" s="10"/>
      <c r="HA765" s="10"/>
      <c r="HB765" s="10"/>
      <c r="HC765" s="10"/>
      <c r="HD765" s="10"/>
      <c r="HE765" s="10"/>
      <c r="HF765" s="10"/>
      <c r="HG765" s="10"/>
      <c r="HH765" s="10"/>
      <c r="HI765" s="10"/>
      <c r="HJ765" s="10"/>
      <c r="HK765" s="10"/>
      <c r="HL765" s="10"/>
      <c r="HM765" s="10"/>
      <c r="HN765" s="10"/>
      <c r="HO765" s="10"/>
    </row>
    <row r="766" spans="2:223" ht="51" outlineLevel="1" x14ac:dyDescent="0.2">
      <c r="B766" s="14" t="s">
        <v>1884</v>
      </c>
      <c r="C766" s="14" t="s">
        <v>46</v>
      </c>
      <c r="D766" s="14" t="s">
        <v>1885</v>
      </c>
      <c r="E766" s="14" t="s">
        <v>1738</v>
      </c>
      <c r="F766" s="14" t="s">
        <v>1886</v>
      </c>
      <c r="G766" s="14" t="s">
        <v>1887</v>
      </c>
      <c r="H766" s="15" t="s">
        <v>83</v>
      </c>
      <c r="I766" s="16">
        <v>85</v>
      </c>
      <c r="J766" s="17" t="s">
        <v>109</v>
      </c>
      <c r="K766" s="15" t="s">
        <v>53</v>
      </c>
      <c r="L766" s="18" t="s">
        <v>54</v>
      </c>
      <c r="M766" s="18" t="s">
        <v>55</v>
      </c>
      <c r="N766" s="18" t="s">
        <v>1741</v>
      </c>
      <c r="O766" s="18"/>
      <c r="P766" s="18"/>
      <c r="Q766" s="19"/>
      <c r="R766" s="20">
        <v>2.9</v>
      </c>
      <c r="S766" s="20">
        <v>2.9</v>
      </c>
      <c r="T766" s="20">
        <v>2.9</v>
      </c>
      <c r="U766" s="20">
        <v>2.9</v>
      </c>
      <c r="V766" s="20">
        <v>2.9</v>
      </c>
      <c r="W766" s="20">
        <v>951431.58</v>
      </c>
      <c r="X766" s="30">
        <f t="shared" si="19"/>
        <v>13795757.91</v>
      </c>
      <c r="Y766" s="20">
        <f t="shared" si="20"/>
        <v>15451248.859200001</v>
      </c>
      <c r="Z766" s="18" t="s">
        <v>57</v>
      </c>
      <c r="AA766" s="14" t="s">
        <v>176</v>
      </c>
      <c r="AB766" s="22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0"/>
      <c r="DE766" s="10"/>
      <c r="DF766" s="10"/>
      <c r="DG766" s="10"/>
      <c r="DH766" s="10"/>
      <c r="DI766" s="10"/>
      <c r="DJ766" s="10"/>
      <c r="DK766" s="10"/>
      <c r="DL766" s="10"/>
      <c r="DM766" s="10"/>
      <c r="DN766" s="10"/>
      <c r="DO766" s="10"/>
      <c r="DP766" s="10"/>
      <c r="DQ766" s="10"/>
      <c r="DR766" s="10"/>
      <c r="DS766" s="10"/>
      <c r="DT766" s="10"/>
      <c r="DU766" s="10"/>
      <c r="DV766" s="10"/>
      <c r="DW766" s="10"/>
      <c r="DX766" s="10"/>
      <c r="DY766" s="10"/>
      <c r="DZ766" s="10"/>
      <c r="EA766" s="10"/>
      <c r="EB766" s="10"/>
      <c r="EC766" s="10"/>
      <c r="ED766" s="10"/>
      <c r="EE766" s="10"/>
      <c r="EF766" s="10"/>
      <c r="EG766" s="10"/>
      <c r="EH766" s="10"/>
      <c r="EI766" s="10"/>
      <c r="EJ766" s="10"/>
      <c r="EK766" s="10"/>
      <c r="EL766" s="10"/>
      <c r="EM766" s="10"/>
      <c r="EN766" s="10"/>
      <c r="EO766" s="10"/>
      <c r="EP766" s="10"/>
      <c r="EQ766" s="10"/>
      <c r="ER766" s="10"/>
      <c r="ES766" s="10"/>
      <c r="ET766" s="10"/>
      <c r="EU766" s="10"/>
      <c r="EV766" s="10"/>
      <c r="EW766" s="10"/>
      <c r="EX766" s="10"/>
      <c r="EY766" s="10"/>
      <c r="EZ766" s="10"/>
      <c r="FA766" s="10"/>
      <c r="FB766" s="10"/>
      <c r="FC766" s="10"/>
      <c r="FD766" s="10"/>
      <c r="FE766" s="10"/>
      <c r="FF766" s="10"/>
      <c r="FG766" s="10"/>
      <c r="FH766" s="10"/>
      <c r="FI766" s="10"/>
      <c r="FJ766" s="10"/>
      <c r="FK766" s="10"/>
      <c r="FL766" s="10"/>
      <c r="FM766" s="10"/>
      <c r="FN766" s="10"/>
      <c r="FO766" s="10"/>
      <c r="FP766" s="10"/>
      <c r="FQ766" s="10"/>
      <c r="FR766" s="10"/>
      <c r="FS766" s="10"/>
      <c r="FT766" s="10"/>
      <c r="FU766" s="10"/>
      <c r="FV766" s="10"/>
      <c r="FW766" s="10"/>
      <c r="FX766" s="10"/>
      <c r="FY766" s="10"/>
      <c r="FZ766" s="10"/>
      <c r="GA766" s="10"/>
      <c r="GB766" s="10"/>
      <c r="GC766" s="10"/>
      <c r="GD766" s="10"/>
      <c r="GE766" s="10"/>
      <c r="GF766" s="10"/>
      <c r="GG766" s="10"/>
      <c r="GH766" s="10"/>
      <c r="GI766" s="10"/>
      <c r="GJ766" s="10"/>
      <c r="GK766" s="10"/>
      <c r="GL766" s="10"/>
      <c r="GM766" s="10"/>
      <c r="GN766" s="10"/>
      <c r="GO766" s="10"/>
      <c r="GP766" s="10"/>
      <c r="GQ766" s="10"/>
      <c r="GR766" s="10"/>
      <c r="GS766" s="10"/>
      <c r="GT766" s="10"/>
      <c r="GU766" s="10"/>
      <c r="GV766" s="10"/>
      <c r="GW766" s="10"/>
      <c r="GX766" s="10"/>
      <c r="GY766" s="10"/>
      <c r="GZ766" s="10"/>
      <c r="HA766" s="10"/>
      <c r="HB766" s="10"/>
      <c r="HC766" s="10"/>
      <c r="HD766" s="10"/>
      <c r="HE766" s="10"/>
      <c r="HF766" s="10"/>
      <c r="HG766" s="10"/>
      <c r="HH766" s="10"/>
      <c r="HI766" s="10"/>
      <c r="HJ766" s="10"/>
      <c r="HK766" s="10"/>
      <c r="HL766" s="10"/>
      <c r="HM766" s="10"/>
      <c r="HN766" s="10"/>
      <c r="HO766" s="10"/>
    </row>
    <row r="767" spans="2:223" ht="51" outlineLevel="1" x14ac:dyDescent="0.2">
      <c r="B767" s="14" t="s">
        <v>1888</v>
      </c>
      <c r="C767" s="14" t="s">
        <v>46</v>
      </c>
      <c r="D767" s="14" t="s">
        <v>1889</v>
      </c>
      <c r="E767" s="14" t="s">
        <v>1738</v>
      </c>
      <c r="F767" s="14" t="s">
        <v>1890</v>
      </c>
      <c r="G767" s="14" t="s">
        <v>1891</v>
      </c>
      <c r="H767" s="15" t="s">
        <v>83</v>
      </c>
      <c r="I767" s="16">
        <v>85</v>
      </c>
      <c r="J767" s="17" t="s">
        <v>109</v>
      </c>
      <c r="K767" s="15" t="s">
        <v>53</v>
      </c>
      <c r="L767" s="18" t="s">
        <v>54</v>
      </c>
      <c r="M767" s="18" t="s">
        <v>55</v>
      </c>
      <c r="N767" s="18" t="s">
        <v>1741</v>
      </c>
      <c r="O767" s="18"/>
      <c r="P767" s="18"/>
      <c r="Q767" s="19"/>
      <c r="R767" s="20">
        <v>2.2999999999999998</v>
      </c>
      <c r="S767" s="20">
        <v>2.2999999999999998</v>
      </c>
      <c r="T767" s="20">
        <v>2.2999999999999998</v>
      </c>
      <c r="U767" s="20">
        <v>2.2999999999999998</v>
      </c>
      <c r="V767" s="20">
        <v>2.2999999999999998</v>
      </c>
      <c r="W767" s="20">
        <v>567745.63</v>
      </c>
      <c r="X767" s="30">
        <f t="shared" ref="X767:X810" si="21">W767*(P767+Q767+R767+S767+T767+U767+V767)</f>
        <v>6529074.7450000001</v>
      </c>
      <c r="Y767" s="20">
        <f t="shared" si="20"/>
        <v>7312563.7144000009</v>
      </c>
      <c r="Z767" s="18" t="s">
        <v>57</v>
      </c>
      <c r="AA767" s="14" t="s">
        <v>176</v>
      </c>
      <c r="AB767" s="22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0"/>
      <c r="DE767" s="10"/>
      <c r="DF767" s="10"/>
      <c r="DG767" s="10"/>
      <c r="DH767" s="10"/>
      <c r="DI767" s="10"/>
      <c r="DJ767" s="10"/>
      <c r="DK767" s="10"/>
      <c r="DL767" s="10"/>
      <c r="DM767" s="10"/>
      <c r="DN767" s="10"/>
      <c r="DO767" s="10"/>
      <c r="DP767" s="10"/>
      <c r="DQ767" s="10"/>
      <c r="DR767" s="10"/>
      <c r="DS767" s="10"/>
      <c r="DT767" s="10"/>
      <c r="DU767" s="10"/>
      <c r="DV767" s="10"/>
      <c r="DW767" s="10"/>
      <c r="DX767" s="10"/>
      <c r="DY767" s="10"/>
      <c r="DZ767" s="10"/>
      <c r="EA767" s="10"/>
      <c r="EB767" s="10"/>
      <c r="EC767" s="10"/>
      <c r="ED767" s="10"/>
      <c r="EE767" s="10"/>
      <c r="EF767" s="10"/>
      <c r="EG767" s="10"/>
      <c r="EH767" s="10"/>
      <c r="EI767" s="10"/>
      <c r="EJ767" s="10"/>
      <c r="EK767" s="10"/>
      <c r="EL767" s="10"/>
      <c r="EM767" s="10"/>
      <c r="EN767" s="10"/>
      <c r="EO767" s="10"/>
      <c r="EP767" s="10"/>
      <c r="EQ767" s="10"/>
      <c r="ER767" s="10"/>
      <c r="ES767" s="10"/>
      <c r="ET767" s="10"/>
      <c r="EU767" s="10"/>
      <c r="EV767" s="10"/>
      <c r="EW767" s="10"/>
      <c r="EX767" s="10"/>
      <c r="EY767" s="10"/>
      <c r="EZ767" s="10"/>
      <c r="FA767" s="10"/>
      <c r="FB767" s="10"/>
      <c r="FC767" s="10"/>
      <c r="FD767" s="10"/>
      <c r="FE767" s="10"/>
      <c r="FF767" s="10"/>
      <c r="FG767" s="10"/>
      <c r="FH767" s="10"/>
      <c r="FI767" s="10"/>
      <c r="FJ767" s="10"/>
      <c r="FK767" s="10"/>
      <c r="FL767" s="10"/>
      <c r="FM767" s="10"/>
      <c r="FN767" s="10"/>
      <c r="FO767" s="10"/>
      <c r="FP767" s="10"/>
      <c r="FQ767" s="10"/>
      <c r="FR767" s="10"/>
      <c r="FS767" s="10"/>
      <c r="FT767" s="10"/>
      <c r="FU767" s="10"/>
      <c r="FV767" s="10"/>
      <c r="FW767" s="10"/>
      <c r="FX767" s="10"/>
      <c r="FY767" s="10"/>
      <c r="FZ767" s="10"/>
      <c r="GA767" s="10"/>
      <c r="GB767" s="10"/>
      <c r="GC767" s="10"/>
      <c r="GD767" s="10"/>
      <c r="GE767" s="10"/>
      <c r="GF767" s="10"/>
      <c r="GG767" s="10"/>
      <c r="GH767" s="10"/>
      <c r="GI767" s="10"/>
      <c r="GJ767" s="10"/>
      <c r="GK767" s="10"/>
      <c r="GL767" s="10"/>
      <c r="GM767" s="10"/>
      <c r="GN767" s="10"/>
      <c r="GO767" s="10"/>
      <c r="GP767" s="10"/>
      <c r="GQ767" s="10"/>
      <c r="GR767" s="10"/>
      <c r="GS767" s="10"/>
      <c r="GT767" s="10"/>
      <c r="GU767" s="10"/>
      <c r="GV767" s="10"/>
      <c r="GW767" s="10"/>
      <c r="GX767" s="10"/>
      <c r="GY767" s="10"/>
      <c r="GZ767" s="10"/>
      <c r="HA767" s="10"/>
      <c r="HB767" s="10"/>
      <c r="HC767" s="10"/>
      <c r="HD767" s="10"/>
      <c r="HE767" s="10"/>
      <c r="HF767" s="10"/>
      <c r="HG767" s="10"/>
      <c r="HH767" s="10"/>
      <c r="HI767" s="10"/>
      <c r="HJ767" s="10"/>
      <c r="HK767" s="10"/>
      <c r="HL767" s="10"/>
      <c r="HM767" s="10"/>
      <c r="HN767" s="10"/>
      <c r="HO767" s="10"/>
    </row>
    <row r="768" spans="2:223" s="62" customFormat="1" ht="51" outlineLevel="1" x14ac:dyDescent="0.2">
      <c r="B768" s="52" t="s">
        <v>1892</v>
      </c>
      <c r="C768" s="52" t="s">
        <v>46</v>
      </c>
      <c r="D768" s="52" t="s">
        <v>1893</v>
      </c>
      <c r="E768" s="52" t="s">
        <v>1738</v>
      </c>
      <c r="F768" s="52" t="s">
        <v>1894</v>
      </c>
      <c r="G768" s="52" t="s">
        <v>1895</v>
      </c>
      <c r="H768" s="53" t="s">
        <v>83</v>
      </c>
      <c r="I768" s="54">
        <v>45</v>
      </c>
      <c r="J768" s="55" t="s">
        <v>109</v>
      </c>
      <c r="K768" s="53" t="s">
        <v>53</v>
      </c>
      <c r="L768" s="56" t="s">
        <v>54</v>
      </c>
      <c r="M768" s="56" t="s">
        <v>55</v>
      </c>
      <c r="N768" s="56" t="s">
        <v>1741</v>
      </c>
      <c r="O768" s="56"/>
      <c r="P768" s="56"/>
      <c r="Q768" s="57"/>
      <c r="R768" s="58">
        <v>0.3</v>
      </c>
      <c r="S768" s="58">
        <v>0.3</v>
      </c>
      <c r="T768" s="58">
        <v>0.3</v>
      </c>
      <c r="U768" s="58">
        <v>0.3</v>
      </c>
      <c r="V768" s="58">
        <v>0.3</v>
      </c>
      <c r="W768" s="58">
        <v>849439.93</v>
      </c>
      <c r="X768" s="59">
        <f t="shared" si="21"/>
        <v>1274159.895</v>
      </c>
      <c r="Y768" s="58">
        <f t="shared" si="20"/>
        <v>1427059.0824000002</v>
      </c>
      <c r="Z768" s="56" t="s">
        <v>57</v>
      </c>
      <c r="AA768" s="52" t="s">
        <v>176</v>
      </c>
      <c r="AB768" s="60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  <c r="AU768" s="61"/>
      <c r="AV768" s="61"/>
      <c r="AW768" s="61"/>
      <c r="AX768" s="61"/>
      <c r="AY768" s="61"/>
      <c r="AZ768" s="61"/>
      <c r="BA768" s="61"/>
      <c r="BB768" s="61"/>
      <c r="BC768" s="61"/>
      <c r="BD768" s="61"/>
      <c r="BE768" s="61"/>
      <c r="BF768" s="61"/>
      <c r="BG768" s="61"/>
      <c r="BH768" s="61"/>
      <c r="BI768" s="61"/>
      <c r="BJ768" s="61"/>
      <c r="BK768" s="61"/>
      <c r="BL768" s="61"/>
      <c r="BM768" s="61"/>
      <c r="BN768" s="61"/>
      <c r="BO768" s="61"/>
      <c r="BP768" s="61"/>
      <c r="BQ768" s="61"/>
      <c r="BR768" s="61"/>
      <c r="BS768" s="61"/>
      <c r="BT768" s="61"/>
      <c r="BU768" s="61"/>
      <c r="BV768" s="61"/>
      <c r="BW768" s="61"/>
      <c r="BX768" s="61"/>
      <c r="BY768" s="61"/>
      <c r="BZ768" s="61"/>
      <c r="CA768" s="61"/>
      <c r="CB768" s="61"/>
      <c r="CC768" s="61"/>
      <c r="CD768" s="61"/>
      <c r="CE768" s="61"/>
      <c r="CF768" s="61"/>
      <c r="CG768" s="61"/>
      <c r="CH768" s="61"/>
      <c r="CI768" s="61"/>
      <c r="CJ768" s="61"/>
      <c r="CK768" s="61"/>
      <c r="CL768" s="61"/>
      <c r="CM768" s="61"/>
      <c r="CN768" s="61"/>
      <c r="CO768" s="61"/>
      <c r="CP768" s="61"/>
      <c r="CQ768" s="61"/>
      <c r="CR768" s="61"/>
      <c r="CS768" s="61"/>
      <c r="CT768" s="61"/>
      <c r="CU768" s="61"/>
      <c r="CV768" s="61"/>
      <c r="CW768" s="61"/>
      <c r="CX768" s="61"/>
      <c r="CY768" s="61"/>
      <c r="CZ768" s="61"/>
      <c r="DA768" s="61"/>
      <c r="DB768" s="61"/>
      <c r="DC768" s="61"/>
      <c r="DD768" s="61"/>
      <c r="DE768" s="61"/>
      <c r="DF768" s="61"/>
      <c r="DG768" s="61"/>
      <c r="DH768" s="61"/>
      <c r="DI768" s="61"/>
      <c r="DJ768" s="61"/>
      <c r="DK768" s="61"/>
      <c r="DL768" s="61"/>
      <c r="DM768" s="61"/>
      <c r="DN768" s="61"/>
      <c r="DO768" s="61"/>
      <c r="DP768" s="61"/>
      <c r="DQ768" s="61"/>
      <c r="DR768" s="61"/>
      <c r="DS768" s="61"/>
      <c r="DT768" s="61"/>
      <c r="DU768" s="61"/>
      <c r="DV768" s="61"/>
      <c r="DW768" s="61"/>
      <c r="DX768" s="61"/>
      <c r="DY768" s="61"/>
      <c r="DZ768" s="61"/>
      <c r="EA768" s="61"/>
      <c r="EB768" s="61"/>
      <c r="EC768" s="61"/>
      <c r="ED768" s="61"/>
      <c r="EE768" s="61"/>
      <c r="EF768" s="61"/>
      <c r="EG768" s="61"/>
      <c r="EH768" s="61"/>
      <c r="EI768" s="61"/>
      <c r="EJ768" s="61"/>
      <c r="EK768" s="61"/>
      <c r="EL768" s="61"/>
      <c r="EM768" s="61"/>
      <c r="EN768" s="61"/>
      <c r="EO768" s="61"/>
      <c r="EP768" s="61"/>
      <c r="EQ768" s="61"/>
      <c r="ER768" s="61"/>
      <c r="ES768" s="61"/>
      <c r="ET768" s="61"/>
      <c r="EU768" s="61"/>
      <c r="EV768" s="61"/>
      <c r="EW768" s="61"/>
      <c r="EX768" s="61"/>
      <c r="EY768" s="61"/>
      <c r="EZ768" s="61"/>
      <c r="FA768" s="61"/>
      <c r="FB768" s="61"/>
      <c r="FC768" s="61"/>
      <c r="FD768" s="61"/>
      <c r="FE768" s="61"/>
      <c r="FF768" s="61"/>
      <c r="FG768" s="61"/>
      <c r="FH768" s="61"/>
      <c r="FI768" s="61"/>
      <c r="FJ768" s="61"/>
      <c r="FK768" s="61"/>
      <c r="FL768" s="61"/>
      <c r="FM768" s="61"/>
      <c r="FN768" s="61"/>
      <c r="FO768" s="61"/>
      <c r="FP768" s="61"/>
      <c r="FQ768" s="61"/>
      <c r="FR768" s="61"/>
      <c r="FS768" s="61"/>
      <c r="FT768" s="61"/>
      <c r="FU768" s="61"/>
      <c r="FV768" s="61"/>
      <c r="FW768" s="61"/>
      <c r="FX768" s="61"/>
      <c r="FY768" s="61"/>
      <c r="FZ768" s="61"/>
      <c r="GA768" s="61"/>
      <c r="GB768" s="61"/>
      <c r="GC768" s="61"/>
      <c r="GD768" s="61"/>
      <c r="GE768" s="61"/>
      <c r="GF768" s="61"/>
      <c r="GG768" s="61"/>
      <c r="GH768" s="61"/>
      <c r="GI768" s="61"/>
      <c r="GJ768" s="61"/>
      <c r="GK768" s="61"/>
      <c r="GL768" s="61"/>
      <c r="GM768" s="61"/>
      <c r="GN768" s="61"/>
      <c r="GO768" s="61"/>
      <c r="GP768" s="61"/>
      <c r="GQ768" s="61"/>
      <c r="GR768" s="61"/>
      <c r="GS768" s="61"/>
      <c r="GT768" s="61"/>
      <c r="GU768" s="61"/>
      <c r="GV768" s="61"/>
      <c r="GW768" s="61"/>
      <c r="GX768" s="61"/>
      <c r="GY768" s="61"/>
      <c r="GZ768" s="61"/>
      <c r="HA768" s="61"/>
      <c r="HB768" s="61"/>
      <c r="HC768" s="61"/>
      <c r="HD768" s="61"/>
      <c r="HE768" s="61"/>
      <c r="HF768" s="61"/>
      <c r="HG768" s="61"/>
      <c r="HH768" s="61"/>
      <c r="HI768" s="61"/>
      <c r="HJ768" s="61"/>
      <c r="HK768" s="61"/>
      <c r="HL768" s="61"/>
      <c r="HM768" s="61"/>
      <c r="HN768" s="61"/>
      <c r="HO768" s="61"/>
    </row>
    <row r="769" spans="2:223" s="62" customFormat="1" ht="51" outlineLevel="1" x14ac:dyDescent="0.2">
      <c r="B769" s="52" t="s">
        <v>1896</v>
      </c>
      <c r="C769" s="52" t="s">
        <v>46</v>
      </c>
      <c r="D769" s="52" t="s">
        <v>1893</v>
      </c>
      <c r="E769" s="52" t="s">
        <v>1738</v>
      </c>
      <c r="F769" s="52" t="s">
        <v>1894</v>
      </c>
      <c r="G769" s="52" t="s">
        <v>1897</v>
      </c>
      <c r="H769" s="53" t="s">
        <v>83</v>
      </c>
      <c r="I769" s="54">
        <v>45</v>
      </c>
      <c r="J769" s="55" t="s">
        <v>109</v>
      </c>
      <c r="K769" s="53" t="s">
        <v>53</v>
      </c>
      <c r="L769" s="56" t="s">
        <v>54</v>
      </c>
      <c r="M769" s="56" t="s">
        <v>55</v>
      </c>
      <c r="N769" s="56" t="s">
        <v>1741</v>
      </c>
      <c r="O769" s="56"/>
      <c r="P769" s="56"/>
      <c r="Q769" s="57"/>
      <c r="R769" s="58">
        <v>0.3</v>
      </c>
      <c r="S769" s="58">
        <v>0.3</v>
      </c>
      <c r="T769" s="58">
        <v>0.3</v>
      </c>
      <c r="U769" s="58">
        <v>0.3</v>
      </c>
      <c r="V769" s="58">
        <v>0.3</v>
      </c>
      <c r="W769" s="58">
        <v>370342.6</v>
      </c>
      <c r="X769" s="59">
        <f t="shared" si="21"/>
        <v>555513.89999999991</v>
      </c>
      <c r="Y769" s="58">
        <f t="shared" si="20"/>
        <v>622175.56799999997</v>
      </c>
      <c r="Z769" s="56" t="s">
        <v>57</v>
      </c>
      <c r="AA769" s="52" t="s">
        <v>176</v>
      </c>
      <c r="AB769" s="60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  <c r="AU769" s="61"/>
      <c r="AV769" s="61"/>
      <c r="AW769" s="61"/>
      <c r="AX769" s="61"/>
      <c r="AY769" s="61"/>
      <c r="AZ769" s="61"/>
      <c r="BA769" s="61"/>
      <c r="BB769" s="61"/>
      <c r="BC769" s="61"/>
      <c r="BD769" s="61"/>
      <c r="BE769" s="61"/>
      <c r="BF769" s="61"/>
      <c r="BG769" s="61"/>
      <c r="BH769" s="61"/>
      <c r="BI769" s="61"/>
      <c r="BJ769" s="61"/>
      <c r="BK769" s="61"/>
      <c r="BL769" s="61"/>
      <c r="BM769" s="61"/>
      <c r="BN769" s="61"/>
      <c r="BO769" s="61"/>
      <c r="BP769" s="61"/>
      <c r="BQ769" s="61"/>
      <c r="BR769" s="61"/>
      <c r="BS769" s="61"/>
      <c r="BT769" s="61"/>
      <c r="BU769" s="61"/>
      <c r="BV769" s="61"/>
      <c r="BW769" s="61"/>
      <c r="BX769" s="61"/>
      <c r="BY769" s="61"/>
      <c r="BZ769" s="61"/>
      <c r="CA769" s="61"/>
      <c r="CB769" s="61"/>
      <c r="CC769" s="61"/>
      <c r="CD769" s="61"/>
      <c r="CE769" s="61"/>
      <c r="CF769" s="61"/>
      <c r="CG769" s="61"/>
      <c r="CH769" s="61"/>
      <c r="CI769" s="61"/>
      <c r="CJ769" s="61"/>
      <c r="CK769" s="61"/>
      <c r="CL769" s="61"/>
      <c r="CM769" s="61"/>
      <c r="CN769" s="61"/>
      <c r="CO769" s="61"/>
      <c r="CP769" s="61"/>
      <c r="CQ769" s="61"/>
      <c r="CR769" s="61"/>
      <c r="CS769" s="61"/>
      <c r="CT769" s="61"/>
      <c r="CU769" s="61"/>
      <c r="CV769" s="61"/>
      <c r="CW769" s="61"/>
      <c r="CX769" s="61"/>
      <c r="CY769" s="61"/>
      <c r="CZ769" s="61"/>
      <c r="DA769" s="61"/>
      <c r="DB769" s="61"/>
      <c r="DC769" s="61"/>
      <c r="DD769" s="61"/>
      <c r="DE769" s="61"/>
      <c r="DF769" s="61"/>
      <c r="DG769" s="61"/>
      <c r="DH769" s="61"/>
      <c r="DI769" s="61"/>
      <c r="DJ769" s="61"/>
      <c r="DK769" s="61"/>
      <c r="DL769" s="61"/>
      <c r="DM769" s="61"/>
      <c r="DN769" s="61"/>
      <c r="DO769" s="61"/>
      <c r="DP769" s="61"/>
      <c r="DQ769" s="61"/>
      <c r="DR769" s="61"/>
      <c r="DS769" s="61"/>
      <c r="DT769" s="61"/>
      <c r="DU769" s="61"/>
      <c r="DV769" s="61"/>
      <c r="DW769" s="61"/>
      <c r="DX769" s="61"/>
      <c r="DY769" s="61"/>
      <c r="DZ769" s="61"/>
      <c r="EA769" s="61"/>
      <c r="EB769" s="61"/>
      <c r="EC769" s="61"/>
      <c r="ED769" s="61"/>
      <c r="EE769" s="61"/>
      <c r="EF769" s="61"/>
      <c r="EG769" s="61"/>
      <c r="EH769" s="61"/>
      <c r="EI769" s="61"/>
      <c r="EJ769" s="61"/>
      <c r="EK769" s="61"/>
      <c r="EL769" s="61"/>
      <c r="EM769" s="61"/>
      <c r="EN769" s="61"/>
      <c r="EO769" s="61"/>
      <c r="EP769" s="61"/>
      <c r="EQ769" s="61"/>
      <c r="ER769" s="61"/>
      <c r="ES769" s="61"/>
      <c r="ET769" s="61"/>
      <c r="EU769" s="61"/>
      <c r="EV769" s="61"/>
      <c r="EW769" s="61"/>
      <c r="EX769" s="61"/>
      <c r="EY769" s="61"/>
      <c r="EZ769" s="61"/>
      <c r="FA769" s="61"/>
      <c r="FB769" s="61"/>
      <c r="FC769" s="61"/>
      <c r="FD769" s="61"/>
      <c r="FE769" s="61"/>
      <c r="FF769" s="61"/>
      <c r="FG769" s="61"/>
      <c r="FH769" s="61"/>
      <c r="FI769" s="61"/>
      <c r="FJ769" s="61"/>
      <c r="FK769" s="61"/>
      <c r="FL769" s="61"/>
      <c r="FM769" s="61"/>
      <c r="FN769" s="61"/>
      <c r="FO769" s="61"/>
      <c r="FP769" s="61"/>
      <c r="FQ769" s="61"/>
      <c r="FR769" s="61"/>
      <c r="FS769" s="61"/>
      <c r="FT769" s="61"/>
      <c r="FU769" s="61"/>
      <c r="FV769" s="61"/>
      <c r="FW769" s="61"/>
      <c r="FX769" s="61"/>
      <c r="FY769" s="61"/>
      <c r="FZ769" s="61"/>
      <c r="GA769" s="61"/>
      <c r="GB769" s="61"/>
      <c r="GC769" s="61"/>
      <c r="GD769" s="61"/>
      <c r="GE769" s="61"/>
      <c r="GF769" s="61"/>
      <c r="GG769" s="61"/>
      <c r="GH769" s="61"/>
      <c r="GI769" s="61"/>
      <c r="GJ769" s="61"/>
      <c r="GK769" s="61"/>
      <c r="GL769" s="61"/>
      <c r="GM769" s="61"/>
      <c r="GN769" s="61"/>
      <c r="GO769" s="61"/>
      <c r="GP769" s="61"/>
      <c r="GQ769" s="61"/>
      <c r="GR769" s="61"/>
      <c r="GS769" s="61"/>
      <c r="GT769" s="61"/>
      <c r="GU769" s="61"/>
      <c r="GV769" s="61"/>
      <c r="GW769" s="61"/>
      <c r="GX769" s="61"/>
      <c r="GY769" s="61"/>
      <c r="GZ769" s="61"/>
      <c r="HA769" s="61"/>
      <c r="HB769" s="61"/>
      <c r="HC769" s="61"/>
      <c r="HD769" s="61"/>
      <c r="HE769" s="61"/>
      <c r="HF769" s="61"/>
      <c r="HG769" s="61"/>
      <c r="HH769" s="61"/>
      <c r="HI769" s="61"/>
      <c r="HJ769" s="61"/>
      <c r="HK769" s="61"/>
      <c r="HL769" s="61"/>
      <c r="HM769" s="61"/>
      <c r="HN769" s="61"/>
      <c r="HO769" s="61"/>
    </row>
    <row r="770" spans="2:223" ht="51" outlineLevel="1" x14ac:dyDescent="0.2">
      <c r="B770" s="14" t="s">
        <v>1898</v>
      </c>
      <c r="C770" s="14" t="s">
        <v>46</v>
      </c>
      <c r="D770" s="14" t="s">
        <v>1899</v>
      </c>
      <c r="E770" s="14" t="s">
        <v>1738</v>
      </c>
      <c r="F770" s="14" t="s">
        <v>1900</v>
      </c>
      <c r="G770" s="14" t="s">
        <v>1901</v>
      </c>
      <c r="H770" s="15" t="s">
        <v>83</v>
      </c>
      <c r="I770" s="16">
        <v>85</v>
      </c>
      <c r="J770" s="17" t="s">
        <v>109</v>
      </c>
      <c r="K770" s="15" t="s">
        <v>53</v>
      </c>
      <c r="L770" s="18" t="s">
        <v>54</v>
      </c>
      <c r="M770" s="18" t="s">
        <v>55</v>
      </c>
      <c r="N770" s="18" t="s">
        <v>1741</v>
      </c>
      <c r="O770" s="18"/>
      <c r="P770" s="18"/>
      <c r="Q770" s="19"/>
      <c r="R770" s="20">
        <v>0.77</v>
      </c>
      <c r="S770" s="20">
        <v>0.77</v>
      </c>
      <c r="T770" s="20">
        <v>0.77</v>
      </c>
      <c r="U770" s="20">
        <v>0.77</v>
      </c>
      <c r="V770" s="20">
        <v>0.77</v>
      </c>
      <c r="W770" s="20">
        <v>129468.65</v>
      </c>
      <c r="X770" s="30">
        <f t="shared" si="21"/>
        <v>498454.30249999999</v>
      </c>
      <c r="Y770" s="20">
        <f t="shared" si="20"/>
        <v>558268.81880000001</v>
      </c>
      <c r="Z770" s="18" t="s">
        <v>57</v>
      </c>
      <c r="AA770" s="14" t="s">
        <v>176</v>
      </c>
      <c r="AB770" s="22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  <c r="CE770" s="10"/>
      <c r="CF770" s="10"/>
      <c r="CG770" s="10"/>
      <c r="CH770" s="10"/>
      <c r="CI770" s="10"/>
      <c r="CJ770" s="10"/>
      <c r="CK770" s="10"/>
      <c r="CL770" s="10"/>
      <c r="CM770" s="10"/>
      <c r="CN770" s="10"/>
      <c r="CO770" s="10"/>
      <c r="CP770" s="10"/>
      <c r="CQ770" s="10"/>
      <c r="CR770" s="10"/>
      <c r="CS770" s="10"/>
      <c r="CT770" s="10"/>
      <c r="CU770" s="10"/>
      <c r="CV770" s="10"/>
      <c r="CW770" s="10"/>
      <c r="CX770" s="10"/>
      <c r="CY770" s="10"/>
      <c r="CZ770" s="10"/>
      <c r="DA770" s="10"/>
      <c r="DB770" s="10"/>
      <c r="DC770" s="10"/>
      <c r="DD770" s="10"/>
      <c r="DE770" s="10"/>
      <c r="DF770" s="10"/>
      <c r="DG770" s="10"/>
      <c r="DH770" s="10"/>
      <c r="DI770" s="10"/>
      <c r="DJ770" s="10"/>
      <c r="DK770" s="10"/>
      <c r="DL770" s="10"/>
      <c r="DM770" s="10"/>
      <c r="DN770" s="10"/>
      <c r="DO770" s="10"/>
      <c r="DP770" s="10"/>
      <c r="DQ770" s="10"/>
      <c r="DR770" s="10"/>
      <c r="DS770" s="10"/>
      <c r="DT770" s="10"/>
      <c r="DU770" s="10"/>
      <c r="DV770" s="10"/>
      <c r="DW770" s="10"/>
      <c r="DX770" s="10"/>
      <c r="DY770" s="10"/>
      <c r="DZ770" s="10"/>
      <c r="EA770" s="10"/>
      <c r="EB770" s="10"/>
      <c r="EC770" s="10"/>
      <c r="ED770" s="10"/>
      <c r="EE770" s="10"/>
      <c r="EF770" s="10"/>
      <c r="EG770" s="10"/>
      <c r="EH770" s="10"/>
      <c r="EI770" s="10"/>
      <c r="EJ770" s="10"/>
      <c r="EK770" s="10"/>
      <c r="EL770" s="10"/>
      <c r="EM770" s="10"/>
      <c r="EN770" s="10"/>
      <c r="EO770" s="10"/>
      <c r="EP770" s="10"/>
      <c r="EQ770" s="10"/>
      <c r="ER770" s="10"/>
      <c r="ES770" s="10"/>
      <c r="ET770" s="10"/>
      <c r="EU770" s="10"/>
      <c r="EV770" s="10"/>
      <c r="EW770" s="10"/>
      <c r="EX770" s="10"/>
      <c r="EY770" s="10"/>
      <c r="EZ770" s="10"/>
      <c r="FA770" s="10"/>
      <c r="FB770" s="10"/>
      <c r="FC770" s="10"/>
      <c r="FD770" s="10"/>
      <c r="FE770" s="10"/>
      <c r="FF770" s="10"/>
      <c r="FG770" s="10"/>
      <c r="FH770" s="10"/>
      <c r="FI770" s="10"/>
      <c r="FJ770" s="10"/>
      <c r="FK770" s="10"/>
      <c r="FL770" s="10"/>
      <c r="FM770" s="10"/>
      <c r="FN770" s="10"/>
      <c r="FO770" s="10"/>
      <c r="FP770" s="10"/>
      <c r="FQ770" s="10"/>
      <c r="FR770" s="10"/>
      <c r="FS770" s="10"/>
      <c r="FT770" s="10"/>
      <c r="FU770" s="10"/>
      <c r="FV770" s="10"/>
      <c r="FW770" s="10"/>
      <c r="FX770" s="10"/>
      <c r="FY770" s="10"/>
      <c r="FZ770" s="10"/>
      <c r="GA770" s="10"/>
      <c r="GB770" s="10"/>
      <c r="GC770" s="10"/>
      <c r="GD770" s="10"/>
      <c r="GE770" s="10"/>
      <c r="GF770" s="10"/>
      <c r="GG770" s="10"/>
      <c r="GH770" s="10"/>
      <c r="GI770" s="10"/>
      <c r="GJ770" s="10"/>
      <c r="GK770" s="10"/>
      <c r="GL770" s="10"/>
      <c r="GM770" s="10"/>
      <c r="GN770" s="10"/>
      <c r="GO770" s="10"/>
      <c r="GP770" s="10"/>
      <c r="GQ770" s="10"/>
      <c r="GR770" s="10"/>
      <c r="GS770" s="10"/>
      <c r="GT770" s="10"/>
      <c r="GU770" s="10"/>
      <c r="GV770" s="10"/>
      <c r="GW770" s="10"/>
      <c r="GX770" s="10"/>
      <c r="GY770" s="10"/>
      <c r="GZ770" s="10"/>
      <c r="HA770" s="10"/>
      <c r="HB770" s="10"/>
      <c r="HC770" s="10"/>
      <c r="HD770" s="10"/>
      <c r="HE770" s="10"/>
      <c r="HF770" s="10"/>
      <c r="HG770" s="10"/>
      <c r="HH770" s="10"/>
      <c r="HI770" s="10"/>
      <c r="HJ770" s="10"/>
      <c r="HK770" s="10"/>
      <c r="HL770" s="10"/>
      <c r="HM770" s="10"/>
      <c r="HN770" s="10"/>
      <c r="HO770" s="10"/>
    </row>
    <row r="771" spans="2:223" ht="51" outlineLevel="1" x14ac:dyDescent="0.2">
      <c r="B771" s="14" t="s">
        <v>1902</v>
      </c>
      <c r="C771" s="14" t="s">
        <v>46</v>
      </c>
      <c r="D771" s="14" t="s">
        <v>1903</v>
      </c>
      <c r="E771" s="14" t="s">
        <v>1738</v>
      </c>
      <c r="F771" s="14" t="s">
        <v>1904</v>
      </c>
      <c r="G771" s="14" t="s">
        <v>1905</v>
      </c>
      <c r="H771" s="15" t="s">
        <v>83</v>
      </c>
      <c r="I771" s="16">
        <v>45</v>
      </c>
      <c r="J771" s="17" t="s">
        <v>109</v>
      </c>
      <c r="K771" s="15" t="s">
        <v>53</v>
      </c>
      <c r="L771" s="18" t="s">
        <v>54</v>
      </c>
      <c r="M771" s="18" t="s">
        <v>55</v>
      </c>
      <c r="N771" s="18" t="s">
        <v>1741</v>
      </c>
      <c r="O771" s="18"/>
      <c r="P771" s="18"/>
      <c r="Q771" s="19"/>
      <c r="R771" s="20">
        <v>0.1</v>
      </c>
      <c r="S771" s="20">
        <v>0.1</v>
      </c>
      <c r="T771" s="20">
        <v>0.1</v>
      </c>
      <c r="U771" s="20">
        <v>0.1</v>
      </c>
      <c r="V771" s="20">
        <v>0.1</v>
      </c>
      <c r="W771" s="20">
        <v>2801362.94</v>
      </c>
      <c r="X771" s="30">
        <f t="shared" si="21"/>
        <v>1400681.47</v>
      </c>
      <c r="Y771" s="20">
        <f t="shared" si="20"/>
        <v>1568763.2464000001</v>
      </c>
      <c r="Z771" s="18" t="s">
        <v>57</v>
      </c>
      <c r="AA771" s="14" t="s">
        <v>176</v>
      </c>
      <c r="AB771" s="22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  <c r="CO771" s="10"/>
      <c r="CP771" s="10"/>
      <c r="CQ771" s="10"/>
      <c r="CR771" s="10"/>
      <c r="CS771" s="10"/>
      <c r="CT771" s="10"/>
      <c r="CU771" s="10"/>
      <c r="CV771" s="10"/>
      <c r="CW771" s="10"/>
      <c r="CX771" s="10"/>
      <c r="CY771" s="10"/>
      <c r="CZ771" s="10"/>
      <c r="DA771" s="10"/>
      <c r="DB771" s="10"/>
      <c r="DC771" s="10"/>
      <c r="DD771" s="10"/>
      <c r="DE771" s="10"/>
      <c r="DF771" s="10"/>
      <c r="DG771" s="10"/>
      <c r="DH771" s="10"/>
      <c r="DI771" s="10"/>
      <c r="DJ771" s="10"/>
      <c r="DK771" s="10"/>
      <c r="DL771" s="10"/>
      <c r="DM771" s="10"/>
      <c r="DN771" s="10"/>
      <c r="DO771" s="10"/>
      <c r="DP771" s="10"/>
      <c r="DQ771" s="10"/>
      <c r="DR771" s="10"/>
      <c r="DS771" s="10"/>
      <c r="DT771" s="10"/>
      <c r="DU771" s="10"/>
      <c r="DV771" s="10"/>
      <c r="DW771" s="10"/>
      <c r="DX771" s="10"/>
      <c r="DY771" s="10"/>
      <c r="DZ771" s="10"/>
      <c r="EA771" s="10"/>
      <c r="EB771" s="10"/>
      <c r="EC771" s="10"/>
      <c r="ED771" s="10"/>
      <c r="EE771" s="10"/>
      <c r="EF771" s="10"/>
      <c r="EG771" s="10"/>
      <c r="EH771" s="10"/>
      <c r="EI771" s="10"/>
      <c r="EJ771" s="10"/>
      <c r="EK771" s="10"/>
      <c r="EL771" s="10"/>
      <c r="EM771" s="10"/>
      <c r="EN771" s="10"/>
      <c r="EO771" s="10"/>
      <c r="EP771" s="10"/>
      <c r="EQ771" s="10"/>
      <c r="ER771" s="10"/>
      <c r="ES771" s="10"/>
      <c r="ET771" s="10"/>
      <c r="EU771" s="10"/>
      <c r="EV771" s="10"/>
      <c r="EW771" s="10"/>
      <c r="EX771" s="10"/>
      <c r="EY771" s="10"/>
      <c r="EZ771" s="10"/>
      <c r="FA771" s="10"/>
      <c r="FB771" s="10"/>
      <c r="FC771" s="10"/>
      <c r="FD771" s="10"/>
      <c r="FE771" s="10"/>
      <c r="FF771" s="10"/>
      <c r="FG771" s="10"/>
      <c r="FH771" s="10"/>
      <c r="FI771" s="10"/>
      <c r="FJ771" s="10"/>
      <c r="FK771" s="10"/>
      <c r="FL771" s="10"/>
      <c r="FM771" s="10"/>
      <c r="FN771" s="10"/>
      <c r="FO771" s="10"/>
      <c r="FP771" s="10"/>
      <c r="FQ771" s="10"/>
      <c r="FR771" s="10"/>
      <c r="FS771" s="10"/>
      <c r="FT771" s="10"/>
      <c r="FU771" s="10"/>
      <c r="FV771" s="10"/>
      <c r="FW771" s="10"/>
      <c r="FX771" s="10"/>
      <c r="FY771" s="10"/>
      <c r="FZ771" s="10"/>
      <c r="GA771" s="10"/>
      <c r="GB771" s="10"/>
      <c r="GC771" s="10"/>
      <c r="GD771" s="10"/>
      <c r="GE771" s="10"/>
      <c r="GF771" s="10"/>
      <c r="GG771" s="10"/>
      <c r="GH771" s="10"/>
      <c r="GI771" s="10"/>
      <c r="GJ771" s="10"/>
      <c r="GK771" s="10"/>
      <c r="GL771" s="10"/>
      <c r="GM771" s="10"/>
      <c r="GN771" s="10"/>
      <c r="GO771" s="10"/>
      <c r="GP771" s="10"/>
      <c r="GQ771" s="10"/>
      <c r="GR771" s="10"/>
      <c r="GS771" s="10"/>
      <c r="GT771" s="10"/>
      <c r="GU771" s="10"/>
      <c r="GV771" s="10"/>
      <c r="GW771" s="10"/>
      <c r="GX771" s="10"/>
      <c r="GY771" s="10"/>
      <c r="GZ771" s="10"/>
      <c r="HA771" s="10"/>
      <c r="HB771" s="10"/>
      <c r="HC771" s="10"/>
      <c r="HD771" s="10"/>
      <c r="HE771" s="10"/>
      <c r="HF771" s="10"/>
      <c r="HG771" s="10"/>
      <c r="HH771" s="10"/>
      <c r="HI771" s="10"/>
      <c r="HJ771" s="10"/>
      <c r="HK771" s="10"/>
      <c r="HL771" s="10"/>
      <c r="HM771" s="10"/>
      <c r="HN771" s="10"/>
      <c r="HO771" s="10"/>
    </row>
    <row r="772" spans="2:223" ht="51" outlineLevel="1" x14ac:dyDescent="0.2">
      <c r="B772" s="14" t="s">
        <v>1906</v>
      </c>
      <c r="C772" s="14" t="s">
        <v>46</v>
      </c>
      <c r="D772" s="14" t="s">
        <v>1907</v>
      </c>
      <c r="E772" s="14" t="s">
        <v>1738</v>
      </c>
      <c r="F772" s="14" t="s">
        <v>1908</v>
      </c>
      <c r="G772" s="14" t="s">
        <v>1909</v>
      </c>
      <c r="H772" s="15" t="s">
        <v>83</v>
      </c>
      <c r="I772" s="16">
        <v>45</v>
      </c>
      <c r="J772" s="17" t="s">
        <v>109</v>
      </c>
      <c r="K772" s="15" t="s">
        <v>53</v>
      </c>
      <c r="L772" s="18" t="s">
        <v>54</v>
      </c>
      <c r="M772" s="18" t="s">
        <v>55</v>
      </c>
      <c r="N772" s="18" t="s">
        <v>1741</v>
      </c>
      <c r="O772" s="18"/>
      <c r="P772" s="18"/>
      <c r="Q772" s="19"/>
      <c r="R772" s="20">
        <v>0.2</v>
      </c>
      <c r="S772" s="20">
        <v>0.2</v>
      </c>
      <c r="T772" s="20">
        <v>0.2</v>
      </c>
      <c r="U772" s="20">
        <v>0.2</v>
      </c>
      <c r="V772" s="20">
        <v>0.2</v>
      </c>
      <c r="W772" s="20">
        <v>5841066.2699999996</v>
      </c>
      <c r="X772" s="30">
        <f t="shared" si="21"/>
        <v>5841066.2699999996</v>
      </c>
      <c r="Y772" s="20">
        <f t="shared" si="20"/>
        <v>6541994.2224000003</v>
      </c>
      <c r="Z772" s="18" t="s">
        <v>57</v>
      </c>
      <c r="AA772" s="14" t="s">
        <v>176</v>
      </c>
      <c r="AB772" s="22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  <c r="CO772" s="10"/>
      <c r="CP772" s="10"/>
      <c r="CQ772" s="10"/>
      <c r="CR772" s="10"/>
      <c r="CS772" s="10"/>
      <c r="CT772" s="10"/>
      <c r="CU772" s="10"/>
      <c r="CV772" s="10"/>
      <c r="CW772" s="10"/>
      <c r="CX772" s="10"/>
      <c r="CY772" s="10"/>
      <c r="CZ772" s="10"/>
      <c r="DA772" s="10"/>
      <c r="DB772" s="10"/>
      <c r="DC772" s="10"/>
      <c r="DD772" s="10"/>
      <c r="DE772" s="10"/>
      <c r="DF772" s="10"/>
      <c r="DG772" s="10"/>
      <c r="DH772" s="10"/>
      <c r="DI772" s="10"/>
      <c r="DJ772" s="10"/>
      <c r="DK772" s="10"/>
      <c r="DL772" s="10"/>
      <c r="DM772" s="10"/>
      <c r="DN772" s="10"/>
      <c r="DO772" s="10"/>
      <c r="DP772" s="10"/>
      <c r="DQ772" s="10"/>
      <c r="DR772" s="10"/>
      <c r="DS772" s="10"/>
      <c r="DT772" s="10"/>
      <c r="DU772" s="10"/>
      <c r="DV772" s="10"/>
      <c r="DW772" s="10"/>
      <c r="DX772" s="10"/>
      <c r="DY772" s="10"/>
      <c r="DZ772" s="10"/>
      <c r="EA772" s="10"/>
      <c r="EB772" s="10"/>
      <c r="EC772" s="10"/>
      <c r="ED772" s="10"/>
      <c r="EE772" s="10"/>
      <c r="EF772" s="10"/>
      <c r="EG772" s="10"/>
      <c r="EH772" s="10"/>
      <c r="EI772" s="10"/>
      <c r="EJ772" s="10"/>
      <c r="EK772" s="10"/>
      <c r="EL772" s="10"/>
      <c r="EM772" s="10"/>
      <c r="EN772" s="10"/>
      <c r="EO772" s="10"/>
      <c r="EP772" s="10"/>
      <c r="EQ772" s="10"/>
      <c r="ER772" s="10"/>
      <c r="ES772" s="10"/>
      <c r="ET772" s="10"/>
      <c r="EU772" s="10"/>
      <c r="EV772" s="10"/>
      <c r="EW772" s="10"/>
      <c r="EX772" s="10"/>
      <c r="EY772" s="10"/>
      <c r="EZ772" s="10"/>
      <c r="FA772" s="10"/>
      <c r="FB772" s="10"/>
      <c r="FC772" s="10"/>
      <c r="FD772" s="10"/>
      <c r="FE772" s="10"/>
      <c r="FF772" s="10"/>
      <c r="FG772" s="10"/>
      <c r="FH772" s="10"/>
      <c r="FI772" s="10"/>
      <c r="FJ772" s="10"/>
      <c r="FK772" s="10"/>
      <c r="FL772" s="10"/>
      <c r="FM772" s="10"/>
      <c r="FN772" s="10"/>
      <c r="FO772" s="10"/>
      <c r="FP772" s="10"/>
      <c r="FQ772" s="10"/>
      <c r="FR772" s="10"/>
      <c r="FS772" s="10"/>
      <c r="FT772" s="10"/>
      <c r="FU772" s="10"/>
      <c r="FV772" s="10"/>
      <c r="FW772" s="10"/>
      <c r="FX772" s="10"/>
      <c r="FY772" s="10"/>
      <c r="FZ772" s="10"/>
      <c r="GA772" s="10"/>
      <c r="GB772" s="10"/>
      <c r="GC772" s="10"/>
      <c r="GD772" s="10"/>
      <c r="GE772" s="10"/>
      <c r="GF772" s="10"/>
      <c r="GG772" s="10"/>
      <c r="GH772" s="10"/>
      <c r="GI772" s="10"/>
      <c r="GJ772" s="10"/>
      <c r="GK772" s="10"/>
      <c r="GL772" s="10"/>
      <c r="GM772" s="10"/>
      <c r="GN772" s="10"/>
      <c r="GO772" s="10"/>
      <c r="GP772" s="10"/>
      <c r="GQ772" s="10"/>
      <c r="GR772" s="10"/>
      <c r="GS772" s="10"/>
      <c r="GT772" s="10"/>
      <c r="GU772" s="10"/>
      <c r="GV772" s="10"/>
      <c r="GW772" s="10"/>
      <c r="GX772" s="10"/>
      <c r="GY772" s="10"/>
      <c r="GZ772" s="10"/>
      <c r="HA772" s="10"/>
      <c r="HB772" s="10"/>
      <c r="HC772" s="10"/>
      <c r="HD772" s="10"/>
      <c r="HE772" s="10"/>
      <c r="HF772" s="10"/>
      <c r="HG772" s="10"/>
      <c r="HH772" s="10"/>
      <c r="HI772" s="10"/>
      <c r="HJ772" s="10"/>
      <c r="HK772" s="10"/>
      <c r="HL772" s="10"/>
      <c r="HM772" s="10"/>
      <c r="HN772" s="10"/>
      <c r="HO772" s="10"/>
    </row>
    <row r="773" spans="2:223" s="62" customFormat="1" ht="51" outlineLevel="1" x14ac:dyDescent="0.2">
      <c r="B773" s="52" t="s">
        <v>1910</v>
      </c>
      <c r="C773" s="52" t="s">
        <v>46</v>
      </c>
      <c r="D773" s="67" t="s">
        <v>1911</v>
      </c>
      <c r="E773" s="52" t="s">
        <v>1738</v>
      </c>
      <c r="F773" s="52" t="s">
        <v>1912</v>
      </c>
      <c r="G773" s="52" t="s">
        <v>1913</v>
      </c>
      <c r="H773" s="53" t="s">
        <v>83</v>
      </c>
      <c r="I773" s="54">
        <v>85</v>
      </c>
      <c r="J773" s="55" t="s">
        <v>109</v>
      </c>
      <c r="K773" s="53" t="s">
        <v>53</v>
      </c>
      <c r="L773" s="56" t="s">
        <v>54</v>
      </c>
      <c r="M773" s="56" t="s">
        <v>55</v>
      </c>
      <c r="N773" s="56" t="s">
        <v>1741</v>
      </c>
      <c r="O773" s="56"/>
      <c r="P773" s="56"/>
      <c r="Q773" s="57"/>
      <c r="R773" s="58">
        <v>0.5</v>
      </c>
      <c r="S773" s="58">
        <v>0</v>
      </c>
      <c r="T773" s="58">
        <v>0</v>
      </c>
      <c r="U773" s="58">
        <v>0</v>
      </c>
      <c r="V773" s="58">
        <v>0</v>
      </c>
      <c r="W773" s="58">
        <v>348000</v>
      </c>
      <c r="X773" s="59">
        <f t="shared" si="21"/>
        <v>174000</v>
      </c>
      <c r="Y773" s="58">
        <f t="shared" si="20"/>
        <v>194880.00000000003</v>
      </c>
      <c r="Z773" s="56" t="s">
        <v>57</v>
      </c>
      <c r="AA773" s="52" t="s">
        <v>176</v>
      </c>
      <c r="AB773" s="60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  <c r="AU773" s="61"/>
      <c r="AV773" s="61"/>
      <c r="AW773" s="61"/>
      <c r="AX773" s="61"/>
      <c r="AY773" s="61"/>
      <c r="AZ773" s="61"/>
      <c r="BA773" s="61"/>
      <c r="BB773" s="61"/>
      <c r="BC773" s="61"/>
      <c r="BD773" s="61"/>
      <c r="BE773" s="61"/>
      <c r="BF773" s="61"/>
      <c r="BG773" s="61"/>
      <c r="BH773" s="61"/>
      <c r="BI773" s="61"/>
      <c r="BJ773" s="61"/>
      <c r="BK773" s="61"/>
      <c r="BL773" s="61"/>
      <c r="BM773" s="61"/>
      <c r="BN773" s="61"/>
      <c r="BO773" s="61"/>
      <c r="BP773" s="61"/>
      <c r="BQ773" s="61"/>
      <c r="BR773" s="61"/>
      <c r="BS773" s="61"/>
      <c r="BT773" s="61"/>
      <c r="BU773" s="61"/>
      <c r="BV773" s="61"/>
      <c r="BW773" s="61"/>
      <c r="BX773" s="61"/>
      <c r="BY773" s="61"/>
      <c r="BZ773" s="61"/>
      <c r="CA773" s="61"/>
      <c r="CB773" s="61"/>
      <c r="CC773" s="61"/>
      <c r="CD773" s="61"/>
      <c r="CE773" s="61"/>
      <c r="CF773" s="61"/>
      <c r="CG773" s="61"/>
      <c r="CH773" s="61"/>
      <c r="CI773" s="61"/>
      <c r="CJ773" s="61"/>
      <c r="CK773" s="61"/>
      <c r="CL773" s="61"/>
      <c r="CM773" s="61"/>
      <c r="CN773" s="61"/>
      <c r="CO773" s="61"/>
      <c r="CP773" s="61"/>
      <c r="CQ773" s="61"/>
      <c r="CR773" s="61"/>
      <c r="CS773" s="61"/>
      <c r="CT773" s="61"/>
      <c r="CU773" s="61"/>
      <c r="CV773" s="61"/>
      <c r="CW773" s="61"/>
      <c r="CX773" s="61"/>
      <c r="CY773" s="61"/>
      <c r="CZ773" s="61"/>
      <c r="DA773" s="61"/>
      <c r="DB773" s="61"/>
      <c r="DC773" s="61"/>
      <c r="DD773" s="61"/>
      <c r="DE773" s="61"/>
      <c r="DF773" s="61"/>
      <c r="DG773" s="61"/>
      <c r="DH773" s="61"/>
      <c r="DI773" s="61"/>
      <c r="DJ773" s="61"/>
      <c r="DK773" s="61"/>
      <c r="DL773" s="61"/>
      <c r="DM773" s="61"/>
      <c r="DN773" s="61"/>
      <c r="DO773" s="61"/>
      <c r="DP773" s="61"/>
      <c r="DQ773" s="61"/>
      <c r="DR773" s="61"/>
      <c r="DS773" s="61"/>
      <c r="DT773" s="61"/>
      <c r="DU773" s="61"/>
      <c r="DV773" s="61"/>
      <c r="DW773" s="61"/>
      <c r="DX773" s="61"/>
      <c r="DY773" s="61"/>
      <c r="DZ773" s="61"/>
      <c r="EA773" s="61"/>
      <c r="EB773" s="61"/>
      <c r="EC773" s="61"/>
      <c r="ED773" s="61"/>
      <c r="EE773" s="61"/>
      <c r="EF773" s="61"/>
      <c r="EG773" s="61"/>
      <c r="EH773" s="61"/>
      <c r="EI773" s="61"/>
      <c r="EJ773" s="61"/>
      <c r="EK773" s="61"/>
      <c r="EL773" s="61"/>
      <c r="EM773" s="61"/>
      <c r="EN773" s="61"/>
      <c r="EO773" s="61"/>
      <c r="EP773" s="61"/>
      <c r="EQ773" s="61"/>
      <c r="ER773" s="61"/>
      <c r="ES773" s="61"/>
      <c r="ET773" s="61"/>
      <c r="EU773" s="61"/>
      <c r="EV773" s="61"/>
      <c r="EW773" s="61"/>
      <c r="EX773" s="61"/>
      <c r="EY773" s="61"/>
      <c r="EZ773" s="61"/>
      <c r="FA773" s="61"/>
      <c r="FB773" s="61"/>
      <c r="FC773" s="61"/>
      <c r="FD773" s="61"/>
      <c r="FE773" s="61"/>
      <c r="FF773" s="61"/>
      <c r="FG773" s="61"/>
      <c r="FH773" s="61"/>
      <c r="FI773" s="61"/>
      <c r="FJ773" s="61"/>
      <c r="FK773" s="61"/>
      <c r="FL773" s="61"/>
      <c r="FM773" s="61"/>
      <c r="FN773" s="61"/>
      <c r="FO773" s="61"/>
      <c r="FP773" s="61"/>
      <c r="FQ773" s="61"/>
      <c r="FR773" s="61"/>
      <c r="FS773" s="61"/>
      <c r="FT773" s="61"/>
      <c r="FU773" s="61"/>
      <c r="FV773" s="61"/>
      <c r="FW773" s="61"/>
      <c r="FX773" s="61"/>
      <c r="FY773" s="61"/>
      <c r="FZ773" s="61"/>
      <c r="GA773" s="61"/>
      <c r="GB773" s="61"/>
      <c r="GC773" s="61"/>
      <c r="GD773" s="61"/>
      <c r="GE773" s="61"/>
      <c r="GF773" s="61"/>
      <c r="GG773" s="61"/>
      <c r="GH773" s="61"/>
      <c r="GI773" s="61"/>
      <c r="GJ773" s="61"/>
      <c r="GK773" s="61"/>
      <c r="GL773" s="61"/>
      <c r="GM773" s="61"/>
      <c r="GN773" s="61"/>
      <c r="GO773" s="61"/>
      <c r="GP773" s="61"/>
      <c r="GQ773" s="61"/>
      <c r="GR773" s="61"/>
      <c r="GS773" s="61"/>
      <c r="GT773" s="61"/>
      <c r="GU773" s="61"/>
      <c r="GV773" s="61"/>
      <c r="GW773" s="61"/>
      <c r="GX773" s="61"/>
      <c r="GY773" s="61"/>
      <c r="GZ773" s="61"/>
      <c r="HA773" s="61"/>
      <c r="HB773" s="61"/>
      <c r="HC773" s="61"/>
      <c r="HD773" s="61"/>
      <c r="HE773" s="61"/>
      <c r="HF773" s="61"/>
      <c r="HG773" s="61"/>
      <c r="HH773" s="61"/>
      <c r="HI773" s="61"/>
      <c r="HJ773" s="61"/>
      <c r="HK773" s="61"/>
      <c r="HL773" s="61"/>
      <c r="HM773" s="61"/>
      <c r="HN773" s="61"/>
      <c r="HO773" s="61"/>
    </row>
    <row r="774" spans="2:223" s="62" customFormat="1" ht="51" outlineLevel="1" x14ac:dyDescent="0.2">
      <c r="B774" s="52" t="s">
        <v>1914</v>
      </c>
      <c r="C774" s="52" t="s">
        <v>46</v>
      </c>
      <c r="D774" s="52" t="s">
        <v>1911</v>
      </c>
      <c r="E774" s="52" t="s">
        <v>1738</v>
      </c>
      <c r="F774" s="52" t="s">
        <v>1912</v>
      </c>
      <c r="G774" s="52" t="s">
        <v>1915</v>
      </c>
      <c r="H774" s="53" t="s">
        <v>83</v>
      </c>
      <c r="I774" s="54">
        <v>85</v>
      </c>
      <c r="J774" s="55" t="s">
        <v>109</v>
      </c>
      <c r="K774" s="53" t="s">
        <v>53</v>
      </c>
      <c r="L774" s="56" t="s">
        <v>54</v>
      </c>
      <c r="M774" s="56" t="s">
        <v>55</v>
      </c>
      <c r="N774" s="56" t="s">
        <v>1741</v>
      </c>
      <c r="O774" s="56"/>
      <c r="P774" s="56"/>
      <c r="Q774" s="57"/>
      <c r="R774" s="58">
        <v>0.4</v>
      </c>
      <c r="S774" s="58">
        <v>0.4</v>
      </c>
      <c r="T774" s="58">
        <v>0.4</v>
      </c>
      <c r="U774" s="58">
        <v>0.4</v>
      </c>
      <c r="V774" s="58">
        <v>0.4</v>
      </c>
      <c r="W774" s="58">
        <v>277099.84000000003</v>
      </c>
      <c r="X774" s="59">
        <f t="shared" si="21"/>
        <v>554199.68000000005</v>
      </c>
      <c r="Y774" s="58">
        <f t="shared" si="20"/>
        <v>620703.64160000009</v>
      </c>
      <c r="Z774" s="56" t="s">
        <v>57</v>
      </c>
      <c r="AA774" s="52" t="s">
        <v>176</v>
      </c>
      <c r="AB774" s="60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  <c r="AU774" s="61"/>
      <c r="AV774" s="61"/>
      <c r="AW774" s="61"/>
      <c r="AX774" s="61"/>
      <c r="AY774" s="61"/>
      <c r="AZ774" s="61"/>
      <c r="BA774" s="61"/>
      <c r="BB774" s="61"/>
      <c r="BC774" s="61"/>
      <c r="BD774" s="61"/>
      <c r="BE774" s="61"/>
      <c r="BF774" s="61"/>
      <c r="BG774" s="61"/>
      <c r="BH774" s="61"/>
      <c r="BI774" s="61"/>
      <c r="BJ774" s="61"/>
      <c r="BK774" s="61"/>
      <c r="BL774" s="61"/>
      <c r="BM774" s="61"/>
      <c r="BN774" s="61"/>
      <c r="BO774" s="61"/>
      <c r="BP774" s="61"/>
      <c r="BQ774" s="61"/>
      <c r="BR774" s="61"/>
      <c r="BS774" s="61"/>
      <c r="BT774" s="61"/>
      <c r="BU774" s="61"/>
      <c r="BV774" s="61"/>
      <c r="BW774" s="61"/>
      <c r="BX774" s="61"/>
      <c r="BY774" s="61"/>
      <c r="BZ774" s="61"/>
      <c r="CA774" s="61"/>
      <c r="CB774" s="61"/>
      <c r="CC774" s="61"/>
      <c r="CD774" s="61"/>
      <c r="CE774" s="61"/>
      <c r="CF774" s="61"/>
      <c r="CG774" s="61"/>
      <c r="CH774" s="61"/>
      <c r="CI774" s="61"/>
      <c r="CJ774" s="61"/>
      <c r="CK774" s="61"/>
      <c r="CL774" s="61"/>
      <c r="CM774" s="61"/>
      <c r="CN774" s="61"/>
      <c r="CO774" s="61"/>
      <c r="CP774" s="61"/>
      <c r="CQ774" s="61"/>
      <c r="CR774" s="61"/>
      <c r="CS774" s="61"/>
      <c r="CT774" s="61"/>
      <c r="CU774" s="61"/>
      <c r="CV774" s="61"/>
      <c r="CW774" s="61"/>
      <c r="CX774" s="61"/>
      <c r="CY774" s="61"/>
      <c r="CZ774" s="61"/>
      <c r="DA774" s="61"/>
      <c r="DB774" s="61"/>
      <c r="DC774" s="61"/>
      <c r="DD774" s="61"/>
      <c r="DE774" s="61"/>
      <c r="DF774" s="61"/>
      <c r="DG774" s="61"/>
      <c r="DH774" s="61"/>
      <c r="DI774" s="61"/>
      <c r="DJ774" s="61"/>
      <c r="DK774" s="61"/>
      <c r="DL774" s="61"/>
      <c r="DM774" s="61"/>
      <c r="DN774" s="61"/>
      <c r="DO774" s="61"/>
      <c r="DP774" s="61"/>
      <c r="DQ774" s="61"/>
      <c r="DR774" s="61"/>
      <c r="DS774" s="61"/>
      <c r="DT774" s="61"/>
      <c r="DU774" s="61"/>
      <c r="DV774" s="61"/>
      <c r="DW774" s="61"/>
      <c r="DX774" s="61"/>
      <c r="DY774" s="61"/>
      <c r="DZ774" s="61"/>
      <c r="EA774" s="61"/>
      <c r="EB774" s="61"/>
      <c r="EC774" s="61"/>
      <c r="ED774" s="61"/>
      <c r="EE774" s="61"/>
      <c r="EF774" s="61"/>
      <c r="EG774" s="61"/>
      <c r="EH774" s="61"/>
      <c r="EI774" s="61"/>
      <c r="EJ774" s="61"/>
      <c r="EK774" s="61"/>
      <c r="EL774" s="61"/>
      <c r="EM774" s="61"/>
      <c r="EN774" s="61"/>
      <c r="EO774" s="61"/>
      <c r="EP774" s="61"/>
      <c r="EQ774" s="61"/>
      <c r="ER774" s="61"/>
      <c r="ES774" s="61"/>
      <c r="ET774" s="61"/>
      <c r="EU774" s="61"/>
      <c r="EV774" s="61"/>
      <c r="EW774" s="61"/>
      <c r="EX774" s="61"/>
      <c r="EY774" s="61"/>
      <c r="EZ774" s="61"/>
      <c r="FA774" s="61"/>
      <c r="FB774" s="61"/>
      <c r="FC774" s="61"/>
      <c r="FD774" s="61"/>
      <c r="FE774" s="61"/>
      <c r="FF774" s="61"/>
      <c r="FG774" s="61"/>
      <c r="FH774" s="61"/>
      <c r="FI774" s="61"/>
      <c r="FJ774" s="61"/>
      <c r="FK774" s="61"/>
      <c r="FL774" s="61"/>
      <c r="FM774" s="61"/>
      <c r="FN774" s="61"/>
      <c r="FO774" s="61"/>
      <c r="FP774" s="61"/>
      <c r="FQ774" s="61"/>
      <c r="FR774" s="61"/>
      <c r="FS774" s="61"/>
      <c r="FT774" s="61"/>
      <c r="FU774" s="61"/>
      <c r="FV774" s="61"/>
      <c r="FW774" s="61"/>
      <c r="FX774" s="61"/>
      <c r="FY774" s="61"/>
      <c r="FZ774" s="61"/>
      <c r="GA774" s="61"/>
      <c r="GB774" s="61"/>
      <c r="GC774" s="61"/>
      <c r="GD774" s="61"/>
      <c r="GE774" s="61"/>
      <c r="GF774" s="61"/>
      <c r="GG774" s="61"/>
      <c r="GH774" s="61"/>
      <c r="GI774" s="61"/>
      <c r="GJ774" s="61"/>
      <c r="GK774" s="61"/>
      <c r="GL774" s="61"/>
      <c r="GM774" s="61"/>
      <c r="GN774" s="61"/>
      <c r="GO774" s="61"/>
      <c r="GP774" s="61"/>
      <c r="GQ774" s="61"/>
      <c r="GR774" s="61"/>
      <c r="GS774" s="61"/>
      <c r="GT774" s="61"/>
      <c r="GU774" s="61"/>
      <c r="GV774" s="61"/>
      <c r="GW774" s="61"/>
      <c r="GX774" s="61"/>
      <c r="GY774" s="61"/>
      <c r="GZ774" s="61"/>
      <c r="HA774" s="61"/>
      <c r="HB774" s="61"/>
      <c r="HC774" s="61"/>
      <c r="HD774" s="61"/>
      <c r="HE774" s="61"/>
      <c r="HF774" s="61"/>
      <c r="HG774" s="61"/>
      <c r="HH774" s="61"/>
      <c r="HI774" s="61"/>
      <c r="HJ774" s="61"/>
      <c r="HK774" s="61"/>
      <c r="HL774" s="61"/>
      <c r="HM774" s="61"/>
      <c r="HN774" s="61"/>
      <c r="HO774" s="61"/>
    </row>
    <row r="775" spans="2:223" ht="51" outlineLevel="1" x14ac:dyDescent="0.2">
      <c r="B775" s="14" t="s">
        <v>1916</v>
      </c>
      <c r="C775" s="14" t="s">
        <v>46</v>
      </c>
      <c r="D775" s="14" t="s">
        <v>1917</v>
      </c>
      <c r="E775" s="14" t="s">
        <v>1833</v>
      </c>
      <c r="F775" s="14" t="s">
        <v>1918</v>
      </c>
      <c r="G775" s="14" t="s">
        <v>1919</v>
      </c>
      <c r="H775" s="15" t="s">
        <v>83</v>
      </c>
      <c r="I775" s="20">
        <v>50.8</v>
      </c>
      <c r="J775" s="17" t="s">
        <v>109</v>
      </c>
      <c r="K775" s="15" t="s">
        <v>53</v>
      </c>
      <c r="L775" s="18" t="s">
        <v>54</v>
      </c>
      <c r="M775" s="18" t="s">
        <v>55</v>
      </c>
      <c r="N775" s="18" t="s">
        <v>1142</v>
      </c>
      <c r="O775" s="18"/>
      <c r="P775" s="18"/>
      <c r="Q775" s="19"/>
      <c r="R775" s="20">
        <v>46.07</v>
      </c>
      <c r="S775" s="20">
        <v>40</v>
      </c>
      <c r="T775" s="20">
        <v>40</v>
      </c>
      <c r="U775" s="20">
        <v>40</v>
      </c>
      <c r="V775" s="20">
        <v>40</v>
      </c>
      <c r="W775" s="20">
        <v>673721.27</v>
      </c>
      <c r="X775" s="30">
        <f t="shared" si="21"/>
        <v>138833742.10890001</v>
      </c>
      <c r="Y775" s="20">
        <f t="shared" si="20"/>
        <v>155493791.16196802</v>
      </c>
      <c r="Z775" s="18" t="s">
        <v>57</v>
      </c>
      <c r="AA775" s="14" t="s">
        <v>176</v>
      </c>
      <c r="AB775" s="22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  <c r="CE775" s="10"/>
      <c r="CF775" s="10"/>
      <c r="CG775" s="10"/>
      <c r="CH775" s="10"/>
      <c r="CI775" s="10"/>
      <c r="CJ775" s="10"/>
      <c r="CK775" s="10"/>
      <c r="CL775" s="10"/>
      <c r="CM775" s="10"/>
      <c r="CN775" s="10"/>
      <c r="CO775" s="10"/>
      <c r="CP775" s="10"/>
      <c r="CQ775" s="10"/>
      <c r="CR775" s="10"/>
      <c r="CS775" s="10"/>
      <c r="CT775" s="10"/>
      <c r="CU775" s="10"/>
      <c r="CV775" s="10"/>
      <c r="CW775" s="10"/>
      <c r="CX775" s="10"/>
      <c r="CY775" s="10"/>
      <c r="CZ775" s="10"/>
      <c r="DA775" s="10"/>
      <c r="DB775" s="10"/>
      <c r="DC775" s="10"/>
      <c r="DD775" s="10"/>
      <c r="DE775" s="10"/>
      <c r="DF775" s="10"/>
      <c r="DG775" s="10"/>
      <c r="DH775" s="10"/>
      <c r="DI775" s="10"/>
      <c r="DJ775" s="10"/>
      <c r="DK775" s="10"/>
      <c r="DL775" s="10"/>
      <c r="DM775" s="10"/>
      <c r="DN775" s="10"/>
      <c r="DO775" s="10"/>
      <c r="DP775" s="10"/>
      <c r="DQ775" s="10"/>
      <c r="DR775" s="10"/>
      <c r="DS775" s="10"/>
      <c r="DT775" s="10"/>
      <c r="DU775" s="10"/>
      <c r="DV775" s="10"/>
      <c r="DW775" s="10"/>
      <c r="DX775" s="10"/>
      <c r="DY775" s="10"/>
      <c r="DZ775" s="10"/>
      <c r="EA775" s="10"/>
      <c r="EB775" s="10"/>
      <c r="EC775" s="10"/>
      <c r="ED775" s="10"/>
      <c r="EE775" s="10"/>
      <c r="EF775" s="10"/>
      <c r="EG775" s="10"/>
      <c r="EH775" s="10"/>
      <c r="EI775" s="10"/>
      <c r="EJ775" s="10"/>
      <c r="EK775" s="10"/>
      <c r="EL775" s="10"/>
      <c r="EM775" s="10"/>
      <c r="EN775" s="10"/>
      <c r="EO775" s="10"/>
      <c r="EP775" s="10"/>
      <c r="EQ775" s="10"/>
      <c r="ER775" s="10"/>
      <c r="ES775" s="10"/>
      <c r="ET775" s="10"/>
      <c r="EU775" s="10"/>
      <c r="EV775" s="10"/>
      <c r="EW775" s="10"/>
      <c r="EX775" s="10"/>
      <c r="EY775" s="10"/>
      <c r="EZ775" s="10"/>
      <c r="FA775" s="10"/>
      <c r="FB775" s="10"/>
      <c r="FC775" s="10"/>
      <c r="FD775" s="10"/>
      <c r="FE775" s="10"/>
      <c r="FF775" s="10"/>
      <c r="FG775" s="10"/>
      <c r="FH775" s="10"/>
      <c r="FI775" s="10"/>
      <c r="FJ775" s="10"/>
      <c r="FK775" s="10"/>
      <c r="FL775" s="10"/>
      <c r="FM775" s="10"/>
      <c r="FN775" s="10"/>
      <c r="FO775" s="10"/>
      <c r="FP775" s="10"/>
      <c r="FQ775" s="10"/>
      <c r="FR775" s="10"/>
      <c r="FS775" s="10"/>
      <c r="FT775" s="10"/>
      <c r="FU775" s="10"/>
      <c r="FV775" s="10"/>
      <c r="FW775" s="10"/>
      <c r="FX775" s="10"/>
      <c r="FY775" s="10"/>
      <c r="FZ775" s="10"/>
      <c r="GA775" s="10"/>
      <c r="GB775" s="10"/>
      <c r="GC775" s="10"/>
      <c r="GD775" s="10"/>
      <c r="GE775" s="10"/>
      <c r="GF775" s="10"/>
      <c r="GG775" s="10"/>
      <c r="GH775" s="10"/>
      <c r="GI775" s="10"/>
      <c r="GJ775" s="10"/>
      <c r="GK775" s="10"/>
      <c r="GL775" s="10"/>
      <c r="GM775" s="10"/>
      <c r="GN775" s="10"/>
      <c r="GO775" s="10"/>
      <c r="GP775" s="10"/>
      <c r="GQ775" s="10"/>
      <c r="GR775" s="10"/>
      <c r="GS775" s="10"/>
      <c r="GT775" s="10"/>
      <c r="GU775" s="10"/>
      <c r="GV775" s="10"/>
      <c r="GW775" s="10"/>
      <c r="GX775" s="10"/>
      <c r="GY775" s="10"/>
      <c r="GZ775" s="10"/>
      <c r="HA775" s="10"/>
      <c r="HB775" s="10"/>
      <c r="HC775" s="10"/>
      <c r="HD775" s="10"/>
      <c r="HE775" s="10"/>
      <c r="HF775" s="10"/>
      <c r="HG775" s="10"/>
      <c r="HH775" s="10"/>
      <c r="HI775" s="10"/>
      <c r="HJ775" s="10"/>
      <c r="HK775" s="10"/>
      <c r="HL775" s="10"/>
      <c r="HM775" s="10"/>
      <c r="HN775" s="10"/>
      <c r="HO775" s="10"/>
    </row>
    <row r="776" spans="2:223" ht="51" outlineLevel="1" x14ac:dyDescent="0.2">
      <c r="B776" s="14" t="s">
        <v>1920</v>
      </c>
      <c r="C776" s="14" t="s">
        <v>46</v>
      </c>
      <c r="D776" s="14" t="s">
        <v>1921</v>
      </c>
      <c r="E776" s="14" t="s">
        <v>1833</v>
      </c>
      <c r="F776" s="14" t="s">
        <v>1922</v>
      </c>
      <c r="G776" s="14" t="s">
        <v>1923</v>
      </c>
      <c r="H776" s="15" t="s">
        <v>83</v>
      </c>
      <c r="I776" s="20">
        <v>50.8</v>
      </c>
      <c r="J776" s="17" t="s">
        <v>109</v>
      </c>
      <c r="K776" s="15" t="s">
        <v>53</v>
      </c>
      <c r="L776" s="18" t="s">
        <v>54</v>
      </c>
      <c r="M776" s="18" t="s">
        <v>55</v>
      </c>
      <c r="N776" s="18" t="s">
        <v>1142</v>
      </c>
      <c r="O776" s="18"/>
      <c r="P776" s="18"/>
      <c r="Q776" s="19"/>
      <c r="R776" s="20">
        <v>11.55</v>
      </c>
      <c r="S776" s="20">
        <v>6</v>
      </c>
      <c r="T776" s="20">
        <v>6</v>
      </c>
      <c r="U776" s="20">
        <v>6</v>
      </c>
      <c r="V776" s="20">
        <v>6</v>
      </c>
      <c r="W776" s="20">
        <v>673721.27</v>
      </c>
      <c r="X776" s="30">
        <f t="shared" si="21"/>
        <v>23950791.148499999</v>
      </c>
      <c r="Y776" s="20">
        <f t="shared" si="20"/>
        <v>26824886.086320002</v>
      </c>
      <c r="Z776" s="18" t="s">
        <v>57</v>
      </c>
      <c r="AA776" s="14" t="s">
        <v>176</v>
      </c>
      <c r="AB776" s="22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  <c r="CE776" s="10"/>
      <c r="CF776" s="10"/>
      <c r="CG776" s="10"/>
      <c r="CH776" s="10"/>
      <c r="CI776" s="10"/>
      <c r="CJ776" s="10"/>
      <c r="CK776" s="10"/>
      <c r="CL776" s="10"/>
      <c r="CM776" s="10"/>
      <c r="CN776" s="10"/>
      <c r="CO776" s="10"/>
      <c r="CP776" s="10"/>
      <c r="CQ776" s="10"/>
      <c r="CR776" s="10"/>
      <c r="CS776" s="10"/>
      <c r="CT776" s="10"/>
      <c r="CU776" s="10"/>
      <c r="CV776" s="10"/>
      <c r="CW776" s="10"/>
      <c r="CX776" s="10"/>
      <c r="CY776" s="10"/>
      <c r="CZ776" s="10"/>
      <c r="DA776" s="10"/>
      <c r="DB776" s="10"/>
      <c r="DC776" s="10"/>
      <c r="DD776" s="10"/>
      <c r="DE776" s="10"/>
      <c r="DF776" s="10"/>
      <c r="DG776" s="10"/>
      <c r="DH776" s="10"/>
      <c r="DI776" s="10"/>
      <c r="DJ776" s="10"/>
      <c r="DK776" s="10"/>
      <c r="DL776" s="10"/>
      <c r="DM776" s="10"/>
      <c r="DN776" s="10"/>
      <c r="DO776" s="10"/>
      <c r="DP776" s="10"/>
      <c r="DQ776" s="10"/>
      <c r="DR776" s="10"/>
      <c r="DS776" s="10"/>
      <c r="DT776" s="10"/>
      <c r="DU776" s="10"/>
      <c r="DV776" s="10"/>
      <c r="DW776" s="10"/>
      <c r="DX776" s="10"/>
      <c r="DY776" s="10"/>
      <c r="DZ776" s="10"/>
      <c r="EA776" s="10"/>
      <c r="EB776" s="10"/>
      <c r="EC776" s="10"/>
      <c r="ED776" s="10"/>
      <c r="EE776" s="10"/>
      <c r="EF776" s="10"/>
      <c r="EG776" s="10"/>
      <c r="EH776" s="10"/>
      <c r="EI776" s="10"/>
      <c r="EJ776" s="10"/>
      <c r="EK776" s="10"/>
      <c r="EL776" s="10"/>
      <c r="EM776" s="10"/>
      <c r="EN776" s="10"/>
      <c r="EO776" s="10"/>
      <c r="EP776" s="10"/>
      <c r="EQ776" s="10"/>
      <c r="ER776" s="10"/>
      <c r="ES776" s="10"/>
      <c r="ET776" s="10"/>
      <c r="EU776" s="10"/>
      <c r="EV776" s="10"/>
      <c r="EW776" s="10"/>
      <c r="EX776" s="10"/>
      <c r="EY776" s="10"/>
      <c r="EZ776" s="10"/>
      <c r="FA776" s="10"/>
      <c r="FB776" s="10"/>
      <c r="FC776" s="10"/>
      <c r="FD776" s="10"/>
      <c r="FE776" s="10"/>
      <c r="FF776" s="10"/>
      <c r="FG776" s="10"/>
      <c r="FH776" s="10"/>
      <c r="FI776" s="10"/>
      <c r="FJ776" s="10"/>
      <c r="FK776" s="10"/>
      <c r="FL776" s="10"/>
      <c r="FM776" s="10"/>
      <c r="FN776" s="10"/>
      <c r="FO776" s="10"/>
      <c r="FP776" s="10"/>
      <c r="FQ776" s="10"/>
      <c r="FR776" s="10"/>
      <c r="FS776" s="10"/>
      <c r="FT776" s="10"/>
      <c r="FU776" s="10"/>
      <c r="FV776" s="10"/>
      <c r="FW776" s="10"/>
      <c r="FX776" s="10"/>
      <c r="FY776" s="10"/>
      <c r="FZ776" s="10"/>
      <c r="GA776" s="10"/>
      <c r="GB776" s="10"/>
      <c r="GC776" s="10"/>
      <c r="GD776" s="10"/>
      <c r="GE776" s="10"/>
      <c r="GF776" s="10"/>
      <c r="GG776" s="10"/>
      <c r="GH776" s="10"/>
      <c r="GI776" s="10"/>
      <c r="GJ776" s="10"/>
      <c r="GK776" s="10"/>
      <c r="GL776" s="10"/>
      <c r="GM776" s="10"/>
      <c r="GN776" s="10"/>
      <c r="GO776" s="10"/>
      <c r="GP776" s="10"/>
      <c r="GQ776" s="10"/>
      <c r="GR776" s="10"/>
      <c r="GS776" s="10"/>
      <c r="GT776" s="10"/>
      <c r="GU776" s="10"/>
      <c r="GV776" s="10"/>
      <c r="GW776" s="10"/>
      <c r="GX776" s="10"/>
      <c r="GY776" s="10"/>
      <c r="GZ776" s="10"/>
      <c r="HA776" s="10"/>
      <c r="HB776" s="10"/>
      <c r="HC776" s="10"/>
      <c r="HD776" s="10"/>
      <c r="HE776" s="10"/>
      <c r="HF776" s="10"/>
      <c r="HG776" s="10"/>
      <c r="HH776" s="10"/>
      <c r="HI776" s="10"/>
      <c r="HJ776" s="10"/>
      <c r="HK776" s="10"/>
      <c r="HL776" s="10"/>
      <c r="HM776" s="10"/>
      <c r="HN776" s="10"/>
      <c r="HO776" s="10"/>
    </row>
    <row r="777" spans="2:223" ht="51" outlineLevel="1" x14ac:dyDescent="0.2">
      <c r="B777" s="14" t="s">
        <v>1924</v>
      </c>
      <c r="C777" s="14" t="s">
        <v>46</v>
      </c>
      <c r="D777" s="14" t="s">
        <v>1925</v>
      </c>
      <c r="E777" s="14" t="s">
        <v>1833</v>
      </c>
      <c r="F777" s="14" t="s">
        <v>1926</v>
      </c>
      <c r="G777" s="14" t="s">
        <v>1927</v>
      </c>
      <c r="H777" s="15" t="s">
        <v>83</v>
      </c>
      <c r="I777" s="16">
        <v>45</v>
      </c>
      <c r="J777" s="17" t="s">
        <v>109</v>
      </c>
      <c r="K777" s="15" t="s">
        <v>53</v>
      </c>
      <c r="L777" s="18" t="s">
        <v>54</v>
      </c>
      <c r="M777" s="18" t="s">
        <v>55</v>
      </c>
      <c r="N777" s="18" t="s">
        <v>1928</v>
      </c>
      <c r="O777" s="18"/>
      <c r="P777" s="18"/>
      <c r="Q777" s="19"/>
      <c r="R777" s="20">
        <v>500</v>
      </c>
      <c r="S777" s="20">
        <v>500</v>
      </c>
      <c r="T777" s="20">
        <v>500</v>
      </c>
      <c r="U777" s="20">
        <v>500</v>
      </c>
      <c r="V777" s="20">
        <v>500</v>
      </c>
      <c r="W777" s="20">
        <v>2479.9899999999998</v>
      </c>
      <c r="X777" s="30">
        <f t="shared" si="21"/>
        <v>6199974.9999999991</v>
      </c>
      <c r="Y777" s="20">
        <f t="shared" si="20"/>
        <v>6943972</v>
      </c>
      <c r="Z777" s="18" t="s">
        <v>57</v>
      </c>
      <c r="AA777" s="14" t="s">
        <v>176</v>
      </c>
      <c r="AB777" s="22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  <c r="CE777" s="10"/>
      <c r="CF777" s="10"/>
      <c r="CG777" s="10"/>
      <c r="CH777" s="10"/>
      <c r="CI777" s="10"/>
      <c r="CJ777" s="10"/>
      <c r="CK777" s="10"/>
      <c r="CL777" s="10"/>
      <c r="CM777" s="10"/>
      <c r="CN777" s="10"/>
      <c r="CO777" s="10"/>
      <c r="CP777" s="10"/>
      <c r="CQ777" s="10"/>
      <c r="CR777" s="10"/>
      <c r="CS777" s="10"/>
      <c r="CT777" s="10"/>
      <c r="CU777" s="10"/>
      <c r="CV777" s="10"/>
      <c r="CW777" s="10"/>
      <c r="CX777" s="10"/>
      <c r="CY777" s="10"/>
      <c r="CZ777" s="10"/>
      <c r="DA777" s="10"/>
      <c r="DB777" s="10"/>
      <c r="DC777" s="10"/>
      <c r="DD777" s="10"/>
      <c r="DE777" s="10"/>
      <c r="DF777" s="10"/>
      <c r="DG777" s="10"/>
      <c r="DH777" s="10"/>
      <c r="DI777" s="10"/>
      <c r="DJ777" s="10"/>
      <c r="DK777" s="10"/>
      <c r="DL777" s="10"/>
      <c r="DM777" s="10"/>
      <c r="DN777" s="10"/>
      <c r="DO777" s="10"/>
      <c r="DP777" s="10"/>
      <c r="DQ777" s="10"/>
      <c r="DR777" s="10"/>
      <c r="DS777" s="10"/>
      <c r="DT777" s="10"/>
      <c r="DU777" s="10"/>
      <c r="DV777" s="10"/>
      <c r="DW777" s="10"/>
      <c r="DX777" s="10"/>
      <c r="DY777" s="10"/>
      <c r="DZ777" s="10"/>
      <c r="EA777" s="10"/>
      <c r="EB777" s="10"/>
      <c r="EC777" s="10"/>
      <c r="ED777" s="10"/>
      <c r="EE777" s="10"/>
      <c r="EF777" s="10"/>
      <c r="EG777" s="10"/>
      <c r="EH777" s="10"/>
      <c r="EI777" s="10"/>
      <c r="EJ777" s="10"/>
      <c r="EK777" s="10"/>
      <c r="EL777" s="10"/>
      <c r="EM777" s="10"/>
      <c r="EN777" s="10"/>
      <c r="EO777" s="10"/>
      <c r="EP777" s="10"/>
      <c r="EQ777" s="10"/>
      <c r="ER777" s="10"/>
      <c r="ES777" s="10"/>
      <c r="ET777" s="10"/>
      <c r="EU777" s="10"/>
      <c r="EV777" s="10"/>
      <c r="EW777" s="10"/>
      <c r="EX777" s="10"/>
      <c r="EY777" s="10"/>
      <c r="EZ777" s="10"/>
      <c r="FA777" s="10"/>
      <c r="FB777" s="10"/>
      <c r="FC777" s="10"/>
      <c r="FD777" s="10"/>
      <c r="FE777" s="10"/>
      <c r="FF777" s="10"/>
      <c r="FG777" s="10"/>
      <c r="FH777" s="10"/>
      <c r="FI777" s="10"/>
      <c r="FJ777" s="10"/>
      <c r="FK777" s="10"/>
      <c r="FL777" s="10"/>
      <c r="FM777" s="10"/>
      <c r="FN777" s="10"/>
      <c r="FO777" s="10"/>
      <c r="FP777" s="10"/>
      <c r="FQ777" s="10"/>
      <c r="FR777" s="10"/>
      <c r="FS777" s="10"/>
      <c r="FT777" s="10"/>
      <c r="FU777" s="10"/>
      <c r="FV777" s="10"/>
      <c r="FW777" s="10"/>
      <c r="FX777" s="10"/>
      <c r="FY777" s="10"/>
      <c r="FZ777" s="10"/>
      <c r="GA777" s="10"/>
      <c r="GB777" s="10"/>
      <c r="GC777" s="10"/>
      <c r="GD777" s="10"/>
      <c r="GE777" s="10"/>
      <c r="GF777" s="10"/>
      <c r="GG777" s="10"/>
      <c r="GH777" s="10"/>
      <c r="GI777" s="10"/>
      <c r="GJ777" s="10"/>
      <c r="GK777" s="10"/>
      <c r="GL777" s="10"/>
      <c r="GM777" s="10"/>
      <c r="GN777" s="10"/>
      <c r="GO777" s="10"/>
      <c r="GP777" s="10"/>
      <c r="GQ777" s="10"/>
      <c r="GR777" s="10"/>
      <c r="GS777" s="10"/>
      <c r="GT777" s="10"/>
      <c r="GU777" s="10"/>
      <c r="GV777" s="10"/>
      <c r="GW777" s="10"/>
      <c r="GX777" s="10"/>
      <c r="GY777" s="10"/>
      <c r="GZ777" s="10"/>
      <c r="HA777" s="10"/>
      <c r="HB777" s="10"/>
      <c r="HC777" s="10"/>
      <c r="HD777" s="10"/>
      <c r="HE777" s="10"/>
      <c r="HF777" s="10"/>
      <c r="HG777" s="10"/>
      <c r="HH777" s="10"/>
      <c r="HI777" s="10"/>
      <c r="HJ777" s="10"/>
      <c r="HK777" s="10"/>
      <c r="HL777" s="10"/>
      <c r="HM777" s="10"/>
      <c r="HN777" s="10"/>
      <c r="HO777" s="10"/>
    </row>
    <row r="778" spans="2:223" ht="51" outlineLevel="1" x14ac:dyDescent="0.2">
      <c r="B778" s="14" t="s">
        <v>1929</v>
      </c>
      <c r="C778" s="14" t="s">
        <v>46</v>
      </c>
      <c r="D778" s="14" t="s">
        <v>1930</v>
      </c>
      <c r="E778" s="14" t="s">
        <v>1833</v>
      </c>
      <c r="F778" s="14" t="s">
        <v>1931</v>
      </c>
      <c r="G778" s="14" t="s">
        <v>1932</v>
      </c>
      <c r="H778" s="15" t="s">
        <v>83</v>
      </c>
      <c r="I778" s="16">
        <v>45</v>
      </c>
      <c r="J778" s="17" t="s">
        <v>109</v>
      </c>
      <c r="K778" s="15" t="s">
        <v>53</v>
      </c>
      <c r="L778" s="18" t="s">
        <v>54</v>
      </c>
      <c r="M778" s="18" t="s">
        <v>55</v>
      </c>
      <c r="N778" s="18" t="s">
        <v>1928</v>
      </c>
      <c r="O778" s="18"/>
      <c r="P778" s="18"/>
      <c r="Q778" s="19"/>
      <c r="R778" s="20">
        <v>500</v>
      </c>
      <c r="S778" s="20">
        <v>500</v>
      </c>
      <c r="T778" s="20">
        <v>500</v>
      </c>
      <c r="U778" s="20">
        <v>500</v>
      </c>
      <c r="V778" s="20">
        <v>500</v>
      </c>
      <c r="W778" s="20">
        <v>2474.38</v>
      </c>
      <c r="X778" s="30">
        <f t="shared" si="21"/>
        <v>6185950</v>
      </c>
      <c r="Y778" s="20">
        <f t="shared" si="20"/>
        <v>6928264.0000000009</v>
      </c>
      <c r="Z778" s="18" t="s">
        <v>57</v>
      </c>
      <c r="AA778" s="14" t="s">
        <v>176</v>
      </c>
      <c r="AB778" s="22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0"/>
      <c r="DE778" s="10"/>
      <c r="DF778" s="10"/>
      <c r="DG778" s="10"/>
      <c r="DH778" s="10"/>
      <c r="DI778" s="10"/>
      <c r="DJ778" s="10"/>
      <c r="DK778" s="10"/>
      <c r="DL778" s="10"/>
      <c r="DM778" s="10"/>
      <c r="DN778" s="10"/>
      <c r="DO778" s="10"/>
      <c r="DP778" s="10"/>
      <c r="DQ778" s="10"/>
      <c r="DR778" s="10"/>
      <c r="DS778" s="10"/>
      <c r="DT778" s="10"/>
      <c r="DU778" s="10"/>
      <c r="DV778" s="10"/>
      <c r="DW778" s="10"/>
      <c r="DX778" s="10"/>
      <c r="DY778" s="10"/>
      <c r="DZ778" s="10"/>
      <c r="EA778" s="10"/>
      <c r="EB778" s="10"/>
      <c r="EC778" s="10"/>
      <c r="ED778" s="10"/>
      <c r="EE778" s="10"/>
      <c r="EF778" s="10"/>
      <c r="EG778" s="10"/>
      <c r="EH778" s="10"/>
      <c r="EI778" s="10"/>
      <c r="EJ778" s="10"/>
      <c r="EK778" s="10"/>
      <c r="EL778" s="10"/>
      <c r="EM778" s="10"/>
      <c r="EN778" s="10"/>
      <c r="EO778" s="10"/>
      <c r="EP778" s="10"/>
      <c r="EQ778" s="10"/>
      <c r="ER778" s="10"/>
      <c r="ES778" s="10"/>
      <c r="ET778" s="10"/>
      <c r="EU778" s="10"/>
      <c r="EV778" s="10"/>
      <c r="EW778" s="10"/>
      <c r="EX778" s="10"/>
      <c r="EY778" s="10"/>
      <c r="EZ778" s="10"/>
      <c r="FA778" s="10"/>
      <c r="FB778" s="10"/>
      <c r="FC778" s="10"/>
      <c r="FD778" s="10"/>
      <c r="FE778" s="10"/>
      <c r="FF778" s="10"/>
      <c r="FG778" s="10"/>
      <c r="FH778" s="10"/>
      <c r="FI778" s="10"/>
      <c r="FJ778" s="10"/>
      <c r="FK778" s="10"/>
      <c r="FL778" s="10"/>
      <c r="FM778" s="10"/>
      <c r="FN778" s="10"/>
      <c r="FO778" s="10"/>
      <c r="FP778" s="10"/>
      <c r="FQ778" s="10"/>
      <c r="FR778" s="10"/>
      <c r="FS778" s="10"/>
      <c r="FT778" s="10"/>
      <c r="FU778" s="10"/>
      <c r="FV778" s="10"/>
      <c r="FW778" s="10"/>
      <c r="FX778" s="10"/>
      <c r="FY778" s="10"/>
      <c r="FZ778" s="10"/>
      <c r="GA778" s="10"/>
      <c r="GB778" s="10"/>
      <c r="GC778" s="10"/>
      <c r="GD778" s="10"/>
      <c r="GE778" s="10"/>
      <c r="GF778" s="10"/>
      <c r="GG778" s="10"/>
      <c r="GH778" s="10"/>
      <c r="GI778" s="10"/>
      <c r="GJ778" s="10"/>
      <c r="GK778" s="10"/>
      <c r="GL778" s="10"/>
      <c r="GM778" s="10"/>
      <c r="GN778" s="10"/>
      <c r="GO778" s="10"/>
      <c r="GP778" s="10"/>
      <c r="GQ778" s="10"/>
      <c r="GR778" s="10"/>
      <c r="GS778" s="10"/>
      <c r="GT778" s="10"/>
      <c r="GU778" s="10"/>
      <c r="GV778" s="10"/>
      <c r="GW778" s="10"/>
      <c r="GX778" s="10"/>
      <c r="GY778" s="10"/>
      <c r="GZ778" s="10"/>
      <c r="HA778" s="10"/>
      <c r="HB778" s="10"/>
      <c r="HC778" s="10"/>
      <c r="HD778" s="10"/>
      <c r="HE778" s="10"/>
      <c r="HF778" s="10"/>
      <c r="HG778" s="10"/>
      <c r="HH778" s="10"/>
      <c r="HI778" s="10"/>
      <c r="HJ778" s="10"/>
      <c r="HK778" s="10"/>
      <c r="HL778" s="10"/>
      <c r="HM778" s="10"/>
      <c r="HN778" s="10"/>
      <c r="HO778" s="10"/>
    </row>
    <row r="779" spans="2:223" ht="51" outlineLevel="1" x14ac:dyDescent="0.2">
      <c r="B779" s="14" t="s">
        <v>1933</v>
      </c>
      <c r="C779" s="14" t="s">
        <v>46</v>
      </c>
      <c r="D779" s="14" t="s">
        <v>1934</v>
      </c>
      <c r="E779" s="14" t="s">
        <v>1833</v>
      </c>
      <c r="F779" s="14" t="s">
        <v>1935</v>
      </c>
      <c r="G779" s="14" t="s">
        <v>1936</v>
      </c>
      <c r="H779" s="15" t="s">
        <v>83</v>
      </c>
      <c r="I779" s="16">
        <v>45</v>
      </c>
      <c r="J779" s="17" t="s">
        <v>109</v>
      </c>
      <c r="K779" s="15" t="s">
        <v>53</v>
      </c>
      <c r="L779" s="18" t="s">
        <v>54</v>
      </c>
      <c r="M779" s="18" t="s">
        <v>55</v>
      </c>
      <c r="N779" s="18" t="s">
        <v>1928</v>
      </c>
      <c r="O779" s="18"/>
      <c r="P779" s="18"/>
      <c r="Q779" s="19"/>
      <c r="R779" s="20">
        <v>60</v>
      </c>
      <c r="S779" s="20">
        <v>60</v>
      </c>
      <c r="T779" s="20">
        <v>60</v>
      </c>
      <c r="U779" s="20">
        <v>60</v>
      </c>
      <c r="V779" s="20">
        <v>60</v>
      </c>
      <c r="W779" s="20">
        <v>2688.63</v>
      </c>
      <c r="X779" s="30">
        <f t="shared" si="21"/>
        <v>806589</v>
      </c>
      <c r="Y779" s="20">
        <f t="shared" si="20"/>
        <v>903379.68</v>
      </c>
      <c r="Z779" s="18" t="s">
        <v>57</v>
      </c>
      <c r="AA779" s="14" t="s">
        <v>176</v>
      </c>
      <c r="AB779" s="22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  <c r="CX779" s="10"/>
      <c r="CY779" s="10"/>
      <c r="CZ779" s="10"/>
      <c r="DA779" s="10"/>
      <c r="DB779" s="10"/>
      <c r="DC779" s="10"/>
      <c r="DD779" s="10"/>
      <c r="DE779" s="10"/>
      <c r="DF779" s="10"/>
      <c r="DG779" s="10"/>
      <c r="DH779" s="10"/>
      <c r="DI779" s="10"/>
      <c r="DJ779" s="10"/>
      <c r="DK779" s="10"/>
      <c r="DL779" s="10"/>
      <c r="DM779" s="10"/>
      <c r="DN779" s="10"/>
      <c r="DO779" s="10"/>
      <c r="DP779" s="10"/>
      <c r="DQ779" s="10"/>
      <c r="DR779" s="10"/>
      <c r="DS779" s="10"/>
      <c r="DT779" s="10"/>
      <c r="DU779" s="10"/>
      <c r="DV779" s="10"/>
      <c r="DW779" s="10"/>
      <c r="DX779" s="10"/>
      <c r="DY779" s="10"/>
      <c r="DZ779" s="10"/>
      <c r="EA779" s="10"/>
      <c r="EB779" s="10"/>
      <c r="EC779" s="10"/>
      <c r="ED779" s="10"/>
      <c r="EE779" s="10"/>
      <c r="EF779" s="10"/>
      <c r="EG779" s="10"/>
      <c r="EH779" s="10"/>
      <c r="EI779" s="10"/>
      <c r="EJ779" s="10"/>
      <c r="EK779" s="10"/>
      <c r="EL779" s="10"/>
      <c r="EM779" s="10"/>
      <c r="EN779" s="10"/>
      <c r="EO779" s="10"/>
      <c r="EP779" s="10"/>
      <c r="EQ779" s="10"/>
      <c r="ER779" s="10"/>
      <c r="ES779" s="10"/>
      <c r="ET779" s="10"/>
      <c r="EU779" s="10"/>
      <c r="EV779" s="10"/>
      <c r="EW779" s="10"/>
      <c r="EX779" s="10"/>
      <c r="EY779" s="10"/>
      <c r="EZ779" s="10"/>
      <c r="FA779" s="10"/>
      <c r="FB779" s="10"/>
      <c r="FC779" s="10"/>
      <c r="FD779" s="10"/>
      <c r="FE779" s="10"/>
      <c r="FF779" s="10"/>
      <c r="FG779" s="10"/>
      <c r="FH779" s="10"/>
      <c r="FI779" s="10"/>
      <c r="FJ779" s="10"/>
      <c r="FK779" s="10"/>
      <c r="FL779" s="10"/>
      <c r="FM779" s="10"/>
      <c r="FN779" s="10"/>
      <c r="FO779" s="10"/>
      <c r="FP779" s="10"/>
      <c r="FQ779" s="10"/>
      <c r="FR779" s="10"/>
      <c r="FS779" s="10"/>
      <c r="FT779" s="10"/>
      <c r="FU779" s="10"/>
      <c r="FV779" s="10"/>
      <c r="FW779" s="10"/>
      <c r="FX779" s="10"/>
      <c r="FY779" s="10"/>
      <c r="FZ779" s="10"/>
      <c r="GA779" s="10"/>
      <c r="GB779" s="10"/>
      <c r="GC779" s="10"/>
      <c r="GD779" s="10"/>
      <c r="GE779" s="10"/>
      <c r="GF779" s="10"/>
      <c r="GG779" s="10"/>
      <c r="GH779" s="10"/>
      <c r="GI779" s="10"/>
      <c r="GJ779" s="10"/>
      <c r="GK779" s="10"/>
      <c r="GL779" s="10"/>
      <c r="GM779" s="10"/>
      <c r="GN779" s="10"/>
      <c r="GO779" s="10"/>
      <c r="GP779" s="10"/>
      <c r="GQ779" s="10"/>
      <c r="GR779" s="10"/>
      <c r="GS779" s="10"/>
      <c r="GT779" s="10"/>
      <c r="GU779" s="10"/>
      <c r="GV779" s="10"/>
      <c r="GW779" s="10"/>
      <c r="GX779" s="10"/>
      <c r="GY779" s="10"/>
      <c r="GZ779" s="10"/>
      <c r="HA779" s="10"/>
      <c r="HB779" s="10"/>
      <c r="HC779" s="10"/>
      <c r="HD779" s="10"/>
      <c r="HE779" s="10"/>
      <c r="HF779" s="10"/>
      <c r="HG779" s="10"/>
      <c r="HH779" s="10"/>
      <c r="HI779" s="10"/>
      <c r="HJ779" s="10"/>
      <c r="HK779" s="10"/>
      <c r="HL779" s="10"/>
      <c r="HM779" s="10"/>
      <c r="HN779" s="10"/>
      <c r="HO779" s="10"/>
    </row>
    <row r="780" spans="2:223" ht="51" outlineLevel="1" x14ac:dyDescent="0.2">
      <c r="B780" s="14" t="s">
        <v>1937</v>
      </c>
      <c r="C780" s="14" t="s">
        <v>46</v>
      </c>
      <c r="D780" s="14" t="s">
        <v>1938</v>
      </c>
      <c r="E780" s="14" t="s">
        <v>1833</v>
      </c>
      <c r="F780" s="14" t="s">
        <v>1939</v>
      </c>
      <c r="G780" s="14" t="s">
        <v>1940</v>
      </c>
      <c r="H780" s="15" t="s">
        <v>83</v>
      </c>
      <c r="I780" s="16">
        <v>45</v>
      </c>
      <c r="J780" s="17" t="s">
        <v>109</v>
      </c>
      <c r="K780" s="15" t="s">
        <v>53</v>
      </c>
      <c r="L780" s="18" t="s">
        <v>54</v>
      </c>
      <c r="M780" s="18" t="s">
        <v>55</v>
      </c>
      <c r="N780" s="18" t="s">
        <v>1928</v>
      </c>
      <c r="O780" s="18"/>
      <c r="P780" s="18"/>
      <c r="Q780" s="19"/>
      <c r="R780" s="20">
        <v>500</v>
      </c>
      <c r="S780" s="20">
        <v>500</v>
      </c>
      <c r="T780" s="20">
        <v>500</v>
      </c>
      <c r="U780" s="20">
        <v>500</v>
      </c>
      <c r="V780" s="20">
        <v>500</v>
      </c>
      <c r="W780" s="20">
        <v>2483.17</v>
      </c>
      <c r="X780" s="30">
        <f t="shared" si="21"/>
        <v>6207925</v>
      </c>
      <c r="Y780" s="20">
        <f t="shared" si="20"/>
        <v>6952876.0000000009</v>
      </c>
      <c r="Z780" s="18" t="s">
        <v>57</v>
      </c>
      <c r="AA780" s="14" t="s">
        <v>176</v>
      </c>
      <c r="AB780" s="22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  <c r="CX780" s="10"/>
      <c r="CY780" s="10"/>
      <c r="CZ780" s="10"/>
      <c r="DA780" s="10"/>
      <c r="DB780" s="10"/>
      <c r="DC780" s="10"/>
      <c r="DD780" s="10"/>
      <c r="DE780" s="10"/>
      <c r="DF780" s="10"/>
      <c r="DG780" s="10"/>
      <c r="DH780" s="10"/>
      <c r="DI780" s="10"/>
      <c r="DJ780" s="10"/>
      <c r="DK780" s="10"/>
      <c r="DL780" s="10"/>
      <c r="DM780" s="10"/>
      <c r="DN780" s="10"/>
      <c r="DO780" s="10"/>
      <c r="DP780" s="10"/>
      <c r="DQ780" s="10"/>
      <c r="DR780" s="10"/>
      <c r="DS780" s="10"/>
      <c r="DT780" s="10"/>
      <c r="DU780" s="10"/>
      <c r="DV780" s="10"/>
      <c r="DW780" s="10"/>
      <c r="DX780" s="10"/>
      <c r="DY780" s="10"/>
      <c r="DZ780" s="10"/>
      <c r="EA780" s="10"/>
      <c r="EB780" s="10"/>
      <c r="EC780" s="10"/>
      <c r="ED780" s="10"/>
      <c r="EE780" s="10"/>
      <c r="EF780" s="10"/>
      <c r="EG780" s="10"/>
      <c r="EH780" s="10"/>
      <c r="EI780" s="10"/>
      <c r="EJ780" s="10"/>
      <c r="EK780" s="10"/>
      <c r="EL780" s="10"/>
      <c r="EM780" s="10"/>
      <c r="EN780" s="10"/>
      <c r="EO780" s="10"/>
      <c r="EP780" s="10"/>
      <c r="EQ780" s="10"/>
      <c r="ER780" s="10"/>
      <c r="ES780" s="10"/>
      <c r="ET780" s="10"/>
      <c r="EU780" s="10"/>
      <c r="EV780" s="10"/>
      <c r="EW780" s="10"/>
      <c r="EX780" s="10"/>
      <c r="EY780" s="10"/>
      <c r="EZ780" s="10"/>
      <c r="FA780" s="10"/>
      <c r="FB780" s="10"/>
      <c r="FC780" s="10"/>
      <c r="FD780" s="10"/>
      <c r="FE780" s="10"/>
      <c r="FF780" s="10"/>
      <c r="FG780" s="10"/>
      <c r="FH780" s="10"/>
      <c r="FI780" s="10"/>
      <c r="FJ780" s="10"/>
      <c r="FK780" s="10"/>
      <c r="FL780" s="10"/>
      <c r="FM780" s="10"/>
      <c r="FN780" s="10"/>
      <c r="FO780" s="10"/>
      <c r="FP780" s="10"/>
      <c r="FQ780" s="10"/>
      <c r="FR780" s="10"/>
      <c r="FS780" s="10"/>
      <c r="FT780" s="10"/>
      <c r="FU780" s="10"/>
      <c r="FV780" s="10"/>
      <c r="FW780" s="10"/>
      <c r="FX780" s="10"/>
      <c r="FY780" s="10"/>
      <c r="FZ780" s="10"/>
      <c r="GA780" s="10"/>
      <c r="GB780" s="10"/>
      <c r="GC780" s="10"/>
      <c r="GD780" s="10"/>
      <c r="GE780" s="10"/>
      <c r="GF780" s="10"/>
      <c r="GG780" s="10"/>
      <c r="GH780" s="10"/>
      <c r="GI780" s="10"/>
      <c r="GJ780" s="10"/>
      <c r="GK780" s="10"/>
      <c r="GL780" s="10"/>
      <c r="GM780" s="10"/>
      <c r="GN780" s="10"/>
      <c r="GO780" s="10"/>
      <c r="GP780" s="10"/>
      <c r="GQ780" s="10"/>
      <c r="GR780" s="10"/>
      <c r="GS780" s="10"/>
      <c r="GT780" s="10"/>
      <c r="GU780" s="10"/>
      <c r="GV780" s="10"/>
      <c r="GW780" s="10"/>
      <c r="GX780" s="10"/>
      <c r="GY780" s="10"/>
      <c r="GZ780" s="10"/>
      <c r="HA780" s="10"/>
      <c r="HB780" s="10"/>
      <c r="HC780" s="10"/>
      <c r="HD780" s="10"/>
      <c r="HE780" s="10"/>
      <c r="HF780" s="10"/>
      <c r="HG780" s="10"/>
      <c r="HH780" s="10"/>
      <c r="HI780" s="10"/>
      <c r="HJ780" s="10"/>
      <c r="HK780" s="10"/>
      <c r="HL780" s="10"/>
      <c r="HM780" s="10"/>
      <c r="HN780" s="10"/>
      <c r="HO780" s="10"/>
    </row>
    <row r="781" spans="2:223" ht="51" outlineLevel="1" x14ac:dyDescent="0.2">
      <c r="B781" s="14" t="s">
        <v>1941</v>
      </c>
      <c r="C781" s="14" t="s">
        <v>46</v>
      </c>
      <c r="D781" s="14" t="s">
        <v>1942</v>
      </c>
      <c r="E781" s="14" t="s">
        <v>1833</v>
      </c>
      <c r="F781" s="14" t="s">
        <v>1943</v>
      </c>
      <c r="G781" s="14" t="s">
        <v>1944</v>
      </c>
      <c r="H781" s="15" t="s">
        <v>83</v>
      </c>
      <c r="I781" s="16">
        <v>45</v>
      </c>
      <c r="J781" s="17" t="s">
        <v>109</v>
      </c>
      <c r="K781" s="15" t="s">
        <v>53</v>
      </c>
      <c r="L781" s="18" t="s">
        <v>54</v>
      </c>
      <c r="M781" s="18" t="s">
        <v>55</v>
      </c>
      <c r="N781" s="18" t="s">
        <v>1928</v>
      </c>
      <c r="O781" s="18"/>
      <c r="P781" s="18"/>
      <c r="Q781" s="19"/>
      <c r="R781" s="20">
        <v>500</v>
      </c>
      <c r="S781" s="20">
        <v>500</v>
      </c>
      <c r="T781" s="20">
        <v>500</v>
      </c>
      <c r="U781" s="20">
        <v>500</v>
      </c>
      <c r="V781" s="20">
        <v>500</v>
      </c>
      <c r="W781" s="20">
        <v>2483.17</v>
      </c>
      <c r="X781" s="30">
        <f t="shared" si="21"/>
        <v>6207925</v>
      </c>
      <c r="Y781" s="20">
        <f t="shared" si="20"/>
        <v>6952876.0000000009</v>
      </c>
      <c r="Z781" s="18" t="s">
        <v>57</v>
      </c>
      <c r="AA781" s="14" t="s">
        <v>176</v>
      </c>
      <c r="AB781" s="22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  <c r="CW781" s="10"/>
      <c r="CX781" s="10"/>
      <c r="CY781" s="10"/>
      <c r="CZ781" s="10"/>
      <c r="DA781" s="10"/>
      <c r="DB781" s="10"/>
      <c r="DC781" s="10"/>
      <c r="DD781" s="10"/>
      <c r="DE781" s="10"/>
      <c r="DF781" s="10"/>
      <c r="DG781" s="10"/>
      <c r="DH781" s="10"/>
      <c r="DI781" s="10"/>
      <c r="DJ781" s="10"/>
      <c r="DK781" s="10"/>
      <c r="DL781" s="10"/>
      <c r="DM781" s="10"/>
      <c r="DN781" s="10"/>
      <c r="DO781" s="10"/>
      <c r="DP781" s="10"/>
      <c r="DQ781" s="10"/>
      <c r="DR781" s="10"/>
      <c r="DS781" s="10"/>
      <c r="DT781" s="10"/>
      <c r="DU781" s="10"/>
      <c r="DV781" s="10"/>
      <c r="DW781" s="10"/>
      <c r="DX781" s="10"/>
      <c r="DY781" s="10"/>
      <c r="DZ781" s="10"/>
      <c r="EA781" s="10"/>
      <c r="EB781" s="10"/>
      <c r="EC781" s="10"/>
      <c r="ED781" s="10"/>
      <c r="EE781" s="10"/>
      <c r="EF781" s="10"/>
      <c r="EG781" s="10"/>
      <c r="EH781" s="10"/>
      <c r="EI781" s="10"/>
      <c r="EJ781" s="10"/>
      <c r="EK781" s="10"/>
      <c r="EL781" s="10"/>
      <c r="EM781" s="10"/>
      <c r="EN781" s="10"/>
      <c r="EO781" s="10"/>
      <c r="EP781" s="10"/>
      <c r="EQ781" s="10"/>
      <c r="ER781" s="10"/>
      <c r="ES781" s="10"/>
      <c r="ET781" s="10"/>
      <c r="EU781" s="10"/>
      <c r="EV781" s="10"/>
      <c r="EW781" s="10"/>
      <c r="EX781" s="10"/>
      <c r="EY781" s="10"/>
      <c r="EZ781" s="10"/>
      <c r="FA781" s="10"/>
      <c r="FB781" s="10"/>
      <c r="FC781" s="10"/>
      <c r="FD781" s="10"/>
      <c r="FE781" s="10"/>
      <c r="FF781" s="10"/>
      <c r="FG781" s="10"/>
      <c r="FH781" s="10"/>
      <c r="FI781" s="10"/>
      <c r="FJ781" s="10"/>
      <c r="FK781" s="10"/>
      <c r="FL781" s="10"/>
      <c r="FM781" s="10"/>
      <c r="FN781" s="10"/>
      <c r="FO781" s="10"/>
      <c r="FP781" s="10"/>
      <c r="FQ781" s="10"/>
      <c r="FR781" s="10"/>
      <c r="FS781" s="10"/>
      <c r="FT781" s="10"/>
      <c r="FU781" s="10"/>
      <c r="FV781" s="10"/>
      <c r="FW781" s="10"/>
      <c r="FX781" s="10"/>
      <c r="FY781" s="10"/>
      <c r="FZ781" s="10"/>
      <c r="GA781" s="10"/>
      <c r="GB781" s="10"/>
      <c r="GC781" s="10"/>
      <c r="GD781" s="10"/>
      <c r="GE781" s="10"/>
      <c r="GF781" s="10"/>
      <c r="GG781" s="10"/>
      <c r="GH781" s="10"/>
      <c r="GI781" s="10"/>
      <c r="GJ781" s="10"/>
      <c r="GK781" s="10"/>
      <c r="GL781" s="10"/>
      <c r="GM781" s="10"/>
      <c r="GN781" s="10"/>
      <c r="GO781" s="10"/>
      <c r="GP781" s="10"/>
      <c r="GQ781" s="10"/>
      <c r="GR781" s="10"/>
      <c r="GS781" s="10"/>
      <c r="GT781" s="10"/>
      <c r="GU781" s="10"/>
      <c r="GV781" s="10"/>
      <c r="GW781" s="10"/>
      <c r="GX781" s="10"/>
      <c r="GY781" s="10"/>
      <c r="GZ781" s="10"/>
      <c r="HA781" s="10"/>
      <c r="HB781" s="10"/>
      <c r="HC781" s="10"/>
      <c r="HD781" s="10"/>
      <c r="HE781" s="10"/>
      <c r="HF781" s="10"/>
      <c r="HG781" s="10"/>
      <c r="HH781" s="10"/>
      <c r="HI781" s="10"/>
      <c r="HJ781" s="10"/>
      <c r="HK781" s="10"/>
      <c r="HL781" s="10"/>
      <c r="HM781" s="10"/>
      <c r="HN781" s="10"/>
      <c r="HO781" s="10"/>
    </row>
    <row r="782" spans="2:223" ht="51" outlineLevel="1" x14ac:dyDescent="0.2">
      <c r="B782" s="14" t="s">
        <v>1945</v>
      </c>
      <c r="C782" s="14" t="s">
        <v>46</v>
      </c>
      <c r="D782" s="14" t="s">
        <v>1946</v>
      </c>
      <c r="E782" s="14" t="s">
        <v>1833</v>
      </c>
      <c r="F782" s="14" t="s">
        <v>1947</v>
      </c>
      <c r="G782" s="14" t="s">
        <v>1948</v>
      </c>
      <c r="H782" s="15" t="s">
        <v>83</v>
      </c>
      <c r="I782" s="16">
        <v>45</v>
      </c>
      <c r="J782" s="17" t="s">
        <v>109</v>
      </c>
      <c r="K782" s="15" t="s">
        <v>53</v>
      </c>
      <c r="L782" s="18" t="s">
        <v>54</v>
      </c>
      <c r="M782" s="18" t="s">
        <v>55</v>
      </c>
      <c r="N782" s="18" t="s">
        <v>1928</v>
      </c>
      <c r="O782" s="18"/>
      <c r="P782" s="18"/>
      <c r="Q782" s="19"/>
      <c r="R782" s="20">
        <v>500</v>
      </c>
      <c r="S782" s="20">
        <v>500</v>
      </c>
      <c r="T782" s="20">
        <v>500</v>
      </c>
      <c r="U782" s="20">
        <v>500</v>
      </c>
      <c r="V782" s="20">
        <v>500</v>
      </c>
      <c r="W782" s="20">
        <v>2482.14</v>
      </c>
      <c r="X782" s="30">
        <f t="shared" si="21"/>
        <v>6205350</v>
      </c>
      <c r="Y782" s="20">
        <f t="shared" si="20"/>
        <v>6949992.0000000009</v>
      </c>
      <c r="Z782" s="18" t="s">
        <v>57</v>
      </c>
      <c r="AA782" s="14" t="s">
        <v>176</v>
      </c>
      <c r="AB782" s="22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  <c r="CO782" s="10"/>
      <c r="CP782" s="10"/>
      <c r="CQ782" s="10"/>
      <c r="CR782" s="10"/>
      <c r="CS782" s="10"/>
      <c r="CT782" s="10"/>
      <c r="CU782" s="10"/>
      <c r="CV782" s="10"/>
      <c r="CW782" s="10"/>
      <c r="CX782" s="10"/>
      <c r="CY782" s="10"/>
      <c r="CZ782" s="10"/>
      <c r="DA782" s="10"/>
      <c r="DB782" s="10"/>
      <c r="DC782" s="10"/>
      <c r="DD782" s="10"/>
      <c r="DE782" s="10"/>
      <c r="DF782" s="10"/>
      <c r="DG782" s="10"/>
      <c r="DH782" s="10"/>
      <c r="DI782" s="10"/>
      <c r="DJ782" s="10"/>
      <c r="DK782" s="10"/>
      <c r="DL782" s="10"/>
      <c r="DM782" s="10"/>
      <c r="DN782" s="10"/>
      <c r="DO782" s="10"/>
      <c r="DP782" s="10"/>
      <c r="DQ782" s="10"/>
      <c r="DR782" s="10"/>
      <c r="DS782" s="10"/>
      <c r="DT782" s="10"/>
      <c r="DU782" s="10"/>
      <c r="DV782" s="10"/>
      <c r="DW782" s="10"/>
      <c r="DX782" s="10"/>
      <c r="DY782" s="10"/>
      <c r="DZ782" s="10"/>
      <c r="EA782" s="10"/>
      <c r="EB782" s="10"/>
      <c r="EC782" s="10"/>
      <c r="ED782" s="10"/>
      <c r="EE782" s="10"/>
      <c r="EF782" s="10"/>
      <c r="EG782" s="10"/>
      <c r="EH782" s="10"/>
      <c r="EI782" s="10"/>
      <c r="EJ782" s="10"/>
      <c r="EK782" s="10"/>
      <c r="EL782" s="10"/>
      <c r="EM782" s="10"/>
      <c r="EN782" s="10"/>
      <c r="EO782" s="10"/>
      <c r="EP782" s="10"/>
      <c r="EQ782" s="10"/>
      <c r="ER782" s="10"/>
      <c r="ES782" s="10"/>
      <c r="ET782" s="10"/>
      <c r="EU782" s="10"/>
      <c r="EV782" s="10"/>
      <c r="EW782" s="10"/>
      <c r="EX782" s="10"/>
      <c r="EY782" s="10"/>
      <c r="EZ782" s="10"/>
      <c r="FA782" s="10"/>
      <c r="FB782" s="10"/>
      <c r="FC782" s="10"/>
      <c r="FD782" s="10"/>
      <c r="FE782" s="10"/>
      <c r="FF782" s="10"/>
      <c r="FG782" s="10"/>
      <c r="FH782" s="10"/>
      <c r="FI782" s="10"/>
      <c r="FJ782" s="10"/>
      <c r="FK782" s="10"/>
      <c r="FL782" s="10"/>
      <c r="FM782" s="10"/>
      <c r="FN782" s="10"/>
      <c r="FO782" s="10"/>
      <c r="FP782" s="10"/>
      <c r="FQ782" s="10"/>
      <c r="FR782" s="10"/>
      <c r="FS782" s="10"/>
      <c r="FT782" s="10"/>
      <c r="FU782" s="10"/>
      <c r="FV782" s="10"/>
      <c r="FW782" s="10"/>
      <c r="FX782" s="10"/>
      <c r="FY782" s="10"/>
      <c r="FZ782" s="10"/>
      <c r="GA782" s="10"/>
      <c r="GB782" s="10"/>
      <c r="GC782" s="10"/>
      <c r="GD782" s="10"/>
      <c r="GE782" s="10"/>
      <c r="GF782" s="10"/>
      <c r="GG782" s="10"/>
      <c r="GH782" s="10"/>
      <c r="GI782" s="10"/>
      <c r="GJ782" s="10"/>
      <c r="GK782" s="10"/>
      <c r="GL782" s="10"/>
      <c r="GM782" s="10"/>
      <c r="GN782" s="10"/>
      <c r="GO782" s="10"/>
      <c r="GP782" s="10"/>
      <c r="GQ782" s="10"/>
      <c r="GR782" s="10"/>
      <c r="GS782" s="10"/>
      <c r="GT782" s="10"/>
      <c r="GU782" s="10"/>
      <c r="GV782" s="10"/>
      <c r="GW782" s="10"/>
      <c r="GX782" s="10"/>
      <c r="GY782" s="10"/>
      <c r="GZ782" s="10"/>
      <c r="HA782" s="10"/>
      <c r="HB782" s="10"/>
      <c r="HC782" s="10"/>
      <c r="HD782" s="10"/>
      <c r="HE782" s="10"/>
      <c r="HF782" s="10"/>
      <c r="HG782" s="10"/>
      <c r="HH782" s="10"/>
      <c r="HI782" s="10"/>
      <c r="HJ782" s="10"/>
      <c r="HK782" s="10"/>
      <c r="HL782" s="10"/>
      <c r="HM782" s="10"/>
      <c r="HN782" s="10"/>
      <c r="HO782" s="10"/>
    </row>
    <row r="783" spans="2:223" ht="51" outlineLevel="1" x14ac:dyDescent="0.2">
      <c r="B783" s="14" t="s">
        <v>1949</v>
      </c>
      <c r="C783" s="14" t="s">
        <v>46</v>
      </c>
      <c r="D783" s="14" t="s">
        <v>1950</v>
      </c>
      <c r="E783" s="14" t="s">
        <v>1833</v>
      </c>
      <c r="F783" s="14" t="s">
        <v>1951</v>
      </c>
      <c r="G783" s="14" t="s">
        <v>1952</v>
      </c>
      <c r="H783" s="15" t="s">
        <v>83</v>
      </c>
      <c r="I783" s="16">
        <v>45</v>
      </c>
      <c r="J783" s="17" t="s">
        <v>109</v>
      </c>
      <c r="K783" s="15" t="s">
        <v>53</v>
      </c>
      <c r="L783" s="18" t="s">
        <v>54</v>
      </c>
      <c r="M783" s="18" t="s">
        <v>55</v>
      </c>
      <c r="N783" s="18" t="s">
        <v>1928</v>
      </c>
      <c r="O783" s="18"/>
      <c r="P783" s="18"/>
      <c r="Q783" s="19"/>
      <c r="R783" s="20">
        <v>500</v>
      </c>
      <c r="S783" s="20">
        <v>500</v>
      </c>
      <c r="T783" s="20">
        <v>500</v>
      </c>
      <c r="U783" s="20">
        <v>500</v>
      </c>
      <c r="V783" s="20">
        <v>500</v>
      </c>
      <c r="W783" s="20">
        <v>2481.64</v>
      </c>
      <c r="X783" s="30">
        <f t="shared" si="21"/>
        <v>6204100</v>
      </c>
      <c r="Y783" s="20">
        <f t="shared" si="20"/>
        <v>6948592.0000000009</v>
      </c>
      <c r="Z783" s="18" t="s">
        <v>57</v>
      </c>
      <c r="AA783" s="14" t="s">
        <v>176</v>
      </c>
      <c r="AB783" s="22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  <c r="CT783" s="10"/>
      <c r="CU783" s="10"/>
      <c r="CV783" s="10"/>
      <c r="CW783" s="10"/>
      <c r="CX783" s="10"/>
      <c r="CY783" s="10"/>
      <c r="CZ783" s="10"/>
      <c r="DA783" s="10"/>
      <c r="DB783" s="10"/>
      <c r="DC783" s="10"/>
      <c r="DD783" s="10"/>
      <c r="DE783" s="10"/>
      <c r="DF783" s="10"/>
      <c r="DG783" s="10"/>
      <c r="DH783" s="10"/>
      <c r="DI783" s="10"/>
      <c r="DJ783" s="10"/>
      <c r="DK783" s="10"/>
      <c r="DL783" s="10"/>
      <c r="DM783" s="10"/>
      <c r="DN783" s="10"/>
      <c r="DO783" s="10"/>
      <c r="DP783" s="10"/>
      <c r="DQ783" s="10"/>
      <c r="DR783" s="10"/>
      <c r="DS783" s="10"/>
      <c r="DT783" s="10"/>
      <c r="DU783" s="10"/>
      <c r="DV783" s="10"/>
      <c r="DW783" s="10"/>
      <c r="DX783" s="10"/>
      <c r="DY783" s="10"/>
      <c r="DZ783" s="10"/>
      <c r="EA783" s="10"/>
      <c r="EB783" s="10"/>
      <c r="EC783" s="10"/>
      <c r="ED783" s="10"/>
      <c r="EE783" s="10"/>
      <c r="EF783" s="10"/>
      <c r="EG783" s="10"/>
      <c r="EH783" s="10"/>
      <c r="EI783" s="10"/>
      <c r="EJ783" s="10"/>
      <c r="EK783" s="10"/>
      <c r="EL783" s="10"/>
      <c r="EM783" s="10"/>
      <c r="EN783" s="10"/>
      <c r="EO783" s="10"/>
      <c r="EP783" s="10"/>
      <c r="EQ783" s="10"/>
      <c r="ER783" s="10"/>
      <c r="ES783" s="10"/>
      <c r="ET783" s="10"/>
      <c r="EU783" s="10"/>
      <c r="EV783" s="10"/>
      <c r="EW783" s="10"/>
      <c r="EX783" s="10"/>
      <c r="EY783" s="10"/>
      <c r="EZ783" s="10"/>
      <c r="FA783" s="10"/>
      <c r="FB783" s="10"/>
      <c r="FC783" s="10"/>
      <c r="FD783" s="10"/>
      <c r="FE783" s="10"/>
      <c r="FF783" s="10"/>
      <c r="FG783" s="10"/>
      <c r="FH783" s="10"/>
      <c r="FI783" s="10"/>
      <c r="FJ783" s="10"/>
      <c r="FK783" s="10"/>
      <c r="FL783" s="10"/>
      <c r="FM783" s="10"/>
      <c r="FN783" s="10"/>
      <c r="FO783" s="10"/>
      <c r="FP783" s="10"/>
      <c r="FQ783" s="10"/>
      <c r="FR783" s="10"/>
      <c r="FS783" s="10"/>
      <c r="FT783" s="10"/>
      <c r="FU783" s="10"/>
      <c r="FV783" s="10"/>
      <c r="FW783" s="10"/>
      <c r="FX783" s="10"/>
      <c r="FY783" s="10"/>
      <c r="FZ783" s="10"/>
      <c r="GA783" s="10"/>
      <c r="GB783" s="10"/>
      <c r="GC783" s="10"/>
      <c r="GD783" s="10"/>
      <c r="GE783" s="10"/>
      <c r="GF783" s="10"/>
      <c r="GG783" s="10"/>
      <c r="GH783" s="10"/>
      <c r="GI783" s="10"/>
      <c r="GJ783" s="10"/>
      <c r="GK783" s="10"/>
      <c r="GL783" s="10"/>
      <c r="GM783" s="10"/>
      <c r="GN783" s="10"/>
      <c r="GO783" s="10"/>
      <c r="GP783" s="10"/>
      <c r="GQ783" s="10"/>
      <c r="GR783" s="10"/>
      <c r="GS783" s="10"/>
      <c r="GT783" s="10"/>
      <c r="GU783" s="10"/>
      <c r="GV783" s="10"/>
      <c r="GW783" s="10"/>
      <c r="GX783" s="10"/>
      <c r="GY783" s="10"/>
      <c r="GZ783" s="10"/>
      <c r="HA783" s="10"/>
      <c r="HB783" s="10"/>
      <c r="HC783" s="10"/>
      <c r="HD783" s="10"/>
      <c r="HE783" s="10"/>
      <c r="HF783" s="10"/>
      <c r="HG783" s="10"/>
      <c r="HH783" s="10"/>
      <c r="HI783" s="10"/>
      <c r="HJ783" s="10"/>
      <c r="HK783" s="10"/>
      <c r="HL783" s="10"/>
      <c r="HM783" s="10"/>
      <c r="HN783" s="10"/>
      <c r="HO783" s="10"/>
    </row>
    <row r="784" spans="2:223" ht="51" outlineLevel="1" x14ac:dyDescent="0.2">
      <c r="B784" s="14" t="s">
        <v>1953</v>
      </c>
      <c r="C784" s="14" t="s">
        <v>46</v>
      </c>
      <c r="D784" s="14" t="s">
        <v>1954</v>
      </c>
      <c r="E784" s="14" t="s">
        <v>1833</v>
      </c>
      <c r="F784" s="14" t="s">
        <v>1955</v>
      </c>
      <c r="G784" s="14" t="s">
        <v>1956</v>
      </c>
      <c r="H784" s="15" t="s">
        <v>83</v>
      </c>
      <c r="I784" s="16">
        <v>45</v>
      </c>
      <c r="J784" s="17" t="s">
        <v>109</v>
      </c>
      <c r="K784" s="15" t="s">
        <v>53</v>
      </c>
      <c r="L784" s="18" t="s">
        <v>54</v>
      </c>
      <c r="M784" s="18" t="s">
        <v>55</v>
      </c>
      <c r="N784" s="18" t="s">
        <v>1928</v>
      </c>
      <c r="O784" s="18"/>
      <c r="P784" s="18"/>
      <c r="Q784" s="19"/>
      <c r="R784" s="20">
        <v>500</v>
      </c>
      <c r="S784" s="20">
        <v>500</v>
      </c>
      <c r="T784" s="20">
        <v>500</v>
      </c>
      <c r="U784" s="20">
        <v>500</v>
      </c>
      <c r="V784" s="20">
        <v>500</v>
      </c>
      <c r="W784" s="20">
        <v>2480.85</v>
      </c>
      <c r="X784" s="30">
        <f t="shared" si="21"/>
        <v>6202125</v>
      </c>
      <c r="Y784" s="20">
        <f t="shared" si="20"/>
        <v>6946380.0000000009</v>
      </c>
      <c r="Z784" s="18" t="s">
        <v>57</v>
      </c>
      <c r="AA784" s="14" t="s">
        <v>176</v>
      </c>
      <c r="AB784" s="22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0"/>
      <c r="DC784" s="10"/>
      <c r="DD784" s="10"/>
      <c r="DE784" s="10"/>
      <c r="DF784" s="10"/>
      <c r="DG784" s="10"/>
      <c r="DH784" s="10"/>
      <c r="DI784" s="10"/>
      <c r="DJ784" s="10"/>
      <c r="DK784" s="10"/>
      <c r="DL784" s="10"/>
      <c r="DM784" s="10"/>
      <c r="DN784" s="10"/>
      <c r="DO784" s="10"/>
      <c r="DP784" s="10"/>
      <c r="DQ784" s="10"/>
      <c r="DR784" s="10"/>
      <c r="DS784" s="10"/>
      <c r="DT784" s="10"/>
      <c r="DU784" s="10"/>
      <c r="DV784" s="10"/>
      <c r="DW784" s="10"/>
      <c r="DX784" s="10"/>
      <c r="DY784" s="10"/>
      <c r="DZ784" s="10"/>
      <c r="EA784" s="10"/>
      <c r="EB784" s="10"/>
      <c r="EC784" s="10"/>
      <c r="ED784" s="10"/>
      <c r="EE784" s="10"/>
      <c r="EF784" s="10"/>
      <c r="EG784" s="10"/>
      <c r="EH784" s="10"/>
      <c r="EI784" s="10"/>
      <c r="EJ784" s="10"/>
      <c r="EK784" s="10"/>
      <c r="EL784" s="10"/>
      <c r="EM784" s="10"/>
      <c r="EN784" s="10"/>
      <c r="EO784" s="10"/>
      <c r="EP784" s="10"/>
      <c r="EQ784" s="10"/>
      <c r="ER784" s="10"/>
      <c r="ES784" s="10"/>
      <c r="ET784" s="10"/>
      <c r="EU784" s="10"/>
      <c r="EV784" s="10"/>
      <c r="EW784" s="10"/>
      <c r="EX784" s="10"/>
      <c r="EY784" s="10"/>
      <c r="EZ784" s="10"/>
      <c r="FA784" s="10"/>
      <c r="FB784" s="10"/>
      <c r="FC784" s="10"/>
      <c r="FD784" s="10"/>
      <c r="FE784" s="10"/>
      <c r="FF784" s="10"/>
      <c r="FG784" s="10"/>
      <c r="FH784" s="10"/>
      <c r="FI784" s="10"/>
      <c r="FJ784" s="10"/>
      <c r="FK784" s="10"/>
      <c r="FL784" s="10"/>
      <c r="FM784" s="10"/>
      <c r="FN784" s="10"/>
      <c r="FO784" s="10"/>
      <c r="FP784" s="10"/>
      <c r="FQ784" s="10"/>
      <c r="FR784" s="10"/>
      <c r="FS784" s="10"/>
      <c r="FT784" s="10"/>
      <c r="FU784" s="10"/>
      <c r="FV784" s="10"/>
      <c r="FW784" s="10"/>
      <c r="FX784" s="10"/>
      <c r="FY784" s="10"/>
      <c r="FZ784" s="10"/>
      <c r="GA784" s="10"/>
      <c r="GB784" s="10"/>
      <c r="GC784" s="10"/>
      <c r="GD784" s="10"/>
      <c r="GE784" s="10"/>
      <c r="GF784" s="10"/>
      <c r="GG784" s="10"/>
      <c r="GH784" s="10"/>
      <c r="GI784" s="10"/>
      <c r="GJ784" s="10"/>
      <c r="GK784" s="10"/>
      <c r="GL784" s="10"/>
      <c r="GM784" s="10"/>
      <c r="GN784" s="10"/>
      <c r="GO784" s="10"/>
      <c r="GP784" s="10"/>
      <c r="GQ784" s="10"/>
      <c r="GR784" s="10"/>
      <c r="GS784" s="10"/>
      <c r="GT784" s="10"/>
      <c r="GU784" s="10"/>
      <c r="GV784" s="10"/>
      <c r="GW784" s="10"/>
      <c r="GX784" s="10"/>
      <c r="GY784" s="10"/>
      <c r="GZ784" s="10"/>
      <c r="HA784" s="10"/>
      <c r="HB784" s="10"/>
      <c r="HC784" s="10"/>
      <c r="HD784" s="10"/>
      <c r="HE784" s="10"/>
      <c r="HF784" s="10"/>
      <c r="HG784" s="10"/>
      <c r="HH784" s="10"/>
      <c r="HI784" s="10"/>
      <c r="HJ784" s="10"/>
      <c r="HK784" s="10"/>
      <c r="HL784" s="10"/>
      <c r="HM784" s="10"/>
      <c r="HN784" s="10"/>
      <c r="HO784" s="10"/>
    </row>
    <row r="785" spans="2:223" ht="51" outlineLevel="1" x14ac:dyDescent="0.2">
      <c r="B785" s="14" t="s">
        <v>1957</v>
      </c>
      <c r="C785" s="14" t="s">
        <v>46</v>
      </c>
      <c r="D785" s="14" t="s">
        <v>1958</v>
      </c>
      <c r="E785" s="14" t="s">
        <v>1833</v>
      </c>
      <c r="F785" s="14" t="s">
        <v>1959</v>
      </c>
      <c r="G785" s="14" t="s">
        <v>1960</v>
      </c>
      <c r="H785" s="15" t="s">
        <v>83</v>
      </c>
      <c r="I785" s="16">
        <v>45</v>
      </c>
      <c r="J785" s="17" t="s">
        <v>109</v>
      </c>
      <c r="K785" s="15" t="s">
        <v>53</v>
      </c>
      <c r="L785" s="18" t="s">
        <v>54</v>
      </c>
      <c r="M785" s="18" t="s">
        <v>55</v>
      </c>
      <c r="N785" s="18" t="s">
        <v>1928</v>
      </c>
      <c r="O785" s="18"/>
      <c r="P785" s="18"/>
      <c r="Q785" s="19"/>
      <c r="R785" s="20">
        <v>40</v>
      </c>
      <c r="S785" s="20">
        <v>40</v>
      </c>
      <c r="T785" s="20">
        <v>40</v>
      </c>
      <c r="U785" s="20">
        <v>40</v>
      </c>
      <c r="V785" s="20">
        <v>40</v>
      </c>
      <c r="W785" s="20">
        <v>2469.91</v>
      </c>
      <c r="X785" s="30">
        <f t="shared" si="21"/>
        <v>493982</v>
      </c>
      <c r="Y785" s="20">
        <f t="shared" si="20"/>
        <v>553259.84000000008</v>
      </c>
      <c r="Z785" s="18" t="s">
        <v>57</v>
      </c>
      <c r="AA785" s="14" t="s">
        <v>176</v>
      </c>
      <c r="AB785" s="22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/>
      <c r="DA785" s="10"/>
      <c r="DB785" s="10"/>
      <c r="DC785" s="10"/>
      <c r="DD785" s="10"/>
      <c r="DE785" s="10"/>
      <c r="DF785" s="10"/>
      <c r="DG785" s="10"/>
      <c r="DH785" s="10"/>
      <c r="DI785" s="10"/>
      <c r="DJ785" s="10"/>
      <c r="DK785" s="10"/>
      <c r="DL785" s="10"/>
      <c r="DM785" s="10"/>
      <c r="DN785" s="10"/>
      <c r="DO785" s="10"/>
      <c r="DP785" s="10"/>
      <c r="DQ785" s="10"/>
      <c r="DR785" s="10"/>
      <c r="DS785" s="10"/>
      <c r="DT785" s="10"/>
      <c r="DU785" s="10"/>
      <c r="DV785" s="10"/>
      <c r="DW785" s="10"/>
      <c r="DX785" s="10"/>
      <c r="DY785" s="10"/>
      <c r="DZ785" s="10"/>
      <c r="EA785" s="10"/>
      <c r="EB785" s="10"/>
      <c r="EC785" s="10"/>
      <c r="ED785" s="10"/>
      <c r="EE785" s="10"/>
      <c r="EF785" s="10"/>
      <c r="EG785" s="10"/>
      <c r="EH785" s="10"/>
      <c r="EI785" s="10"/>
      <c r="EJ785" s="10"/>
      <c r="EK785" s="10"/>
      <c r="EL785" s="10"/>
      <c r="EM785" s="10"/>
      <c r="EN785" s="10"/>
      <c r="EO785" s="10"/>
      <c r="EP785" s="10"/>
      <c r="EQ785" s="10"/>
      <c r="ER785" s="10"/>
      <c r="ES785" s="10"/>
      <c r="ET785" s="10"/>
      <c r="EU785" s="10"/>
      <c r="EV785" s="10"/>
      <c r="EW785" s="10"/>
      <c r="EX785" s="10"/>
      <c r="EY785" s="10"/>
      <c r="EZ785" s="10"/>
      <c r="FA785" s="10"/>
      <c r="FB785" s="10"/>
      <c r="FC785" s="10"/>
      <c r="FD785" s="10"/>
      <c r="FE785" s="10"/>
      <c r="FF785" s="10"/>
      <c r="FG785" s="10"/>
      <c r="FH785" s="10"/>
      <c r="FI785" s="10"/>
      <c r="FJ785" s="10"/>
      <c r="FK785" s="10"/>
      <c r="FL785" s="10"/>
      <c r="FM785" s="10"/>
      <c r="FN785" s="10"/>
      <c r="FO785" s="10"/>
      <c r="FP785" s="10"/>
      <c r="FQ785" s="10"/>
      <c r="FR785" s="10"/>
      <c r="FS785" s="10"/>
      <c r="FT785" s="10"/>
      <c r="FU785" s="10"/>
      <c r="FV785" s="10"/>
      <c r="FW785" s="10"/>
      <c r="FX785" s="10"/>
      <c r="FY785" s="10"/>
      <c r="FZ785" s="10"/>
      <c r="GA785" s="10"/>
      <c r="GB785" s="10"/>
      <c r="GC785" s="10"/>
      <c r="GD785" s="10"/>
      <c r="GE785" s="10"/>
      <c r="GF785" s="10"/>
      <c r="GG785" s="10"/>
      <c r="GH785" s="10"/>
      <c r="GI785" s="10"/>
      <c r="GJ785" s="10"/>
      <c r="GK785" s="10"/>
      <c r="GL785" s="10"/>
      <c r="GM785" s="10"/>
      <c r="GN785" s="10"/>
      <c r="GO785" s="10"/>
      <c r="GP785" s="10"/>
      <c r="GQ785" s="10"/>
      <c r="GR785" s="10"/>
      <c r="GS785" s="10"/>
      <c r="GT785" s="10"/>
      <c r="GU785" s="10"/>
      <c r="GV785" s="10"/>
      <c r="GW785" s="10"/>
      <c r="GX785" s="10"/>
      <c r="GY785" s="10"/>
      <c r="GZ785" s="10"/>
      <c r="HA785" s="10"/>
      <c r="HB785" s="10"/>
      <c r="HC785" s="10"/>
      <c r="HD785" s="10"/>
      <c r="HE785" s="10"/>
      <c r="HF785" s="10"/>
      <c r="HG785" s="10"/>
      <c r="HH785" s="10"/>
      <c r="HI785" s="10"/>
      <c r="HJ785" s="10"/>
      <c r="HK785" s="10"/>
      <c r="HL785" s="10"/>
      <c r="HM785" s="10"/>
      <c r="HN785" s="10"/>
      <c r="HO785" s="10"/>
    </row>
    <row r="786" spans="2:223" ht="51" outlineLevel="1" x14ac:dyDescent="0.2">
      <c r="B786" s="14" t="s">
        <v>1961</v>
      </c>
      <c r="C786" s="14" t="s">
        <v>46</v>
      </c>
      <c r="D786" s="14" t="s">
        <v>1962</v>
      </c>
      <c r="E786" s="14" t="s">
        <v>1833</v>
      </c>
      <c r="F786" s="14" t="s">
        <v>1963</v>
      </c>
      <c r="G786" s="14" t="s">
        <v>1964</v>
      </c>
      <c r="H786" s="15" t="s">
        <v>83</v>
      </c>
      <c r="I786" s="16">
        <v>45</v>
      </c>
      <c r="J786" s="17" t="s">
        <v>109</v>
      </c>
      <c r="K786" s="15" t="s">
        <v>53</v>
      </c>
      <c r="L786" s="18" t="s">
        <v>54</v>
      </c>
      <c r="M786" s="18" t="s">
        <v>55</v>
      </c>
      <c r="N786" s="18" t="s">
        <v>1928</v>
      </c>
      <c r="O786" s="18"/>
      <c r="P786" s="18"/>
      <c r="Q786" s="19"/>
      <c r="R786" s="20">
        <v>60</v>
      </c>
      <c r="S786" s="20">
        <v>60</v>
      </c>
      <c r="T786" s="20">
        <v>60</v>
      </c>
      <c r="U786" s="20">
        <v>60</v>
      </c>
      <c r="V786" s="20">
        <v>60</v>
      </c>
      <c r="W786" s="20">
        <v>2669.07</v>
      </c>
      <c r="X786" s="30">
        <f t="shared" si="21"/>
        <v>800721</v>
      </c>
      <c r="Y786" s="20">
        <f t="shared" si="20"/>
        <v>896807.52000000014</v>
      </c>
      <c r="Z786" s="18" t="s">
        <v>57</v>
      </c>
      <c r="AA786" s="14" t="s">
        <v>176</v>
      </c>
      <c r="AB786" s="22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  <c r="CZ786" s="10"/>
      <c r="DA786" s="10"/>
      <c r="DB786" s="10"/>
      <c r="DC786" s="10"/>
      <c r="DD786" s="10"/>
      <c r="DE786" s="10"/>
      <c r="DF786" s="10"/>
      <c r="DG786" s="10"/>
      <c r="DH786" s="10"/>
      <c r="DI786" s="10"/>
      <c r="DJ786" s="10"/>
      <c r="DK786" s="10"/>
      <c r="DL786" s="10"/>
      <c r="DM786" s="10"/>
      <c r="DN786" s="10"/>
      <c r="DO786" s="10"/>
      <c r="DP786" s="10"/>
      <c r="DQ786" s="10"/>
      <c r="DR786" s="10"/>
      <c r="DS786" s="10"/>
      <c r="DT786" s="10"/>
      <c r="DU786" s="10"/>
      <c r="DV786" s="10"/>
      <c r="DW786" s="10"/>
      <c r="DX786" s="10"/>
      <c r="DY786" s="10"/>
      <c r="DZ786" s="10"/>
      <c r="EA786" s="10"/>
      <c r="EB786" s="10"/>
      <c r="EC786" s="10"/>
      <c r="ED786" s="10"/>
      <c r="EE786" s="10"/>
      <c r="EF786" s="10"/>
      <c r="EG786" s="10"/>
      <c r="EH786" s="10"/>
      <c r="EI786" s="10"/>
      <c r="EJ786" s="10"/>
      <c r="EK786" s="10"/>
      <c r="EL786" s="10"/>
      <c r="EM786" s="10"/>
      <c r="EN786" s="10"/>
      <c r="EO786" s="10"/>
      <c r="EP786" s="10"/>
      <c r="EQ786" s="10"/>
      <c r="ER786" s="10"/>
      <c r="ES786" s="10"/>
      <c r="ET786" s="10"/>
      <c r="EU786" s="10"/>
      <c r="EV786" s="10"/>
      <c r="EW786" s="10"/>
      <c r="EX786" s="10"/>
      <c r="EY786" s="10"/>
      <c r="EZ786" s="10"/>
      <c r="FA786" s="10"/>
      <c r="FB786" s="10"/>
      <c r="FC786" s="10"/>
      <c r="FD786" s="10"/>
      <c r="FE786" s="10"/>
      <c r="FF786" s="10"/>
      <c r="FG786" s="10"/>
      <c r="FH786" s="10"/>
      <c r="FI786" s="10"/>
      <c r="FJ786" s="10"/>
      <c r="FK786" s="10"/>
      <c r="FL786" s="10"/>
      <c r="FM786" s="10"/>
      <c r="FN786" s="10"/>
      <c r="FO786" s="10"/>
      <c r="FP786" s="10"/>
      <c r="FQ786" s="10"/>
      <c r="FR786" s="10"/>
      <c r="FS786" s="10"/>
      <c r="FT786" s="10"/>
      <c r="FU786" s="10"/>
      <c r="FV786" s="10"/>
      <c r="FW786" s="10"/>
      <c r="FX786" s="10"/>
      <c r="FY786" s="10"/>
      <c r="FZ786" s="10"/>
      <c r="GA786" s="10"/>
      <c r="GB786" s="10"/>
      <c r="GC786" s="10"/>
      <c r="GD786" s="10"/>
      <c r="GE786" s="10"/>
      <c r="GF786" s="10"/>
      <c r="GG786" s="10"/>
      <c r="GH786" s="10"/>
      <c r="GI786" s="10"/>
      <c r="GJ786" s="10"/>
      <c r="GK786" s="10"/>
      <c r="GL786" s="10"/>
      <c r="GM786" s="10"/>
      <c r="GN786" s="10"/>
      <c r="GO786" s="10"/>
      <c r="GP786" s="10"/>
      <c r="GQ786" s="10"/>
      <c r="GR786" s="10"/>
      <c r="GS786" s="10"/>
      <c r="GT786" s="10"/>
      <c r="GU786" s="10"/>
      <c r="GV786" s="10"/>
      <c r="GW786" s="10"/>
      <c r="GX786" s="10"/>
      <c r="GY786" s="10"/>
      <c r="GZ786" s="10"/>
      <c r="HA786" s="10"/>
      <c r="HB786" s="10"/>
      <c r="HC786" s="10"/>
      <c r="HD786" s="10"/>
      <c r="HE786" s="10"/>
      <c r="HF786" s="10"/>
      <c r="HG786" s="10"/>
      <c r="HH786" s="10"/>
      <c r="HI786" s="10"/>
      <c r="HJ786" s="10"/>
      <c r="HK786" s="10"/>
      <c r="HL786" s="10"/>
      <c r="HM786" s="10"/>
      <c r="HN786" s="10"/>
      <c r="HO786" s="10"/>
    </row>
    <row r="787" spans="2:223" ht="51" outlineLevel="1" x14ac:dyDescent="0.2">
      <c r="B787" s="14" t="s">
        <v>1965</v>
      </c>
      <c r="C787" s="14" t="s">
        <v>46</v>
      </c>
      <c r="D787" s="14" t="s">
        <v>1966</v>
      </c>
      <c r="E787" s="14" t="s">
        <v>1833</v>
      </c>
      <c r="F787" s="14" t="s">
        <v>1967</v>
      </c>
      <c r="G787" s="14" t="s">
        <v>1968</v>
      </c>
      <c r="H787" s="15" t="s">
        <v>83</v>
      </c>
      <c r="I787" s="16">
        <v>45</v>
      </c>
      <c r="J787" s="17" t="s">
        <v>109</v>
      </c>
      <c r="K787" s="15" t="s">
        <v>53</v>
      </c>
      <c r="L787" s="18" t="s">
        <v>54</v>
      </c>
      <c r="M787" s="18" t="s">
        <v>55</v>
      </c>
      <c r="N787" s="18" t="s">
        <v>1928</v>
      </c>
      <c r="O787" s="18"/>
      <c r="P787" s="18"/>
      <c r="Q787" s="19"/>
      <c r="R787" s="20">
        <v>540</v>
      </c>
      <c r="S787" s="20">
        <v>500</v>
      </c>
      <c r="T787" s="20">
        <v>500</v>
      </c>
      <c r="U787" s="20">
        <v>500</v>
      </c>
      <c r="V787" s="20">
        <v>500</v>
      </c>
      <c r="W787" s="20">
        <v>2496.2600000000002</v>
      </c>
      <c r="X787" s="30">
        <f t="shared" si="21"/>
        <v>6340500.4000000004</v>
      </c>
      <c r="Y787" s="20">
        <f t="shared" si="20"/>
        <v>7101360.4480000008</v>
      </c>
      <c r="Z787" s="18" t="s">
        <v>57</v>
      </c>
      <c r="AA787" s="14" t="s">
        <v>176</v>
      </c>
      <c r="AB787" s="22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  <c r="CE787" s="10"/>
      <c r="CF787" s="10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  <c r="CT787" s="10"/>
      <c r="CU787" s="10"/>
      <c r="CV787" s="10"/>
      <c r="CW787" s="10"/>
      <c r="CX787" s="10"/>
      <c r="CY787" s="10"/>
      <c r="CZ787" s="10"/>
      <c r="DA787" s="10"/>
      <c r="DB787" s="10"/>
      <c r="DC787" s="10"/>
      <c r="DD787" s="10"/>
      <c r="DE787" s="10"/>
      <c r="DF787" s="10"/>
      <c r="DG787" s="10"/>
      <c r="DH787" s="10"/>
      <c r="DI787" s="10"/>
      <c r="DJ787" s="10"/>
      <c r="DK787" s="10"/>
      <c r="DL787" s="10"/>
      <c r="DM787" s="10"/>
      <c r="DN787" s="10"/>
      <c r="DO787" s="10"/>
      <c r="DP787" s="10"/>
      <c r="DQ787" s="10"/>
      <c r="DR787" s="10"/>
      <c r="DS787" s="10"/>
      <c r="DT787" s="10"/>
      <c r="DU787" s="10"/>
      <c r="DV787" s="10"/>
      <c r="DW787" s="10"/>
      <c r="DX787" s="10"/>
      <c r="DY787" s="10"/>
      <c r="DZ787" s="10"/>
      <c r="EA787" s="10"/>
      <c r="EB787" s="10"/>
      <c r="EC787" s="10"/>
      <c r="ED787" s="10"/>
      <c r="EE787" s="10"/>
      <c r="EF787" s="10"/>
      <c r="EG787" s="10"/>
      <c r="EH787" s="10"/>
      <c r="EI787" s="10"/>
      <c r="EJ787" s="10"/>
      <c r="EK787" s="10"/>
      <c r="EL787" s="10"/>
      <c r="EM787" s="10"/>
      <c r="EN787" s="10"/>
      <c r="EO787" s="10"/>
      <c r="EP787" s="10"/>
      <c r="EQ787" s="10"/>
      <c r="ER787" s="10"/>
      <c r="ES787" s="10"/>
      <c r="ET787" s="10"/>
      <c r="EU787" s="10"/>
      <c r="EV787" s="10"/>
      <c r="EW787" s="10"/>
      <c r="EX787" s="10"/>
      <c r="EY787" s="10"/>
      <c r="EZ787" s="10"/>
      <c r="FA787" s="10"/>
      <c r="FB787" s="10"/>
      <c r="FC787" s="10"/>
      <c r="FD787" s="10"/>
      <c r="FE787" s="10"/>
      <c r="FF787" s="10"/>
      <c r="FG787" s="10"/>
      <c r="FH787" s="10"/>
      <c r="FI787" s="10"/>
      <c r="FJ787" s="10"/>
      <c r="FK787" s="10"/>
      <c r="FL787" s="10"/>
      <c r="FM787" s="10"/>
      <c r="FN787" s="10"/>
      <c r="FO787" s="10"/>
      <c r="FP787" s="10"/>
      <c r="FQ787" s="10"/>
      <c r="FR787" s="10"/>
      <c r="FS787" s="10"/>
      <c r="FT787" s="10"/>
      <c r="FU787" s="10"/>
      <c r="FV787" s="10"/>
      <c r="FW787" s="10"/>
      <c r="FX787" s="10"/>
      <c r="FY787" s="10"/>
      <c r="FZ787" s="10"/>
      <c r="GA787" s="10"/>
      <c r="GB787" s="10"/>
      <c r="GC787" s="10"/>
      <c r="GD787" s="10"/>
      <c r="GE787" s="10"/>
      <c r="GF787" s="10"/>
      <c r="GG787" s="10"/>
      <c r="GH787" s="10"/>
      <c r="GI787" s="10"/>
      <c r="GJ787" s="10"/>
      <c r="GK787" s="10"/>
      <c r="GL787" s="10"/>
      <c r="GM787" s="10"/>
      <c r="GN787" s="10"/>
      <c r="GO787" s="10"/>
      <c r="GP787" s="10"/>
      <c r="GQ787" s="10"/>
      <c r="GR787" s="10"/>
      <c r="GS787" s="10"/>
      <c r="GT787" s="10"/>
      <c r="GU787" s="10"/>
      <c r="GV787" s="10"/>
      <c r="GW787" s="10"/>
      <c r="GX787" s="10"/>
      <c r="GY787" s="10"/>
      <c r="GZ787" s="10"/>
      <c r="HA787" s="10"/>
      <c r="HB787" s="10"/>
      <c r="HC787" s="10"/>
      <c r="HD787" s="10"/>
      <c r="HE787" s="10"/>
      <c r="HF787" s="10"/>
      <c r="HG787" s="10"/>
      <c r="HH787" s="10"/>
      <c r="HI787" s="10"/>
      <c r="HJ787" s="10"/>
      <c r="HK787" s="10"/>
      <c r="HL787" s="10"/>
      <c r="HM787" s="10"/>
      <c r="HN787" s="10"/>
      <c r="HO787" s="10"/>
    </row>
    <row r="788" spans="2:223" ht="51" outlineLevel="1" x14ac:dyDescent="0.2">
      <c r="B788" s="14" t="s">
        <v>1969</v>
      </c>
      <c r="C788" s="14" t="s">
        <v>46</v>
      </c>
      <c r="D788" s="14" t="s">
        <v>1970</v>
      </c>
      <c r="E788" s="14" t="s">
        <v>1833</v>
      </c>
      <c r="F788" s="14" t="s">
        <v>1971</v>
      </c>
      <c r="G788" s="14" t="s">
        <v>1972</v>
      </c>
      <c r="H788" s="15" t="s">
        <v>83</v>
      </c>
      <c r="I788" s="16">
        <v>45</v>
      </c>
      <c r="J788" s="17" t="s">
        <v>109</v>
      </c>
      <c r="K788" s="15" t="s">
        <v>53</v>
      </c>
      <c r="L788" s="18" t="s">
        <v>54</v>
      </c>
      <c r="M788" s="18" t="s">
        <v>55</v>
      </c>
      <c r="N788" s="18" t="s">
        <v>1928</v>
      </c>
      <c r="O788" s="18"/>
      <c r="P788" s="18"/>
      <c r="Q788" s="19"/>
      <c r="R788" s="20">
        <v>60</v>
      </c>
      <c r="S788" s="20">
        <v>60</v>
      </c>
      <c r="T788" s="20">
        <v>60</v>
      </c>
      <c r="U788" s="20">
        <v>60</v>
      </c>
      <c r="V788" s="20">
        <v>60</v>
      </c>
      <c r="W788" s="20">
        <v>2628.83</v>
      </c>
      <c r="X788" s="30">
        <f t="shared" si="21"/>
        <v>788649</v>
      </c>
      <c r="Y788" s="20">
        <f t="shared" si="20"/>
        <v>883286.88000000012</v>
      </c>
      <c r="Z788" s="18" t="s">
        <v>57</v>
      </c>
      <c r="AA788" s="14" t="s">
        <v>176</v>
      </c>
      <c r="AB788" s="22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0"/>
      <c r="CH788" s="10"/>
      <c r="CI788" s="10"/>
      <c r="CJ788" s="10"/>
      <c r="CK788" s="10"/>
      <c r="CL788" s="10"/>
      <c r="CM788" s="10"/>
      <c r="CN788" s="10"/>
      <c r="CO788" s="10"/>
      <c r="CP788" s="10"/>
      <c r="CQ788" s="10"/>
      <c r="CR788" s="10"/>
      <c r="CS788" s="10"/>
      <c r="CT788" s="10"/>
      <c r="CU788" s="10"/>
      <c r="CV788" s="10"/>
      <c r="CW788" s="10"/>
      <c r="CX788" s="10"/>
      <c r="CY788" s="10"/>
      <c r="CZ788" s="10"/>
      <c r="DA788" s="10"/>
      <c r="DB788" s="10"/>
      <c r="DC788" s="10"/>
      <c r="DD788" s="10"/>
      <c r="DE788" s="10"/>
      <c r="DF788" s="10"/>
      <c r="DG788" s="10"/>
      <c r="DH788" s="10"/>
      <c r="DI788" s="10"/>
      <c r="DJ788" s="10"/>
      <c r="DK788" s="10"/>
      <c r="DL788" s="10"/>
      <c r="DM788" s="10"/>
      <c r="DN788" s="10"/>
      <c r="DO788" s="10"/>
      <c r="DP788" s="10"/>
      <c r="DQ788" s="10"/>
      <c r="DR788" s="10"/>
      <c r="DS788" s="10"/>
      <c r="DT788" s="10"/>
      <c r="DU788" s="10"/>
      <c r="DV788" s="10"/>
      <c r="DW788" s="10"/>
      <c r="DX788" s="10"/>
      <c r="DY788" s="10"/>
      <c r="DZ788" s="10"/>
      <c r="EA788" s="10"/>
      <c r="EB788" s="10"/>
      <c r="EC788" s="10"/>
      <c r="ED788" s="10"/>
      <c r="EE788" s="10"/>
      <c r="EF788" s="10"/>
      <c r="EG788" s="10"/>
      <c r="EH788" s="10"/>
      <c r="EI788" s="10"/>
      <c r="EJ788" s="10"/>
      <c r="EK788" s="10"/>
      <c r="EL788" s="10"/>
      <c r="EM788" s="10"/>
      <c r="EN788" s="10"/>
      <c r="EO788" s="10"/>
      <c r="EP788" s="10"/>
      <c r="EQ788" s="10"/>
      <c r="ER788" s="10"/>
      <c r="ES788" s="10"/>
      <c r="ET788" s="10"/>
      <c r="EU788" s="10"/>
      <c r="EV788" s="10"/>
      <c r="EW788" s="10"/>
      <c r="EX788" s="10"/>
      <c r="EY788" s="10"/>
      <c r="EZ788" s="10"/>
      <c r="FA788" s="10"/>
      <c r="FB788" s="10"/>
      <c r="FC788" s="10"/>
      <c r="FD788" s="10"/>
      <c r="FE788" s="10"/>
      <c r="FF788" s="10"/>
      <c r="FG788" s="10"/>
      <c r="FH788" s="10"/>
      <c r="FI788" s="10"/>
      <c r="FJ788" s="10"/>
      <c r="FK788" s="10"/>
      <c r="FL788" s="10"/>
      <c r="FM788" s="10"/>
      <c r="FN788" s="10"/>
      <c r="FO788" s="10"/>
      <c r="FP788" s="10"/>
      <c r="FQ788" s="10"/>
      <c r="FR788" s="10"/>
      <c r="FS788" s="10"/>
      <c r="FT788" s="10"/>
      <c r="FU788" s="10"/>
      <c r="FV788" s="10"/>
      <c r="FW788" s="10"/>
      <c r="FX788" s="10"/>
      <c r="FY788" s="10"/>
      <c r="FZ788" s="10"/>
      <c r="GA788" s="10"/>
      <c r="GB788" s="10"/>
      <c r="GC788" s="10"/>
      <c r="GD788" s="10"/>
      <c r="GE788" s="10"/>
      <c r="GF788" s="10"/>
      <c r="GG788" s="10"/>
      <c r="GH788" s="10"/>
      <c r="GI788" s="10"/>
      <c r="GJ788" s="10"/>
      <c r="GK788" s="10"/>
      <c r="GL788" s="10"/>
      <c r="GM788" s="10"/>
      <c r="GN788" s="10"/>
      <c r="GO788" s="10"/>
      <c r="GP788" s="10"/>
      <c r="GQ788" s="10"/>
      <c r="GR788" s="10"/>
      <c r="GS788" s="10"/>
      <c r="GT788" s="10"/>
      <c r="GU788" s="10"/>
      <c r="GV788" s="10"/>
      <c r="GW788" s="10"/>
      <c r="GX788" s="10"/>
      <c r="GY788" s="10"/>
      <c r="GZ788" s="10"/>
      <c r="HA788" s="10"/>
      <c r="HB788" s="10"/>
      <c r="HC788" s="10"/>
      <c r="HD788" s="10"/>
      <c r="HE788" s="10"/>
      <c r="HF788" s="10"/>
      <c r="HG788" s="10"/>
      <c r="HH788" s="10"/>
      <c r="HI788" s="10"/>
      <c r="HJ788" s="10"/>
      <c r="HK788" s="10"/>
      <c r="HL788" s="10"/>
      <c r="HM788" s="10"/>
      <c r="HN788" s="10"/>
      <c r="HO788" s="10"/>
    </row>
    <row r="789" spans="2:223" ht="51" outlineLevel="1" x14ac:dyDescent="0.2">
      <c r="B789" s="14" t="s">
        <v>1973</v>
      </c>
      <c r="C789" s="14" t="s">
        <v>46</v>
      </c>
      <c r="D789" s="14" t="s">
        <v>1974</v>
      </c>
      <c r="E789" s="14" t="s">
        <v>1833</v>
      </c>
      <c r="F789" s="14" t="s">
        <v>1975</v>
      </c>
      <c r="G789" s="14" t="s">
        <v>1976</v>
      </c>
      <c r="H789" s="15" t="s">
        <v>83</v>
      </c>
      <c r="I789" s="16">
        <v>45</v>
      </c>
      <c r="J789" s="17" t="s">
        <v>109</v>
      </c>
      <c r="K789" s="15" t="s">
        <v>53</v>
      </c>
      <c r="L789" s="18" t="s">
        <v>54</v>
      </c>
      <c r="M789" s="18" t="s">
        <v>55</v>
      </c>
      <c r="N789" s="18" t="s">
        <v>1928</v>
      </c>
      <c r="O789" s="18"/>
      <c r="P789" s="18"/>
      <c r="Q789" s="19"/>
      <c r="R789" s="20">
        <v>60</v>
      </c>
      <c r="S789" s="20">
        <v>60</v>
      </c>
      <c r="T789" s="20">
        <v>60</v>
      </c>
      <c r="U789" s="20">
        <v>60</v>
      </c>
      <c r="V789" s="20">
        <v>60</v>
      </c>
      <c r="W789" s="20">
        <v>2616.41</v>
      </c>
      <c r="X789" s="30">
        <f t="shared" si="21"/>
        <v>784923</v>
      </c>
      <c r="Y789" s="20">
        <f t="shared" si="20"/>
        <v>879113.76000000013</v>
      </c>
      <c r="Z789" s="18" t="s">
        <v>57</v>
      </c>
      <c r="AA789" s="14" t="s">
        <v>176</v>
      </c>
      <c r="AB789" s="22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0"/>
      <c r="DC789" s="10"/>
      <c r="DD789" s="10"/>
      <c r="DE789" s="10"/>
      <c r="DF789" s="10"/>
      <c r="DG789" s="10"/>
      <c r="DH789" s="10"/>
      <c r="DI789" s="10"/>
      <c r="DJ789" s="10"/>
      <c r="DK789" s="10"/>
      <c r="DL789" s="10"/>
      <c r="DM789" s="10"/>
      <c r="DN789" s="10"/>
      <c r="DO789" s="10"/>
      <c r="DP789" s="10"/>
      <c r="DQ789" s="10"/>
      <c r="DR789" s="10"/>
      <c r="DS789" s="10"/>
      <c r="DT789" s="10"/>
      <c r="DU789" s="10"/>
      <c r="DV789" s="10"/>
      <c r="DW789" s="10"/>
      <c r="DX789" s="10"/>
      <c r="DY789" s="10"/>
      <c r="DZ789" s="10"/>
      <c r="EA789" s="10"/>
      <c r="EB789" s="10"/>
      <c r="EC789" s="10"/>
      <c r="ED789" s="10"/>
      <c r="EE789" s="10"/>
      <c r="EF789" s="10"/>
      <c r="EG789" s="10"/>
      <c r="EH789" s="10"/>
      <c r="EI789" s="10"/>
      <c r="EJ789" s="10"/>
      <c r="EK789" s="10"/>
      <c r="EL789" s="10"/>
      <c r="EM789" s="10"/>
      <c r="EN789" s="10"/>
      <c r="EO789" s="10"/>
      <c r="EP789" s="10"/>
      <c r="EQ789" s="10"/>
      <c r="ER789" s="10"/>
      <c r="ES789" s="10"/>
      <c r="ET789" s="10"/>
      <c r="EU789" s="10"/>
      <c r="EV789" s="10"/>
      <c r="EW789" s="10"/>
      <c r="EX789" s="10"/>
      <c r="EY789" s="10"/>
      <c r="EZ789" s="10"/>
      <c r="FA789" s="10"/>
      <c r="FB789" s="10"/>
      <c r="FC789" s="10"/>
      <c r="FD789" s="10"/>
      <c r="FE789" s="10"/>
      <c r="FF789" s="10"/>
      <c r="FG789" s="10"/>
      <c r="FH789" s="10"/>
      <c r="FI789" s="10"/>
      <c r="FJ789" s="10"/>
      <c r="FK789" s="10"/>
      <c r="FL789" s="10"/>
      <c r="FM789" s="10"/>
      <c r="FN789" s="10"/>
      <c r="FO789" s="10"/>
      <c r="FP789" s="10"/>
      <c r="FQ789" s="10"/>
      <c r="FR789" s="10"/>
      <c r="FS789" s="10"/>
      <c r="FT789" s="10"/>
      <c r="FU789" s="10"/>
      <c r="FV789" s="10"/>
      <c r="FW789" s="10"/>
      <c r="FX789" s="10"/>
      <c r="FY789" s="10"/>
      <c r="FZ789" s="10"/>
      <c r="GA789" s="10"/>
      <c r="GB789" s="10"/>
      <c r="GC789" s="10"/>
      <c r="GD789" s="10"/>
      <c r="GE789" s="10"/>
      <c r="GF789" s="10"/>
      <c r="GG789" s="10"/>
      <c r="GH789" s="10"/>
      <c r="GI789" s="10"/>
      <c r="GJ789" s="10"/>
      <c r="GK789" s="10"/>
      <c r="GL789" s="10"/>
      <c r="GM789" s="10"/>
      <c r="GN789" s="10"/>
      <c r="GO789" s="10"/>
      <c r="GP789" s="10"/>
      <c r="GQ789" s="10"/>
      <c r="GR789" s="10"/>
      <c r="GS789" s="10"/>
      <c r="GT789" s="10"/>
      <c r="GU789" s="10"/>
      <c r="GV789" s="10"/>
      <c r="GW789" s="10"/>
      <c r="GX789" s="10"/>
      <c r="GY789" s="10"/>
      <c r="GZ789" s="10"/>
      <c r="HA789" s="10"/>
      <c r="HB789" s="10"/>
      <c r="HC789" s="10"/>
      <c r="HD789" s="10"/>
      <c r="HE789" s="10"/>
      <c r="HF789" s="10"/>
      <c r="HG789" s="10"/>
      <c r="HH789" s="10"/>
      <c r="HI789" s="10"/>
      <c r="HJ789" s="10"/>
      <c r="HK789" s="10"/>
      <c r="HL789" s="10"/>
      <c r="HM789" s="10"/>
      <c r="HN789" s="10"/>
      <c r="HO789" s="10"/>
    </row>
    <row r="790" spans="2:223" ht="51" outlineLevel="1" x14ac:dyDescent="0.2">
      <c r="B790" s="14" t="s">
        <v>1977</v>
      </c>
      <c r="C790" s="14" t="s">
        <v>46</v>
      </c>
      <c r="D790" s="14" t="s">
        <v>1978</v>
      </c>
      <c r="E790" s="14" t="s">
        <v>1833</v>
      </c>
      <c r="F790" s="14" t="s">
        <v>1979</v>
      </c>
      <c r="G790" s="14" t="s">
        <v>1980</v>
      </c>
      <c r="H790" s="15" t="s">
        <v>83</v>
      </c>
      <c r="I790" s="16">
        <v>45</v>
      </c>
      <c r="J790" s="17" t="s">
        <v>109</v>
      </c>
      <c r="K790" s="15" t="s">
        <v>53</v>
      </c>
      <c r="L790" s="18" t="s">
        <v>54</v>
      </c>
      <c r="M790" s="18" t="s">
        <v>55</v>
      </c>
      <c r="N790" s="18" t="s">
        <v>1928</v>
      </c>
      <c r="O790" s="18"/>
      <c r="P790" s="18"/>
      <c r="Q790" s="19"/>
      <c r="R790" s="20">
        <v>60</v>
      </c>
      <c r="S790" s="20">
        <v>60</v>
      </c>
      <c r="T790" s="20">
        <v>60</v>
      </c>
      <c r="U790" s="20">
        <v>60</v>
      </c>
      <c r="V790" s="20">
        <v>60</v>
      </c>
      <c r="W790" s="20">
        <v>2578.37</v>
      </c>
      <c r="X790" s="30">
        <f t="shared" si="21"/>
        <v>773511</v>
      </c>
      <c r="Y790" s="20">
        <f t="shared" si="20"/>
        <v>866332.32000000007</v>
      </c>
      <c r="Z790" s="18" t="s">
        <v>57</v>
      </c>
      <c r="AA790" s="14" t="s">
        <v>176</v>
      </c>
      <c r="AB790" s="22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0"/>
      <c r="DE790" s="10"/>
      <c r="DF790" s="10"/>
      <c r="DG790" s="10"/>
      <c r="DH790" s="10"/>
      <c r="DI790" s="10"/>
      <c r="DJ790" s="10"/>
      <c r="DK790" s="10"/>
      <c r="DL790" s="10"/>
      <c r="DM790" s="10"/>
      <c r="DN790" s="10"/>
      <c r="DO790" s="10"/>
      <c r="DP790" s="10"/>
      <c r="DQ790" s="10"/>
      <c r="DR790" s="10"/>
      <c r="DS790" s="10"/>
      <c r="DT790" s="10"/>
      <c r="DU790" s="10"/>
      <c r="DV790" s="10"/>
      <c r="DW790" s="10"/>
      <c r="DX790" s="10"/>
      <c r="DY790" s="10"/>
      <c r="DZ790" s="10"/>
      <c r="EA790" s="10"/>
      <c r="EB790" s="10"/>
      <c r="EC790" s="10"/>
      <c r="ED790" s="10"/>
      <c r="EE790" s="10"/>
      <c r="EF790" s="10"/>
      <c r="EG790" s="10"/>
      <c r="EH790" s="10"/>
      <c r="EI790" s="10"/>
      <c r="EJ790" s="10"/>
      <c r="EK790" s="10"/>
      <c r="EL790" s="10"/>
      <c r="EM790" s="10"/>
      <c r="EN790" s="10"/>
      <c r="EO790" s="10"/>
      <c r="EP790" s="10"/>
      <c r="EQ790" s="10"/>
      <c r="ER790" s="10"/>
      <c r="ES790" s="10"/>
      <c r="ET790" s="10"/>
      <c r="EU790" s="10"/>
      <c r="EV790" s="10"/>
      <c r="EW790" s="10"/>
      <c r="EX790" s="10"/>
      <c r="EY790" s="10"/>
      <c r="EZ790" s="10"/>
      <c r="FA790" s="10"/>
      <c r="FB790" s="10"/>
      <c r="FC790" s="10"/>
      <c r="FD790" s="10"/>
      <c r="FE790" s="10"/>
      <c r="FF790" s="10"/>
      <c r="FG790" s="10"/>
      <c r="FH790" s="10"/>
      <c r="FI790" s="10"/>
      <c r="FJ790" s="10"/>
      <c r="FK790" s="10"/>
      <c r="FL790" s="10"/>
      <c r="FM790" s="10"/>
      <c r="FN790" s="10"/>
      <c r="FO790" s="10"/>
      <c r="FP790" s="10"/>
      <c r="FQ790" s="10"/>
      <c r="FR790" s="10"/>
      <c r="FS790" s="10"/>
      <c r="FT790" s="10"/>
      <c r="FU790" s="10"/>
      <c r="FV790" s="10"/>
      <c r="FW790" s="10"/>
      <c r="FX790" s="10"/>
      <c r="FY790" s="10"/>
      <c r="FZ790" s="10"/>
      <c r="GA790" s="10"/>
      <c r="GB790" s="10"/>
      <c r="GC790" s="10"/>
      <c r="GD790" s="10"/>
      <c r="GE790" s="10"/>
      <c r="GF790" s="10"/>
      <c r="GG790" s="10"/>
      <c r="GH790" s="10"/>
      <c r="GI790" s="10"/>
      <c r="GJ790" s="10"/>
      <c r="GK790" s="10"/>
      <c r="GL790" s="10"/>
      <c r="GM790" s="10"/>
      <c r="GN790" s="10"/>
      <c r="GO790" s="10"/>
      <c r="GP790" s="10"/>
      <c r="GQ790" s="10"/>
      <c r="GR790" s="10"/>
      <c r="GS790" s="10"/>
      <c r="GT790" s="10"/>
      <c r="GU790" s="10"/>
      <c r="GV790" s="10"/>
      <c r="GW790" s="10"/>
      <c r="GX790" s="10"/>
      <c r="GY790" s="10"/>
      <c r="GZ790" s="10"/>
      <c r="HA790" s="10"/>
      <c r="HB790" s="10"/>
      <c r="HC790" s="10"/>
      <c r="HD790" s="10"/>
      <c r="HE790" s="10"/>
      <c r="HF790" s="10"/>
      <c r="HG790" s="10"/>
      <c r="HH790" s="10"/>
      <c r="HI790" s="10"/>
      <c r="HJ790" s="10"/>
      <c r="HK790" s="10"/>
      <c r="HL790" s="10"/>
      <c r="HM790" s="10"/>
      <c r="HN790" s="10"/>
      <c r="HO790" s="10"/>
    </row>
    <row r="791" spans="2:223" ht="51" outlineLevel="1" x14ac:dyDescent="0.2">
      <c r="B791" s="14" t="s">
        <v>1981</v>
      </c>
      <c r="C791" s="14" t="s">
        <v>46</v>
      </c>
      <c r="D791" s="14" t="s">
        <v>1982</v>
      </c>
      <c r="E791" s="14" t="s">
        <v>1833</v>
      </c>
      <c r="F791" s="14" t="s">
        <v>1983</v>
      </c>
      <c r="G791" s="14" t="s">
        <v>1984</v>
      </c>
      <c r="H791" s="15" t="s">
        <v>83</v>
      </c>
      <c r="I791" s="16">
        <v>45</v>
      </c>
      <c r="J791" s="17" t="s">
        <v>109</v>
      </c>
      <c r="K791" s="15" t="s">
        <v>53</v>
      </c>
      <c r="L791" s="18" t="s">
        <v>54</v>
      </c>
      <c r="M791" s="18" t="s">
        <v>55</v>
      </c>
      <c r="N791" s="18" t="s">
        <v>1928</v>
      </c>
      <c r="O791" s="18"/>
      <c r="P791" s="18"/>
      <c r="Q791" s="19"/>
      <c r="R791" s="20">
        <v>500</v>
      </c>
      <c r="S791" s="20">
        <v>500</v>
      </c>
      <c r="T791" s="20">
        <v>500</v>
      </c>
      <c r="U791" s="20">
        <v>500</v>
      </c>
      <c r="V791" s="20">
        <v>500</v>
      </c>
      <c r="W791" s="20">
        <v>2501.36</v>
      </c>
      <c r="X791" s="30">
        <f t="shared" si="21"/>
        <v>6253400</v>
      </c>
      <c r="Y791" s="20">
        <f t="shared" si="20"/>
        <v>7003808.0000000009</v>
      </c>
      <c r="Z791" s="18" t="s">
        <v>57</v>
      </c>
      <c r="AA791" s="14" t="s">
        <v>176</v>
      </c>
      <c r="AB791" s="22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  <c r="CW791" s="10"/>
      <c r="CX791" s="10"/>
      <c r="CY791" s="10"/>
      <c r="CZ791" s="10"/>
      <c r="DA791" s="10"/>
      <c r="DB791" s="10"/>
      <c r="DC791" s="10"/>
      <c r="DD791" s="10"/>
      <c r="DE791" s="10"/>
      <c r="DF791" s="10"/>
      <c r="DG791" s="10"/>
      <c r="DH791" s="10"/>
      <c r="DI791" s="10"/>
      <c r="DJ791" s="10"/>
      <c r="DK791" s="10"/>
      <c r="DL791" s="10"/>
      <c r="DM791" s="10"/>
      <c r="DN791" s="10"/>
      <c r="DO791" s="10"/>
      <c r="DP791" s="10"/>
      <c r="DQ791" s="10"/>
      <c r="DR791" s="10"/>
      <c r="DS791" s="10"/>
      <c r="DT791" s="10"/>
      <c r="DU791" s="10"/>
      <c r="DV791" s="10"/>
      <c r="DW791" s="10"/>
      <c r="DX791" s="10"/>
      <c r="DY791" s="10"/>
      <c r="DZ791" s="10"/>
      <c r="EA791" s="10"/>
      <c r="EB791" s="10"/>
      <c r="EC791" s="10"/>
      <c r="ED791" s="10"/>
      <c r="EE791" s="10"/>
      <c r="EF791" s="10"/>
      <c r="EG791" s="10"/>
      <c r="EH791" s="10"/>
      <c r="EI791" s="10"/>
      <c r="EJ791" s="10"/>
      <c r="EK791" s="10"/>
      <c r="EL791" s="10"/>
      <c r="EM791" s="10"/>
      <c r="EN791" s="10"/>
      <c r="EO791" s="10"/>
      <c r="EP791" s="10"/>
      <c r="EQ791" s="10"/>
      <c r="ER791" s="10"/>
      <c r="ES791" s="10"/>
      <c r="ET791" s="10"/>
      <c r="EU791" s="10"/>
      <c r="EV791" s="10"/>
      <c r="EW791" s="10"/>
      <c r="EX791" s="10"/>
      <c r="EY791" s="10"/>
      <c r="EZ791" s="10"/>
      <c r="FA791" s="10"/>
      <c r="FB791" s="10"/>
      <c r="FC791" s="10"/>
      <c r="FD791" s="10"/>
      <c r="FE791" s="10"/>
      <c r="FF791" s="10"/>
      <c r="FG791" s="10"/>
      <c r="FH791" s="10"/>
      <c r="FI791" s="10"/>
      <c r="FJ791" s="10"/>
      <c r="FK791" s="10"/>
      <c r="FL791" s="10"/>
      <c r="FM791" s="10"/>
      <c r="FN791" s="10"/>
      <c r="FO791" s="10"/>
      <c r="FP791" s="10"/>
      <c r="FQ791" s="10"/>
      <c r="FR791" s="10"/>
      <c r="FS791" s="10"/>
      <c r="FT791" s="10"/>
      <c r="FU791" s="10"/>
      <c r="FV791" s="10"/>
      <c r="FW791" s="10"/>
      <c r="FX791" s="10"/>
      <c r="FY791" s="10"/>
      <c r="FZ791" s="10"/>
      <c r="GA791" s="10"/>
      <c r="GB791" s="10"/>
      <c r="GC791" s="10"/>
      <c r="GD791" s="10"/>
      <c r="GE791" s="10"/>
      <c r="GF791" s="10"/>
      <c r="GG791" s="10"/>
      <c r="GH791" s="10"/>
      <c r="GI791" s="10"/>
      <c r="GJ791" s="10"/>
      <c r="GK791" s="10"/>
      <c r="GL791" s="10"/>
      <c r="GM791" s="10"/>
      <c r="GN791" s="10"/>
      <c r="GO791" s="10"/>
      <c r="GP791" s="10"/>
      <c r="GQ791" s="10"/>
      <c r="GR791" s="10"/>
      <c r="GS791" s="10"/>
      <c r="GT791" s="10"/>
      <c r="GU791" s="10"/>
      <c r="GV791" s="10"/>
      <c r="GW791" s="10"/>
      <c r="GX791" s="10"/>
      <c r="GY791" s="10"/>
      <c r="GZ791" s="10"/>
      <c r="HA791" s="10"/>
      <c r="HB791" s="10"/>
      <c r="HC791" s="10"/>
      <c r="HD791" s="10"/>
      <c r="HE791" s="10"/>
      <c r="HF791" s="10"/>
      <c r="HG791" s="10"/>
      <c r="HH791" s="10"/>
      <c r="HI791" s="10"/>
      <c r="HJ791" s="10"/>
      <c r="HK791" s="10"/>
      <c r="HL791" s="10"/>
      <c r="HM791" s="10"/>
      <c r="HN791" s="10"/>
      <c r="HO791" s="10"/>
    </row>
    <row r="792" spans="2:223" ht="51" outlineLevel="1" x14ac:dyDescent="0.2">
      <c r="B792" s="14" t="s">
        <v>1985</v>
      </c>
      <c r="C792" s="14" t="s">
        <v>46</v>
      </c>
      <c r="D792" s="14" t="s">
        <v>1986</v>
      </c>
      <c r="E792" s="14" t="s">
        <v>1833</v>
      </c>
      <c r="F792" s="14" t="s">
        <v>1987</v>
      </c>
      <c r="G792" s="14" t="s">
        <v>1988</v>
      </c>
      <c r="H792" s="15" t="s">
        <v>83</v>
      </c>
      <c r="I792" s="16">
        <v>45</v>
      </c>
      <c r="J792" s="17" t="s">
        <v>109</v>
      </c>
      <c r="K792" s="15" t="s">
        <v>53</v>
      </c>
      <c r="L792" s="18" t="s">
        <v>54</v>
      </c>
      <c r="M792" s="18" t="s">
        <v>55</v>
      </c>
      <c r="N792" s="18" t="s">
        <v>1928</v>
      </c>
      <c r="O792" s="18"/>
      <c r="P792" s="18"/>
      <c r="Q792" s="19"/>
      <c r="R792" s="20">
        <v>500</v>
      </c>
      <c r="S792" s="20">
        <v>500</v>
      </c>
      <c r="T792" s="20">
        <v>500</v>
      </c>
      <c r="U792" s="20">
        <v>500</v>
      </c>
      <c r="V792" s="20">
        <v>500</v>
      </c>
      <c r="W792" s="20">
        <v>2487.2199999999998</v>
      </c>
      <c r="X792" s="30">
        <f t="shared" si="21"/>
        <v>6218049.9999999991</v>
      </c>
      <c r="Y792" s="20">
        <f t="shared" ref="Y792:Y810" si="22">X792*1.12</f>
        <v>6964216</v>
      </c>
      <c r="Z792" s="18" t="s">
        <v>57</v>
      </c>
      <c r="AA792" s="14" t="s">
        <v>176</v>
      </c>
      <c r="AB792" s="22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/>
      <c r="CW792" s="10"/>
      <c r="CX792" s="10"/>
      <c r="CY792" s="10"/>
      <c r="CZ792" s="10"/>
      <c r="DA792" s="10"/>
      <c r="DB792" s="10"/>
      <c r="DC792" s="10"/>
      <c r="DD792" s="10"/>
      <c r="DE792" s="10"/>
      <c r="DF792" s="10"/>
      <c r="DG792" s="10"/>
      <c r="DH792" s="10"/>
      <c r="DI792" s="10"/>
      <c r="DJ792" s="10"/>
      <c r="DK792" s="10"/>
      <c r="DL792" s="10"/>
      <c r="DM792" s="10"/>
      <c r="DN792" s="10"/>
      <c r="DO792" s="10"/>
      <c r="DP792" s="10"/>
      <c r="DQ792" s="10"/>
      <c r="DR792" s="10"/>
      <c r="DS792" s="10"/>
      <c r="DT792" s="10"/>
      <c r="DU792" s="10"/>
      <c r="DV792" s="10"/>
      <c r="DW792" s="10"/>
      <c r="DX792" s="10"/>
      <c r="DY792" s="10"/>
      <c r="DZ792" s="10"/>
      <c r="EA792" s="10"/>
      <c r="EB792" s="10"/>
      <c r="EC792" s="10"/>
      <c r="ED792" s="10"/>
      <c r="EE792" s="10"/>
      <c r="EF792" s="10"/>
      <c r="EG792" s="10"/>
      <c r="EH792" s="10"/>
      <c r="EI792" s="10"/>
      <c r="EJ792" s="10"/>
      <c r="EK792" s="10"/>
      <c r="EL792" s="10"/>
      <c r="EM792" s="10"/>
      <c r="EN792" s="10"/>
      <c r="EO792" s="10"/>
      <c r="EP792" s="10"/>
      <c r="EQ792" s="10"/>
      <c r="ER792" s="10"/>
      <c r="ES792" s="10"/>
      <c r="ET792" s="10"/>
      <c r="EU792" s="10"/>
      <c r="EV792" s="10"/>
      <c r="EW792" s="10"/>
      <c r="EX792" s="10"/>
      <c r="EY792" s="10"/>
      <c r="EZ792" s="10"/>
      <c r="FA792" s="10"/>
      <c r="FB792" s="10"/>
      <c r="FC792" s="10"/>
      <c r="FD792" s="10"/>
      <c r="FE792" s="10"/>
      <c r="FF792" s="10"/>
      <c r="FG792" s="10"/>
      <c r="FH792" s="10"/>
      <c r="FI792" s="10"/>
      <c r="FJ792" s="10"/>
      <c r="FK792" s="10"/>
      <c r="FL792" s="10"/>
      <c r="FM792" s="10"/>
      <c r="FN792" s="10"/>
      <c r="FO792" s="10"/>
      <c r="FP792" s="10"/>
      <c r="FQ792" s="10"/>
      <c r="FR792" s="10"/>
      <c r="FS792" s="10"/>
      <c r="FT792" s="10"/>
      <c r="FU792" s="10"/>
      <c r="FV792" s="10"/>
      <c r="FW792" s="10"/>
      <c r="FX792" s="10"/>
      <c r="FY792" s="10"/>
      <c r="FZ792" s="10"/>
      <c r="GA792" s="10"/>
      <c r="GB792" s="10"/>
      <c r="GC792" s="10"/>
      <c r="GD792" s="10"/>
      <c r="GE792" s="10"/>
      <c r="GF792" s="10"/>
      <c r="GG792" s="10"/>
      <c r="GH792" s="10"/>
      <c r="GI792" s="10"/>
      <c r="GJ792" s="10"/>
      <c r="GK792" s="10"/>
      <c r="GL792" s="10"/>
      <c r="GM792" s="10"/>
      <c r="GN792" s="10"/>
      <c r="GO792" s="10"/>
      <c r="GP792" s="10"/>
      <c r="GQ792" s="10"/>
      <c r="GR792" s="10"/>
      <c r="GS792" s="10"/>
      <c r="GT792" s="10"/>
      <c r="GU792" s="10"/>
      <c r="GV792" s="10"/>
      <c r="GW792" s="10"/>
      <c r="GX792" s="10"/>
      <c r="GY792" s="10"/>
      <c r="GZ792" s="10"/>
      <c r="HA792" s="10"/>
      <c r="HB792" s="10"/>
      <c r="HC792" s="10"/>
      <c r="HD792" s="10"/>
      <c r="HE792" s="10"/>
      <c r="HF792" s="10"/>
      <c r="HG792" s="10"/>
      <c r="HH792" s="10"/>
      <c r="HI792" s="10"/>
      <c r="HJ792" s="10"/>
      <c r="HK792" s="10"/>
      <c r="HL792" s="10"/>
      <c r="HM792" s="10"/>
      <c r="HN792" s="10"/>
      <c r="HO792" s="10"/>
    </row>
    <row r="793" spans="2:223" ht="51" outlineLevel="1" x14ac:dyDescent="0.2">
      <c r="B793" s="14" t="s">
        <v>1989</v>
      </c>
      <c r="C793" s="14" t="s">
        <v>46</v>
      </c>
      <c r="D793" s="14" t="s">
        <v>1990</v>
      </c>
      <c r="E793" s="14" t="s">
        <v>1833</v>
      </c>
      <c r="F793" s="14" t="s">
        <v>1991</v>
      </c>
      <c r="G793" s="14" t="s">
        <v>1992</v>
      </c>
      <c r="H793" s="15" t="s">
        <v>83</v>
      </c>
      <c r="I793" s="16">
        <v>45</v>
      </c>
      <c r="J793" s="17" t="s">
        <v>109</v>
      </c>
      <c r="K793" s="15" t="s">
        <v>53</v>
      </c>
      <c r="L793" s="18" t="s">
        <v>54</v>
      </c>
      <c r="M793" s="18" t="s">
        <v>55</v>
      </c>
      <c r="N793" s="18" t="s">
        <v>1928</v>
      </c>
      <c r="O793" s="18"/>
      <c r="P793" s="18"/>
      <c r="Q793" s="19"/>
      <c r="R793" s="20">
        <v>250</v>
      </c>
      <c r="S793" s="20">
        <v>250</v>
      </c>
      <c r="T793" s="20">
        <v>250</v>
      </c>
      <c r="U793" s="20">
        <v>250</v>
      </c>
      <c r="V793" s="20">
        <v>250</v>
      </c>
      <c r="W793" s="20">
        <v>2469.91</v>
      </c>
      <c r="X793" s="30">
        <f t="shared" si="21"/>
        <v>3087387.5</v>
      </c>
      <c r="Y793" s="20">
        <f t="shared" si="22"/>
        <v>3457874.0000000005</v>
      </c>
      <c r="Z793" s="18" t="s">
        <v>57</v>
      </c>
      <c r="AA793" s="14" t="s">
        <v>176</v>
      </c>
      <c r="AB793" s="22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  <c r="CW793" s="10"/>
      <c r="CX793" s="10"/>
      <c r="CY793" s="10"/>
      <c r="CZ793" s="10"/>
      <c r="DA793" s="10"/>
      <c r="DB793" s="10"/>
      <c r="DC793" s="10"/>
      <c r="DD793" s="10"/>
      <c r="DE793" s="10"/>
      <c r="DF793" s="10"/>
      <c r="DG793" s="10"/>
      <c r="DH793" s="10"/>
      <c r="DI793" s="10"/>
      <c r="DJ793" s="10"/>
      <c r="DK793" s="10"/>
      <c r="DL793" s="10"/>
      <c r="DM793" s="10"/>
      <c r="DN793" s="10"/>
      <c r="DO793" s="10"/>
      <c r="DP793" s="10"/>
      <c r="DQ793" s="10"/>
      <c r="DR793" s="10"/>
      <c r="DS793" s="10"/>
      <c r="DT793" s="10"/>
      <c r="DU793" s="10"/>
      <c r="DV793" s="10"/>
      <c r="DW793" s="10"/>
      <c r="DX793" s="10"/>
      <c r="DY793" s="10"/>
      <c r="DZ793" s="10"/>
      <c r="EA793" s="10"/>
      <c r="EB793" s="10"/>
      <c r="EC793" s="10"/>
      <c r="ED793" s="10"/>
      <c r="EE793" s="10"/>
      <c r="EF793" s="10"/>
      <c r="EG793" s="10"/>
      <c r="EH793" s="10"/>
      <c r="EI793" s="10"/>
      <c r="EJ793" s="10"/>
      <c r="EK793" s="10"/>
      <c r="EL793" s="10"/>
      <c r="EM793" s="10"/>
      <c r="EN793" s="10"/>
      <c r="EO793" s="10"/>
      <c r="EP793" s="10"/>
      <c r="EQ793" s="10"/>
      <c r="ER793" s="10"/>
      <c r="ES793" s="10"/>
      <c r="ET793" s="10"/>
      <c r="EU793" s="10"/>
      <c r="EV793" s="10"/>
      <c r="EW793" s="10"/>
      <c r="EX793" s="10"/>
      <c r="EY793" s="10"/>
      <c r="EZ793" s="10"/>
      <c r="FA793" s="10"/>
      <c r="FB793" s="10"/>
      <c r="FC793" s="10"/>
      <c r="FD793" s="10"/>
      <c r="FE793" s="10"/>
      <c r="FF793" s="10"/>
      <c r="FG793" s="10"/>
      <c r="FH793" s="10"/>
      <c r="FI793" s="10"/>
      <c r="FJ793" s="10"/>
      <c r="FK793" s="10"/>
      <c r="FL793" s="10"/>
      <c r="FM793" s="10"/>
      <c r="FN793" s="10"/>
      <c r="FO793" s="10"/>
      <c r="FP793" s="10"/>
      <c r="FQ793" s="10"/>
      <c r="FR793" s="10"/>
      <c r="FS793" s="10"/>
      <c r="FT793" s="10"/>
      <c r="FU793" s="10"/>
      <c r="FV793" s="10"/>
      <c r="FW793" s="10"/>
      <c r="FX793" s="10"/>
      <c r="FY793" s="10"/>
      <c r="FZ793" s="10"/>
      <c r="GA793" s="10"/>
      <c r="GB793" s="10"/>
      <c r="GC793" s="10"/>
      <c r="GD793" s="10"/>
      <c r="GE793" s="10"/>
      <c r="GF793" s="10"/>
      <c r="GG793" s="10"/>
      <c r="GH793" s="10"/>
      <c r="GI793" s="10"/>
      <c r="GJ793" s="10"/>
      <c r="GK793" s="10"/>
      <c r="GL793" s="10"/>
      <c r="GM793" s="10"/>
      <c r="GN793" s="10"/>
      <c r="GO793" s="10"/>
      <c r="GP793" s="10"/>
      <c r="GQ793" s="10"/>
      <c r="GR793" s="10"/>
      <c r="GS793" s="10"/>
      <c r="GT793" s="10"/>
      <c r="GU793" s="10"/>
      <c r="GV793" s="10"/>
      <c r="GW793" s="10"/>
      <c r="GX793" s="10"/>
      <c r="GY793" s="10"/>
      <c r="GZ793" s="10"/>
      <c r="HA793" s="10"/>
      <c r="HB793" s="10"/>
      <c r="HC793" s="10"/>
      <c r="HD793" s="10"/>
      <c r="HE793" s="10"/>
      <c r="HF793" s="10"/>
      <c r="HG793" s="10"/>
      <c r="HH793" s="10"/>
      <c r="HI793" s="10"/>
      <c r="HJ793" s="10"/>
      <c r="HK793" s="10"/>
      <c r="HL793" s="10"/>
      <c r="HM793" s="10"/>
      <c r="HN793" s="10"/>
      <c r="HO793" s="10"/>
    </row>
    <row r="794" spans="2:223" ht="51" outlineLevel="1" x14ac:dyDescent="0.2">
      <c r="B794" s="14" t="s">
        <v>1993</v>
      </c>
      <c r="C794" s="14" t="s">
        <v>46</v>
      </c>
      <c r="D794" s="44" t="s">
        <v>1925</v>
      </c>
      <c r="E794" s="14" t="s">
        <v>1833</v>
      </c>
      <c r="F794" s="14" t="s">
        <v>1926</v>
      </c>
      <c r="G794" s="14" t="s">
        <v>1994</v>
      </c>
      <c r="H794" s="15" t="s">
        <v>83</v>
      </c>
      <c r="I794" s="16">
        <v>45</v>
      </c>
      <c r="J794" s="17" t="s">
        <v>109</v>
      </c>
      <c r="K794" s="15" t="s">
        <v>53</v>
      </c>
      <c r="L794" s="18" t="s">
        <v>54</v>
      </c>
      <c r="M794" s="18" t="s">
        <v>55</v>
      </c>
      <c r="N794" s="18" t="s">
        <v>1928</v>
      </c>
      <c r="O794" s="18"/>
      <c r="P794" s="18"/>
      <c r="Q794" s="19"/>
      <c r="R794" s="20">
        <v>60</v>
      </c>
      <c r="S794" s="20">
        <v>60</v>
      </c>
      <c r="T794" s="20">
        <v>60</v>
      </c>
      <c r="U794" s="20">
        <v>60</v>
      </c>
      <c r="V794" s="20">
        <v>60</v>
      </c>
      <c r="W794" s="20">
        <v>2623.05</v>
      </c>
      <c r="X794" s="30">
        <f t="shared" si="21"/>
        <v>786915</v>
      </c>
      <c r="Y794" s="20">
        <f t="shared" si="22"/>
        <v>881344.8</v>
      </c>
      <c r="Z794" s="18" t="s">
        <v>57</v>
      </c>
      <c r="AA794" s="14" t="s">
        <v>176</v>
      </c>
      <c r="AB794" s="22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/>
      <c r="CR794" s="10"/>
      <c r="CS794" s="10"/>
      <c r="CT794" s="10"/>
      <c r="CU794" s="10"/>
      <c r="CV794" s="10"/>
      <c r="CW794" s="10"/>
      <c r="CX794" s="10"/>
      <c r="CY794" s="10"/>
      <c r="CZ794" s="10"/>
      <c r="DA794" s="10"/>
      <c r="DB794" s="10"/>
      <c r="DC794" s="10"/>
      <c r="DD794" s="10"/>
      <c r="DE794" s="10"/>
      <c r="DF794" s="10"/>
      <c r="DG794" s="10"/>
      <c r="DH794" s="10"/>
      <c r="DI794" s="10"/>
      <c r="DJ794" s="10"/>
      <c r="DK794" s="10"/>
      <c r="DL794" s="10"/>
      <c r="DM794" s="10"/>
      <c r="DN794" s="10"/>
      <c r="DO794" s="10"/>
      <c r="DP794" s="10"/>
      <c r="DQ794" s="10"/>
      <c r="DR794" s="10"/>
      <c r="DS794" s="10"/>
      <c r="DT794" s="10"/>
      <c r="DU794" s="10"/>
      <c r="DV794" s="10"/>
      <c r="DW794" s="10"/>
      <c r="DX794" s="10"/>
      <c r="DY794" s="10"/>
      <c r="DZ794" s="10"/>
      <c r="EA794" s="10"/>
      <c r="EB794" s="10"/>
      <c r="EC794" s="10"/>
      <c r="ED794" s="10"/>
      <c r="EE794" s="10"/>
      <c r="EF794" s="10"/>
      <c r="EG794" s="10"/>
      <c r="EH794" s="10"/>
      <c r="EI794" s="10"/>
      <c r="EJ794" s="10"/>
      <c r="EK794" s="10"/>
      <c r="EL794" s="10"/>
      <c r="EM794" s="10"/>
      <c r="EN794" s="10"/>
      <c r="EO794" s="10"/>
      <c r="EP794" s="10"/>
      <c r="EQ794" s="10"/>
      <c r="ER794" s="10"/>
      <c r="ES794" s="10"/>
      <c r="ET794" s="10"/>
      <c r="EU794" s="10"/>
      <c r="EV794" s="10"/>
      <c r="EW794" s="10"/>
      <c r="EX794" s="10"/>
      <c r="EY794" s="10"/>
      <c r="EZ794" s="10"/>
      <c r="FA794" s="10"/>
      <c r="FB794" s="10"/>
      <c r="FC794" s="10"/>
      <c r="FD794" s="10"/>
      <c r="FE794" s="10"/>
      <c r="FF794" s="10"/>
      <c r="FG794" s="10"/>
      <c r="FH794" s="10"/>
      <c r="FI794" s="10"/>
      <c r="FJ794" s="10"/>
      <c r="FK794" s="10"/>
      <c r="FL794" s="10"/>
      <c r="FM794" s="10"/>
      <c r="FN794" s="10"/>
      <c r="FO794" s="10"/>
      <c r="FP794" s="10"/>
      <c r="FQ794" s="10"/>
      <c r="FR794" s="10"/>
      <c r="FS794" s="10"/>
      <c r="FT794" s="10"/>
      <c r="FU794" s="10"/>
      <c r="FV794" s="10"/>
      <c r="FW794" s="10"/>
      <c r="FX794" s="10"/>
      <c r="FY794" s="10"/>
      <c r="FZ794" s="10"/>
      <c r="GA794" s="10"/>
      <c r="GB794" s="10"/>
      <c r="GC794" s="10"/>
      <c r="GD794" s="10"/>
      <c r="GE794" s="10"/>
      <c r="GF794" s="10"/>
      <c r="GG794" s="10"/>
      <c r="GH794" s="10"/>
      <c r="GI794" s="10"/>
      <c r="GJ794" s="10"/>
      <c r="GK794" s="10"/>
      <c r="GL794" s="10"/>
      <c r="GM794" s="10"/>
      <c r="GN794" s="10"/>
      <c r="GO794" s="10"/>
      <c r="GP794" s="10"/>
      <c r="GQ794" s="10"/>
      <c r="GR794" s="10"/>
      <c r="GS794" s="10"/>
      <c r="GT794" s="10"/>
      <c r="GU794" s="10"/>
      <c r="GV794" s="10"/>
      <c r="GW794" s="10"/>
      <c r="GX794" s="10"/>
      <c r="GY794" s="10"/>
      <c r="GZ794" s="10"/>
      <c r="HA794" s="10"/>
      <c r="HB794" s="10"/>
      <c r="HC794" s="10"/>
      <c r="HD794" s="10"/>
      <c r="HE794" s="10"/>
      <c r="HF794" s="10"/>
      <c r="HG794" s="10"/>
      <c r="HH794" s="10"/>
      <c r="HI794" s="10"/>
      <c r="HJ794" s="10"/>
      <c r="HK794" s="10"/>
      <c r="HL794" s="10"/>
      <c r="HM794" s="10"/>
      <c r="HN794" s="10"/>
      <c r="HO794" s="10"/>
    </row>
    <row r="795" spans="2:223" ht="51" outlineLevel="1" x14ac:dyDescent="0.2">
      <c r="B795" s="14" t="s">
        <v>1995</v>
      </c>
      <c r="C795" s="14" t="s">
        <v>46</v>
      </c>
      <c r="D795" s="14" t="s">
        <v>1996</v>
      </c>
      <c r="E795" s="14" t="s">
        <v>1833</v>
      </c>
      <c r="F795" s="14" t="s">
        <v>1997</v>
      </c>
      <c r="G795" s="14" t="s">
        <v>1998</v>
      </c>
      <c r="H795" s="15" t="s">
        <v>83</v>
      </c>
      <c r="I795" s="14">
        <v>50.8</v>
      </c>
      <c r="J795" s="17" t="s">
        <v>109</v>
      </c>
      <c r="K795" s="15" t="s">
        <v>53</v>
      </c>
      <c r="L795" s="18" t="s">
        <v>54</v>
      </c>
      <c r="M795" s="18" t="s">
        <v>55</v>
      </c>
      <c r="N795" s="18" t="s">
        <v>1999</v>
      </c>
      <c r="O795" s="18"/>
      <c r="P795" s="18"/>
      <c r="Q795" s="19"/>
      <c r="R795" s="20">
        <v>10.199999999999999</v>
      </c>
      <c r="S795" s="20">
        <v>7</v>
      </c>
      <c r="T795" s="20">
        <v>7</v>
      </c>
      <c r="U795" s="20">
        <v>7</v>
      </c>
      <c r="V795" s="20">
        <v>7</v>
      </c>
      <c r="W795" s="20">
        <v>673721.27</v>
      </c>
      <c r="X795" s="30">
        <f t="shared" si="21"/>
        <v>25736152.514000002</v>
      </c>
      <c r="Y795" s="20">
        <f t="shared" si="22"/>
        <v>28824490.815680005</v>
      </c>
      <c r="Z795" s="18" t="s">
        <v>57</v>
      </c>
      <c r="AA795" s="14" t="s">
        <v>176</v>
      </c>
      <c r="AB795" s="22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  <c r="CE795" s="10"/>
      <c r="CF795" s="10"/>
      <c r="CG795" s="10"/>
      <c r="CH795" s="10"/>
      <c r="CI795" s="10"/>
      <c r="CJ795" s="10"/>
      <c r="CK795" s="10"/>
      <c r="CL795" s="10"/>
      <c r="CM795" s="10"/>
      <c r="CN795" s="10"/>
      <c r="CO795" s="10"/>
      <c r="CP795" s="10"/>
      <c r="CQ795" s="10"/>
      <c r="CR795" s="10"/>
      <c r="CS795" s="10"/>
      <c r="CT795" s="10"/>
      <c r="CU795" s="10"/>
      <c r="CV795" s="10"/>
      <c r="CW795" s="10"/>
      <c r="CX795" s="10"/>
      <c r="CY795" s="10"/>
      <c r="CZ795" s="10"/>
      <c r="DA795" s="10"/>
      <c r="DB795" s="10"/>
      <c r="DC795" s="10"/>
      <c r="DD795" s="10"/>
      <c r="DE795" s="10"/>
      <c r="DF795" s="10"/>
      <c r="DG795" s="10"/>
      <c r="DH795" s="10"/>
      <c r="DI795" s="10"/>
      <c r="DJ795" s="10"/>
      <c r="DK795" s="10"/>
      <c r="DL795" s="10"/>
      <c r="DM795" s="10"/>
      <c r="DN795" s="10"/>
      <c r="DO795" s="10"/>
      <c r="DP795" s="10"/>
      <c r="DQ795" s="10"/>
      <c r="DR795" s="10"/>
      <c r="DS795" s="10"/>
      <c r="DT795" s="10"/>
      <c r="DU795" s="10"/>
      <c r="DV795" s="10"/>
      <c r="DW795" s="10"/>
      <c r="DX795" s="10"/>
      <c r="DY795" s="10"/>
      <c r="DZ795" s="10"/>
      <c r="EA795" s="10"/>
      <c r="EB795" s="10"/>
      <c r="EC795" s="10"/>
      <c r="ED795" s="10"/>
      <c r="EE795" s="10"/>
      <c r="EF795" s="10"/>
      <c r="EG795" s="10"/>
      <c r="EH795" s="10"/>
      <c r="EI795" s="10"/>
      <c r="EJ795" s="10"/>
      <c r="EK795" s="10"/>
      <c r="EL795" s="10"/>
      <c r="EM795" s="10"/>
      <c r="EN795" s="10"/>
      <c r="EO795" s="10"/>
      <c r="EP795" s="10"/>
      <c r="EQ795" s="10"/>
      <c r="ER795" s="10"/>
      <c r="ES795" s="10"/>
      <c r="ET795" s="10"/>
      <c r="EU795" s="10"/>
      <c r="EV795" s="10"/>
      <c r="EW795" s="10"/>
      <c r="EX795" s="10"/>
      <c r="EY795" s="10"/>
      <c r="EZ795" s="10"/>
      <c r="FA795" s="10"/>
      <c r="FB795" s="10"/>
      <c r="FC795" s="10"/>
      <c r="FD795" s="10"/>
      <c r="FE795" s="10"/>
      <c r="FF795" s="10"/>
      <c r="FG795" s="10"/>
      <c r="FH795" s="10"/>
      <c r="FI795" s="10"/>
      <c r="FJ795" s="10"/>
      <c r="FK795" s="10"/>
      <c r="FL795" s="10"/>
      <c r="FM795" s="10"/>
      <c r="FN795" s="10"/>
      <c r="FO795" s="10"/>
      <c r="FP795" s="10"/>
      <c r="FQ795" s="10"/>
      <c r="FR795" s="10"/>
      <c r="FS795" s="10"/>
      <c r="FT795" s="10"/>
      <c r="FU795" s="10"/>
      <c r="FV795" s="10"/>
      <c r="FW795" s="10"/>
      <c r="FX795" s="10"/>
      <c r="FY795" s="10"/>
      <c r="FZ795" s="10"/>
      <c r="GA795" s="10"/>
      <c r="GB795" s="10"/>
      <c r="GC795" s="10"/>
      <c r="GD795" s="10"/>
      <c r="GE795" s="10"/>
      <c r="GF795" s="10"/>
      <c r="GG795" s="10"/>
      <c r="GH795" s="10"/>
      <c r="GI795" s="10"/>
      <c r="GJ795" s="10"/>
      <c r="GK795" s="10"/>
      <c r="GL795" s="10"/>
      <c r="GM795" s="10"/>
      <c r="GN795" s="10"/>
      <c r="GO795" s="10"/>
      <c r="GP795" s="10"/>
      <c r="GQ795" s="10"/>
      <c r="GR795" s="10"/>
      <c r="GS795" s="10"/>
      <c r="GT795" s="10"/>
      <c r="GU795" s="10"/>
      <c r="GV795" s="10"/>
      <c r="GW795" s="10"/>
      <c r="GX795" s="10"/>
      <c r="GY795" s="10"/>
      <c r="GZ795" s="10"/>
      <c r="HA795" s="10"/>
      <c r="HB795" s="10"/>
      <c r="HC795" s="10"/>
      <c r="HD795" s="10"/>
      <c r="HE795" s="10"/>
      <c r="HF795" s="10"/>
      <c r="HG795" s="10"/>
      <c r="HH795" s="10"/>
      <c r="HI795" s="10"/>
      <c r="HJ795" s="10"/>
      <c r="HK795" s="10"/>
      <c r="HL795" s="10"/>
      <c r="HM795" s="10"/>
      <c r="HN795" s="10"/>
      <c r="HO795" s="10"/>
    </row>
    <row r="796" spans="2:223" ht="51" outlineLevel="1" x14ac:dyDescent="0.2">
      <c r="B796" s="14" t="s">
        <v>2000</v>
      </c>
      <c r="C796" s="14" t="s">
        <v>46</v>
      </c>
      <c r="D796" s="14" t="s">
        <v>2001</v>
      </c>
      <c r="E796" s="14" t="s">
        <v>1833</v>
      </c>
      <c r="F796" s="14" t="s">
        <v>2002</v>
      </c>
      <c r="G796" s="14" t="s">
        <v>2003</v>
      </c>
      <c r="H796" s="15" t="s">
        <v>83</v>
      </c>
      <c r="I796" s="16">
        <v>60</v>
      </c>
      <c r="J796" s="17" t="s">
        <v>109</v>
      </c>
      <c r="K796" s="15" t="s">
        <v>53</v>
      </c>
      <c r="L796" s="18" t="s">
        <v>54</v>
      </c>
      <c r="M796" s="18" t="s">
        <v>55</v>
      </c>
      <c r="N796" s="18" t="s">
        <v>1741</v>
      </c>
      <c r="O796" s="18"/>
      <c r="P796" s="18"/>
      <c r="Q796" s="19"/>
      <c r="R796" s="20">
        <v>1.6</v>
      </c>
      <c r="S796" s="20">
        <v>0.3</v>
      </c>
      <c r="T796" s="20">
        <v>0.3</v>
      </c>
      <c r="U796" s="20">
        <v>0.3</v>
      </c>
      <c r="V796" s="20">
        <v>0.3</v>
      </c>
      <c r="W796" s="20">
        <v>32348.14</v>
      </c>
      <c r="X796" s="30">
        <f t="shared" si="21"/>
        <v>90574.791999999987</v>
      </c>
      <c r="Y796" s="20">
        <f t="shared" si="22"/>
        <v>101443.76703999999</v>
      </c>
      <c r="Z796" s="18" t="s">
        <v>57</v>
      </c>
      <c r="AA796" s="14" t="s">
        <v>176</v>
      </c>
      <c r="AB796" s="22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  <c r="CE796" s="10"/>
      <c r="CF796" s="10"/>
      <c r="CG796" s="10"/>
      <c r="CH796" s="10"/>
      <c r="CI796" s="10"/>
      <c r="CJ796" s="10"/>
      <c r="CK796" s="10"/>
      <c r="CL796" s="10"/>
      <c r="CM796" s="10"/>
      <c r="CN796" s="10"/>
      <c r="CO796" s="10"/>
      <c r="CP796" s="10"/>
      <c r="CQ796" s="10"/>
      <c r="CR796" s="10"/>
      <c r="CS796" s="10"/>
      <c r="CT796" s="10"/>
      <c r="CU796" s="10"/>
      <c r="CV796" s="10"/>
      <c r="CW796" s="10"/>
      <c r="CX796" s="10"/>
      <c r="CY796" s="10"/>
      <c r="CZ796" s="10"/>
      <c r="DA796" s="10"/>
      <c r="DB796" s="10"/>
      <c r="DC796" s="10"/>
      <c r="DD796" s="10"/>
      <c r="DE796" s="10"/>
      <c r="DF796" s="10"/>
      <c r="DG796" s="10"/>
      <c r="DH796" s="10"/>
      <c r="DI796" s="10"/>
      <c r="DJ796" s="10"/>
      <c r="DK796" s="10"/>
      <c r="DL796" s="10"/>
      <c r="DM796" s="10"/>
      <c r="DN796" s="10"/>
      <c r="DO796" s="10"/>
      <c r="DP796" s="10"/>
      <c r="DQ796" s="10"/>
      <c r="DR796" s="10"/>
      <c r="DS796" s="10"/>
      <c r="DT796" s="10"/>
      <c r="DU796" s="10"/>
      <c r="DV796" s="10"/>
      <c r="DW796" s="10"/>
      <c r="DX796" s="10"/>
      <c r="DY796" s="10"/>
      <c r="DZ796" s="10"/>
      <c r="EA796" s="10"/>
      <c r="EB796" s="10"/>
      <c r="EC796" s="10"/>
      <c r="ED796" s="10"/>
      <c r="EE796" s="10"/>
      <c r="EF796" s="10"/>
      <c r="EG796" s="10"/>
      <c r="EH796" s="10"/>
      <c r="EI796" s="10"/>
      <c r="EJ796" s="10"/>
      <c r="EK796" s="10"/>
      <c r="EL796" s="10"/>
      <c r="EM796" s="10"/>
      <c r="EN796" s="10"/>
      <c r="EO796" s="10"/>
      <c r="EP796" s="10"/>
      <c r="EQ796" s="10"/>
      <c r="ER796" s="10"/>
      <c r="ES796" s="10"/>
      <c r="ET796" s="10"/>
      <c r="EU796" s="10"/>
      <c r="EV796" s="10"/>
      <c r="EW796" s="10"/>
      <c r="EX796" s="10"/>
      <c r="EY796" s="10"/>
      <c r="EZ796" s="10"/>
      <c r="FA796" s="10"/>
      <c r="FB796" s="10"/>
      <c r="FC796" s="10"/>
      <c r="FD796" s="10"/>
      <c r="FE796" s="10"/>
      <c r="FF796" s="10"/>
      <c r="FG796" s="10"/>
      <c r="FH796" s="10"/>
      <c r="FI796" s="10"/>
      <c r="FJ796" s="10"/>
      <c r="FK796" s="10"/>
      <c r="FL796" s="10"/>
      <c r="FM796" s="10"/>
      <c r="FN796" s="10"/>
      <c r="FO796" s="10"/>
      <c r="FP796" s="10"/>
      <c r="FQ796" s="10"/>
      <c r="FR796" s="10"/>
      <c r="FS796" s="10"/>
      <c r="FT796" s="10"/>
      <c r="FU796" s="10"/>
      <c r="FV796" s="10"/>
      <c r="FW796" s="10"/>
      <c r="FX796" s="10"/>
      <c r="FY796" s="10"/>
      <c r="FZ796" s="10"/>
      <c r="GA796" s="10"/>
      <c r="GB796" s="10"/>
      <c r="GC796" s="10"/>
      <c r="GD796" s="10"/>
      <c r="GE796" s="10"/>
      <c r="GF796" s="10"/>
      <c r="GG796" s="10"/>
      <c r="GH796" s="10"/>
      <c r="GI796" s="10"/>
      <c r="GJ796" s="10"/>
      <c r="GK796" s="10"/>
      <c r="GL796" s="10"/>
      <c r="GM796" s="10"/>
      <c r="GN796" s="10"/>
      <c r="GO796" s="10"/>
      <c r="GP796" s="10"/>
      <c r="GQ796" s="10"/>
      <c r="GR796" s="10"/>
      <c r="GS796" s="10"/>
      <c r="GT796" s="10"/>
      <c r="GU796" s="10"/>
      <c r="GV796" s="10"/>
      <c r="GW796" s="10"/>
      <c r="GX796" s="10"/>
      <c r="GY796" s="10"/>
      <c r="GZ796" s="10"/>
      <c r="HA796" s="10"/>
      <c r="HB796" s="10"/>
      <c r="HC796" s="10"/>
      <c r="HD796" s="10"/>
      <c r="HE796" s="10"/>
      <c r="HF796" s="10"/>
      <c r="HG796" s="10"/>
      <c r="HH796" s="10"/>
      <c r="HI796" s="10"/>
      <c r="HJ796" s="10"/>
      <c r="HK796" s="10"/>
      <c r="HL796" s="10"/>
      <c r="HM796" s="10"/>
      <c r="HN796" s="10"/>
      <c r="HO796" s="10"/>
    </row>
    <row r="797" spans="2:223" ht="51" outlineLevel="1" x14ac:dyDescent="0.2">
      <c r="B797" s="14" t="s">
        <v>2004</v>
      </c>
      <c r="C797" s="14" t="s">
        <v>46</v>
      </c>
      <c r="D797" s="14" t="s">
        <v>2005</v>
      </c>
      <c r="E797" s="14" t="s">
        <v>2006</v>
      </c>
      <c r="F797" s="14" t="s">
        <v>2007</v>
      </c>
      <c r="G797" s="14" t="s">
        <v>2008</v>
      </c>
      <c r="H797" s="15" t="s">
        <v>83</v>
      </c>
      <c r="I797" s="16">
        <v>45</v>
      </c>
      <c r="J797" s="17" t="s">
        <v>109</v>
      </c>
      <c r="K797" s="15" t="s">
        <v>53</v>
      </c>
      <c r="L797" s="18" t="s">
        <v>54</v>
      </c>
      <c r="M797" s="18" t="s">
        <v>55</v>
      </c>
      <c r="N797" s="18" t="s">
        <v>56</v>
      </c>
      <c r="O797" s="18"/>
      <c r="P797" s="18"/>
      <c r="Q797" s="19"/>
      <c r="R797" s="20">
        <v>1149</v>
      </c>
      <c r="S797" s="20">
        <v>800</v>
      </c>
      <c r="T797" s="20">
        <v>800</v>
      </c>
      <c r="U797" s="20">
        <v>800</v>
      </c>
      <c r="V797" s="20">
        <v>800</v>
      </c>
      <c r="W797" s="20">
        <v>38835.03</v>
      </c>
      <c r="X797" s="30">
        <f t="shared" si="21"/>
        <v>168893545.47</v>
      </c>
      <c r="Y797" s="20">
        <f t="shared" si="22"/>
        <v>189160770.92640001</v>
      </c>
      <c r="Z797" s="18" t="s">
        <v>57</v>
      </c>
      <c r="AA797" s="14" t="s">
        <v>176</v>
      </c>
      <c r="AB797" s="22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  <c r="CW797" s="10"/>
      <c r="CX797" s="10"/>
      <c r="CY797" s="10"/>
      <c r="CZ797" s="10"/>
      <c r="DA797" s="10"/>
      <c r="DB797" s="10"/>
      <c r="DC797" s="10"/>
      <c r="DD797" s="10"/>
      <c r="DE797" s="10"/>
      <c r="DF797" s="10"/>
      <c r="DG797" s="10"/>
      <c r="DH797" s="10"/>
      <c r="DI797" s="10"/>
      <c r="DJ797" s="10"/>
      <c r="DK797" s="10"/>
      <c r="DL797" s="10"/>
      <c r="DM797" s="10"/>
      <c r="DN797" s="10"/>
      <c r="DO797" s="10"/>
      <c r="DP797" s="10"/>
      <c r="DQ797" s="10"/>
      <c r="DR797" s="10"/>
      <c r="DS797" s="10"/>
      <c r="DT797" s="10"/>
      <c r="DU797" s="10"/>
      <c r="DV797" s="10"/>
      <c r="DW797" s="10"/>
      <c r="DX797" s="10"/>
      <c r="DY797" s="10"/>
      <c r="DZ797" s="10"/>
      <c r="EA797" s="10"/>
      <c r="EB797" s="10"/>
      <c r="EC797" s="10"/>
      <c r="ED797" s="10"/>
      <c r="EE797" s="10"/>
      <c r="EF797" s="10"/>
      <c r="EG797" s="10"/>
      <c r="EH797" s="10"/>
      <c r="EI797" s="10"/>
      <c r="EJ797" s="10"/>
      <c r="EK797" s="10"/>
      <c r="EL797" s="10"/>
      <c r="EM797" s="10"/>
      <c r="EN797" s="10"/>
      <c r="EO797" s="10"/>
      <c r="EP797" s="10"/>
      <c r="EQ797" s="10"/>
      <c r="ER797" s="10"/>
      <c r="ES797" s="10"/>
      <c r="ET797" s="10"/>
      <c r="EU797" s="10"/>
      <c r="EV797" s="10"/>
      <c r="EW797" s="10"/>
      <c r="EX797" s="10"/>
      <c r="EY797" s="10"/>
      <c r="EZ797" s="10"/>
      <c r="FA797" s="10"/>
      <c r="FB797" s="10"/>
      <c r="FC797" s="10"/>
      <c r="FD797" s="10"/>
      <c r="FE797" s="10"/>
      <c r="FF797" s="10"/>
      <c r="FG797" s="10"/>
      <c r="FH797" s="10"/>
      <c r="FI797" s="10"/>
      <c r="FJ797" s="10"/>
      <c r="FK797" s="10"/>
      <c r="FL797" s="10"/>
      <c r="FM797" s="10"/>
      <c r="FN797" s="10"/>
      <c r="FO797" s="10"/>
      <c r="FP797" s="10"/>
      <c r="FQ797" s="10"/>
      <c r="FR797" s="10"/>
      <c r="FS797" s="10"/>
      <c r="FT797" s="10"/>
      <c r="FU797" s="10"/>
      <c r="FV797" s="10"/>
      <c r="FW797" s="10"/>
      <c r="FX797" s="10"/>
      <c r="FY797" s="10"/>
      <c r="FZ797" s="10"/>
      <c r="GA797" s="10"/>
      <c r="GB797" s="10"/>
      <c r="GC797" s="10"/>
      <c r="GD797" s="10"/>
      <c r="GE797" s="10"/>
      <c r="GF797" s="10"/>
      <c r="GG797" s="10"/>
      <c r="GH797" s="10"/>
      <c r="GI797" s="10"/>
      <c r="GJ797" s="10"/>
      <c r="GK797" s="10"/>
      <c r="GL797" s="10"/>
      <c r="GM797" s="10"/>
      <c r="GN797" s="10"/>
      <c r="GO797" s="10"/>
      <c r="GP797" s="10"/>
      <c r="GQ797" s="10"/>
      <c r="GR797" s="10"/>
      <c r="GS797" s="10"/>
      <c r="GT797" s="10"/>
      <c r="GU797" s="10"/>
      <c r="GV797" s="10"/>
      <c r="GW797" s="10"/>
      <c r="GX797" s="10"/>
      <c r="GY797" s="10"/>
      <c r="GZ797" s="10"/>
      <c r="HA797" s="10"/>
      <c r="HB797" s="10"/>
      <c r="HC797" s="10"/>
      <c r="HD797" s="10"/>
      <c r="HE797" s="10"/>
      <c r="HF797" s="10"/>
      <c r="HG797" s="10"/>
      <c r="HH797" s="10"/>
      <c r="HI797" s="10"/>
      <c r="HJ797" s="10"/>
      <c r="HK797" s="10"/>
      <c r="HL797" s="10"/>
      <c r="HM797" s="10"/>
      <c r="HN797" s="10"/>
      <c r="HO797" s="10"/>
    </row>
    <row r="798" spans="2:223" ht="51" outlineLevel="1" x14ac:dyDescent="0.2">
      <c r="B798" s="14" t="s">
        <v>2009</v>
      </c>
      <c r="C798" s="14" t="s">
        <v>46</v>
      </c>
      <c r="D798" s="14" t="s">
        <v>2010</v>
      </c>
      <c r="E798" s="14" t="s">
        <v>2011</v>
      </c>
      <c r="F798" s="14" t="s">
        <v>2012</v>
      </c>
      <c r="G798" s="14" t="s">
        <v>2013</v>
      </c>
      <c r="H798" s="15" t="s">
        <v>83</v>
      </c>
      <c r="I798" s="16">
        <v>45</v>
      </c>
      <c r="J798" s="17" t="s">
        <v>109</v>
      </c>
      <c r="K798" s="15" t="s">
        <v>53</v>
      </c>
      <c r="L798" s="18" t="s">
        <v>54</v>
      </c>
      <c r="M798" s="18" t="s">
        <v>55</v>
      </c>
      <c r="N798" s="18" t="s">
        <v>56</v>
      </c>
      <c r="O798" s="18"/>
      <c r="P798" s="18"/>
      <c r="Q798" s="19"/>
      <c r="R798" s="20">
        <v>2</v>
      </c>
      <c r="S798" s="20">
        <v>2</v>
      </c>
      <c r="T798" s="20">
        <v>2</v>
      </c>
      <c r="U798" s="20">
        <v>2</v>
      </c>
      <c r="V798" s="20">
        <v>2</v>
      </c>
      <c r="W798" s="20">
        <v>29016.01</v>
      </c>
      <c r="X798" s="30">
        <f t="shared" si="21"/>
        <v>290160.09999999998</v>
      </c>
      <c r="Y798" s="20">
        <f t="shared" si="22"/>
        <v>324979.31199999998</v>
      </c>
      <c r="Z798" s="18" t="s">
        <v>57</v>
      </c>
      <c r="AA798" s="14" t="s">
        <v>176</v>
      </c>
      <c r="AB798" s="22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0"/>
      <c r="DC798" s="10"/>
      <c r="DD798" s="10"/>
      <c r="DE798" s="10"/>
      <c r="DF798" s="10"/>
      <c r="DG798" s="10"/>
      <c r="DH798" s="10"/>
      <c r="DI798" s="10"/>
      <c r="DJ798" s="10"/>
      <c r="DK798" s="10"/>
      <c r="DL798" s="10"/>
      <c r="DM798" s="10"/>
      <c r="DN798" s="10"/>
      <c r="DO798" s="10"/>
      <c r="DP798" s="10"/>
      <c r="DQ798" s="10"/>
      <c r="DR798" s="10"/>
      <c r="DS798" s="10"/>
      <c r="DT798" s="10"/>
      <c r="DU798" s="10"/>
      <c r="DV798" s="10"/>
      <c r="DW798" s="10"/>
      <c r="DX798" s="10"/>
      <c r="DY798" s="10"/>
      <c r="DZ798" s="10"/>
      <c r="EA798" s="10"/>
      <c r="EB798" s="10"/>
      <c r="EC798" s="10"/>
      <c r="ED798" s="10"/>
      <c r="EE798" s="10"/>
      <c r="EF798" s="10"/>
      <c r="EG798" s="10"/>
      <c r="EH798" s="10"/>
      <c r="EI798" s="10"/>
      <c r="EJ798" s="10"/>
      <c r="EK798" s="10"/>
      <c r="EL798" s="10"/>
      <c r="EM798" s="10"/>
      <c r="EN798" s="10"/>
      <c r="EO798" s="10"/>
      <c r="EP798" s="10"/>
      <c r="EQ798" s="10"/>
      <c r="ER798" s="10"/>
      <c r="ES798" s="10"/>
      <c r="ET798" s="10"/>
      <c r="EU798" s="10"/>
      <c r="EV798" s="10"/>
      <c r="EW798" s="10"/>
      <c r="EX798" s="10"/>
      <c r="EY798" s="10"/>
      <c r="EZ798" s="10"/>
      <c r="FA798" s="10"/>
      <c r="FB798" s="10"/>
      <c r="FC798" s="10"/>
      <c r="FD798" s="10"/>
      <c r="FE798" s="10"/>
      <c r="FF798" s="10"/>
      <c r="FG798" s="10"/>
      <c r="FH798" s="10"/>
      <c r="FI798" s="10"/>
      <c r="FJ798" s="10"/>
      <c r="FK798" s="10"/>
      <c r="FL798" s="10"/>
      <c r="FM798" s="10"/>
      <c r="FN798" s="10"/>
      <c r="FO798" s="10"/>
      <c r="FP798" s="10"/>
      <c r="FQ798" s="10"/>
      <c r="FR798" s="10"/>
      <c r="FS798" s="10"/>
      <c r="FT798" s="10"/>
      <c r="FU798" s="10"/>
      <c r="FV798" s="10"/>
      <c r="FW798" s="10"/>
      <c r="FX798" s="10"/>
      <c r="FY798" s="10"/>
      <c r="FZ798" s="10"/>
      <c r="GA798" s="10"/>
      <c r="GB798" s="10"/>
      <c r="GC798" s="10"/>
      <c r="GD798" s="10"/>
      <c r="GE798" s="10"/>
      <c r="GF798" s="10"/>
      <c r="GG798" s="10"/>
      <c r="GH798" s="10"/>
      <c r="GI798" s="10"/>
      <c r="GJ798" s="10"/>
      <c r="GK798" s="10"/>
      <c r="GL798" s="10"/>
      <c r="GM798" s="10"/>
      <c r="GN798" s="10"/>
      <c r="GO798" s="10"/>
      <c r="GP798" s="10"/>
      <c r="GQ798" s="10"/>
      <c r="GR798" s="10"/>
      <c r="GS798" s="10"/>
      <c r="GT798" s="10"/>
      <c r="GU798" s="10"/>
      <c r="GV798" s="10"/>
      <c r="GW798" s="10"/>
      <c r="GX798" s="10"/>
      <c r="GY798" s="10"/>
      <c r="GZ798" s="10"/>
      <c r="HA798" s="10"/>
      <c r="HB798" s="10"/>
      <c r="HC798" s="10"/>
      <c r="HD798" s="10"/>
      <c r="HE798" s="10"/>
      <c r="HF798" s="10"/>
      <c r="HG798" s="10"/>
      <c r="HH798" s="10"/>
      <c r="HI798" s="10"/>
      <c r="HJ798" s="10"/>
      <c r="HK798" s="10"/>
      <c r="HL798" s="10"/>
      <c r="HM798" s="10"/>
      <c r="HN798" s="10"/>
      <c r="HO798" s="10"/>
    </row>
    <row r="799" spans="2:223" ht="63.75" outlineLevel="1" x14ac:dyDescent="0.2">
      <c r="B799" s="14" t="s">
        <v>2014</v>
      </c>
      <c r="C799" s="14" t="s">
        <v>46</v>
      </c>
      <c r="D799" s="44" t="s">
        <v>536</v>
      </c>
      <c r="E799" s="14" t="s">
        <v>531</v>
      </c>
      <c r="F799" s="14" t="s">
        <v>537</v>
      </c>
      <c r="G799" s="14" t="s">
        <v>2015</v>
      </c>
      <c r="H799" s="15" t="s">
        <v>83</v>
      </c>
      <c r="I799" s="16">
        <v>45</v>
      </c>
      <c r="J799" s="17" t="s">
        <v>109</v>
      </c>
      <c r="K799" s="15" t="s">
        <v>53</v>
      </c>
      <c r="L799" s="18" t="s">
        <v>54</v>
      </c>
      <c r="M799" s="18" t="s">
        <v>55</v>
      </c>
      <c r="N799" s="18" t="s">
        <v>56</v>
      </c>
      <c r="O799" s="18"/>
      <c r="P799" s="18"/>
      <c r="Q799" s="19"/>
      <c r="R799" s="20">
        <v>5</v>
      </c>
      <c r="S799" s="20">
        <v>5</v>
      </c>
      <c r="T799" s="20">
        <v>3</v>
      </c>
      <c r="U799" s="20">
        <v>3</v>
      </c>
      <c r="V799" s="20">
        <v>5</v>
      </c>
      <c r="W799" s="20">
        <v>1145785.8899999999</v>
      </c>
      <c r="X799" s="30">
        <f t="shared" si="21"/>
        <v>24061503.689999998</v>
      </c>
      <c r="Y799" s="20">
        <f t="shared" si="22"/>
        <v>26948884.132800002</v>
      </c>
      <c r="Z799" s="18" t="s">
        <v>57</v>
      </c>
      <c r="AA799" s="14" t="s">
        <v>176</v>
      </c>
      <c r="AB799" s="22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0"/>
      <c r="DE799" s="10"/>
      <c r="DF799" s="10"/>
      <c r="DG799" s="10"/>
      <c r="DH799" s="10"/>
      <c r="DI799" s="10"/>
      <c r="DJ799" s="10"/>
      <c r="DK799" s="10"/>
      <c r="DL799" s="10"/>
      <c r="DM799" s="10"/>
      <c r="DN799" s="10"/>
      <c r="DO799" s="10"/>
      <c r="DP799" s="10"/>
      <c r="DQ799" s="10"/>
      <c r="DR799" s="10"/>
      <c r="DS799" s="10"/>
      <c r="DT799" s="10"/>
      <c r="DU799" s="10"/>
      <c r="DV799" s="10"/>
      <c r="DW799" s="10"/>
      <c r="DX799" s="10"/>
      <c r="DY799" s="10"/>
      <c r="DZ799" s="10"/>
      <c r="EA799" s="10"/>
      <c r="EB799" s="10"/>
      <c r="EC799" s="10"/>
      <c r="ED799" s="10"/>
      <c r="EE799" s="10"/>
      <c r="EF799" s="10"/>
      <c r="EG799" s="10"/>
      <c r="EH799" s="10"/>
      <c r="EI799" s="10"/>
      <c r="EJ799" s="10"/>
      <c r="EK799" s="10"/>
      <c r="EL799" s="10"/>
      <c r="EM799" s="10"/>
      <c r="EN799" s="10"/>
      <c r="EO799" s="10"/>
      <c r="EP799" s="10"/>
      <c r="EQ799" s="10"/>
      <c r="ER799" s="10"/>
      <c r="ES799" s="10"/>
      <c r="ET799" s="10"/>
      <c r="EU799" s="10"/>
      <c r="EV799" s="10"/>
      <c r="EW799" s="10"/>
      <c r="EX799" s="10"/>
      <c r="EY799" s="10"/>
      <c r="EZ799" s="10"/>
      <c r="FA799" s="10"/>
      <c r="FB799" s="10"/>
      <c r="FC799" s="10"/>
      <c r="FD799" s="10"/>
      <c r="FE799" s="10"/>
      <c r="FF799" s="10"/>
      <c r="FG799" s="10"/>
      <c r="FH799" s="10"/>
      <c r="FI799" s="10"/>
      <c r="FJ799" s="10"/>
      <c r="FK799" s="10"/>
      <c r="FL799" s="10"/>
      <c r="FM799" s="10"/>
      <c r="FN799" s="10"/>
      <c r="FO799" s="10"/>
      <c r="FP799" s="10"/>
      <c r="FQ799" s="10"/>
      <c r="FR799" s="10"/>
      <c r="FS799" s="10"/>
      <c r="FT799" s="10"/>
      <c r="FU799" s="10"/>
      <c r="FV799" s="10"/>
      <c r="FW799" s="10"/>
      <c r="FX799" s="10"/>
      <c r="FY799" s="10"/>
      <c r="FZ799" s="10"/>
      <c r="GA799" s="10"/>
      <c r="GB799" s="10"/>
      <c r="GC799" s="10"/>
      <c r="GD799" s="10"/>
      <c r="GE799" s="10"/>
      <c r="GF799" s="10"/>
      <c r="GG799" s="10"/>
      <c r="GH799" s="10"/>
      <c r="GI799" s="10"/>
      <c r="GJ799" s="10"/>
      <c r="GK799" s="10"/>
      <c r="GL799" s="10"/>
      <c r="GM799" s="10"/>
      <c r="GN799" s="10"/>
      <c r="GO799" s="10"/>
      <c r="GP799" s="10"/>
      <c r="GQ799" s="10"/>
      <c r="GR799" s="10"/>
      <c r="GS799" s="10"/>
      <c r="GT799" s="10"/>
      <c r="GU799" s="10"/>
      <c r="GV799" s="10"/>
      <c r="GW799" s="10"/>
      <c r="GX799" s="10"/>
      <c r="GY799" s="10"/>
      <c r="GZ799" s="10"/>
      <c r="HA799" s="10"/>
      <c r="HB799" s="10"/>
      <c r="HC799" s="10"/>
      <c r="HD799" s="10"/>
      <c r="HE799" s="10"/>
      <c r="HF799" s="10"/>
      <c r="HG799" s="10"/>
      <c r="HH799" s="10"/>
      <c r="HI799" s="10"/>
      <c r="HJ799" s="10"/>
      <c r="HK799" s="10"/>
      <c r="HL799" s="10"/>
      <c r="HM799" s="10"/>
      <c r="HN799" s="10"/>
      <c r="HO799" s="10"/>
    </row>
    <row r="800" spans="2:223" ht="63.75" outlineLevel="1" x14ac:dyDescent="0.2">
      <c r="B800" s="14" t="s">
        <v>2016</v>
      </c>
      <c r="C800" s="14" t="s">
        <v>46</v>
      </c>
      <c r="D800" s="44" t="s">
        <v>536</v>
      </c>
      <c r="E800" s="14" t="s">
        <v>531</v>
      </c>
      <c r="F800" s="14" t="s">
        <v>537</v>
      </c>
      <c r="G800" s="14" t="s">
        <v>2017</v>
      </c>
      <c r="H800" s="15" t="s">
        <v>83</v>
      </c>
      <c r="I800" s="16">
        <v>45</v>
      </c>
      <c r="J800" s="17" t="s">
        <v>109</v>
      </c>
      <c r="K800" s="15" t="s">
        <v>53</v>
      </c>
      <c r="L800" s="18" t="s">
        <v>54</v>
      </c>
      <c r="M800" s="18" t="s">
        <v>55</v>
      </c>
      <c r="N800" s="18" t="s">
        <v>56</v>
      </c>
      <c r="O800" s="18"/>
      <c r="P800" s="18"/>
      <c r="Q800" s="19"/>
      <c r="R800" s="20">
        <v>4</v>
      </c>
      <c r="S800" s="20">
        <v>4</v>
      </c>
      <c r="T800" s="20">
        <v>3</v>
      </c>
      <c r="U800" s="20">
        <v>5</v>
      </c>
      <c r="V800" s="20">
        <v>4</v>
      </c>
      <c r="W800" s="20">
        <v>958364.63</v>
      </c>
      <c r="X800" s="30">
        <f t="shared" si="21"/>
        <v>19167292.600000001</v>
      </c>
      <c r="Y800" s="20">
        <f t="shared" si="22"/>
        <v>21467367.712000005</v>
      </c>
      <c r="Z800" s="18" t="s">
        <v>57</v>
      </c>
      <c r="AA800" s="14" t="s">
        <v>176</v>
      </c>
      <c r="AB800" s="22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/>
      <c r="DE800" s="10"/>
      <c r="DF800" s="10"/>
      <c r="DG800" s="10"/>
      <c r="DH800" s="10"/>
      <c r="DI800" s="10"/>
      <c r="DJ800" s="10"/>
      <c r="DK800" s="10"/>
      <c r="DL800" s="10"/>
      <c r="DM800" s="10"/>
      <c r="DN800" s="10"/>
      <c r="DO800" s="10"/>
      <c r="DP800" s="10"/>
      <c r="DQ800" s="10"/>
      <c r="DR800" s="10"/>
      <c r="DS800" s="10"/>
      <c r="DT800" s="10"/>
      <c r="DU800" s="10"/>
      <c r="DV800" s="10"/>
      <c r="DW800" s="10"/>
      <c r="DX800" s="10"/>
      <c r="DY800" s="10"/>
      <c r="DZ800" s="10"/>
      <c r="EA800" s="10"/>
      <c r="EB800" s="10"/>
      <c r="EC800" s="10"/>
      <c r="ED800" s="10"/>
      <c r="EE800" s="10"/>
      <c r="EF800" s="10"/>
      <c r="EG800" s="10"/>
      <c r="EH800" s="10"/>
      <c r="EI800" s="10"/>
      <c r="EJ800" s="10"/>
      <c r="EK800" s="10"/>
      <c r="EL800" s="10"/>
      <c r="EM800" s="10"/>
      <c r="EN800" s="10"/>
      <c r="EO800" s="10"/>
      <c r="EP800" s="10"/>
      <c r="EQ800" s="10"/>
      <c r="ER800" s="10"/>
      <c r="ES800" s="10"/>
      <c r="ET800" s="10"/>
      <c r="EU800" s="10"/>
      <c r="EV800" s="10"/>
      <c r="EW800" s="10"/>
      <c r="EX800" s="10"/>
      <c r="EY800" s="10"/>
      <c r="EZ800" s="10"/>
      <c r="FA800" s="10"/>
      <c r="FB800" s="10"/>
      <c r="FC800" s="10"/>
      <c r="FD800" s="10"/>
      <c r="FE800" s="10"/>
      <c r="FF800" s="10"/>
      <c r="FG800" s="10"/>
      <c r="FH800" s="10"/>
      <c r="FI800" s="10"/>
      <c r="FJ800" s="10"/>
      <c r="FK800" s="10"/>
      <c r="FL800" s="10"/>
      <c r="FM800" s="10"/>
      <c r="FN800" s="10"/>
      <c r="FO800" s="10"/>
      <c r="FP800" s="10"/>
      <c r="FQ800" s="10"/>
      <c r="FR800" s="10"/>
      <c r="FS800" s="10"/>
      <c r="FT800" s="10"/>
      <c r="FU800" s="10"/>
      <c r="FV800" s="10"/>
      <c r="FW800" s="10"/>
      <c r="FX800" s="10"/>
      <c r="FY800" s="10"/>
      <c r="FZ800" s="10"/>
      <c r="GA800" s="10"/>
      <c r="GB800" s="10"/>
      <c r="GC800" s="10"/>
      <c r="GD800" s="10"/>
      <c r="GE800" s="10"/>
      <c r="GF800" s="10"/>
      <c r="GG800" s="10"/>
      <c r="GH800" s="10"/>
      <c r="GI800" s="10"/>
      <c r="GJ800" s="10"/>
      <c r="GK800" s="10"/>
      <c r="GL800" s="10"/>
      <c r="GM800" s="10"/>
      <c r="GN800" s="10"/>
      <c r="GO800" s="10"/>
      <c r="GP800" s="10"/>
      <c r="GQ800" s="10"/>
      <c r="GR800" s="10"/>
      <c r="GS800" s="10"/>
      <c r="GT800" s="10"/>
      <c r="GU800" s="10"/>
      <c r="GV800" s="10"/>
      <c r="GW800" s="10"/>
      <c r="GX800" s="10"/>
      <c r="GY800" s="10"/>
      <c r="GZ800" s="10"/>
      <c r="HA800" s="10"/>
      <c r="HB800" s="10"/>
      <c r="HC800" s="10"/>
      <c r="HD800" s="10"/>
      <c r="HE800" s="10"/>
      <c r="HF800" s="10"/>
      <c r="HG800" s="10"/>
      <c r="HH800" s="10"/>
      <c r="HI800" s="10"/>
      <c r="HJ800" s="10"/>
      <c r="HK800" s="10"/>
      <c r="HL800" s="10"/>
      <c r="HM800" s="10"/>
      <c r="HN800" s="10"/>
      <c r="HO800" s="10"/>
    </row>
    <row r="801" spans="2:225" ht="63.75" outlineLevel="1" x14ac:dyDescent="0.2">
      <c r="B801" s="14" t="s">
        <v>2018</v>
      </c>
      <c r="C801" s="14" t="s">
        <v>46</v>
      </c>
      <c r="D801" s="44" t="s">
        <v>536</v>
      </c>
      <c r="E801" s="14" t="s">
        <v>531</v>
      </c>
      <c r="F801" s="14" t="s">
        <v>537</v>
      </c>
      <c r="G801" s="14" t="s">
        <v>2019</v>
      </c>
      <c r="H801" s="15" t="s">
        <v>83</v>
      </c>
      <c r="I801" s="16">
        <v>45</v>
      </c>
      <c r="J801" s="17" t="s">
        <v>109</v>
      </c>
      <c r="K801" s="15" t="s">
        <v>53</v>
      </c>
      <c r="L801" s="18" t="s">
        <v>54</v>
      </c>
      <c r="M801" s="18" t="s">
        <v>55</v>
      </c>
      <c r="N801" s="18" t="s">
        <v>56</v>
      </c>
      <c r="O801" s="18"/>
      <c r="P801" s="18"/>
      <c r="Q801" s="19"/>
      <c r="R801" s="20">
        <v>4</v>
      </c>
      <c r="S801" s="20">
        <v>4</v>
      </c>
      <c r="T801" s="20">
        <v>4</v>
      </c>
      <c r="U801" s="20">
        <v>4</v>
      </c>
      <c r="V801" s="20">
        <v>4</v>
      </c>
      <c r="W801" s="20">
        <v>1026067.12</v>
      </c>
      <c r="X801" s="30">
        <f t="shared" si="21"/>
        <v>20521342.399999999</v>
      </c>
      <c r="Y801" s="20">
        <f t="shared" si="22"/>
        <v>22983903.488000002</v>
      </c>
      <c r="Z801" s="18" t="s">
        <v>57</v>
      </c>
      <c r="AA801" s="14" t="s">
        <v>176</v>
      </c>
      <c r="AB801" s="22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/>
      <c r="DE801" s="10"/>
      <c r="DF801" s="10"/>
      <c r="DG801" s="10"/>
      <c r="DH801" s="10"/>
      <c r="DI801" s="10"/>
      <c r="DJ801" s="10"/>
      <c r="DK801" s="10"/>
      <c r="DL801" s="10"/>
      <c r="DM801" s="10"/>
      <c r="DN801" s="10"/>
      <c r="DO801" s="10"/>
      <c r="DP801" s="10"/>
      <c r="DQ801" s="10"/>
      <c r="DR801" s="10"/>
      <c r="DS801" s="10"/>
      <c r="DT801" s="10"/>
      <c r="DU801" s="10"/>
      <c r="DV801" s="10"/>
      <c r="DW801" s="10"/>
      <c r="DX801" s="10"/>
      <c r="DY801" s="10"/>
      <c r="DZ801" s="10"/>
      <c r="EA801" s="10"/>
      <c r="EB801" s="10"/>
      <c r="EC801" s="10"/>
      <c r="ED801" s="10"/>
      <c r="EE801" s="10"/>
      <c r="EF801" s="10"/>
      <c r="EG801" s="10"/>
      <c r="EH801" s="10"/>
      <c r="EI801" s="10"/>
      <c r="EJ801" s="10"/>
      <c r="EK801" s="10"/>
      <c r="EL801" s="10"/>
      <c r="EM801" s="10"/>
      <c r="EN801" s="10"/>
      <c r="EO801" s="10"/>
      <c r="EP801" s="10"/>
      <c r="EQ801" s="10"/>
      <c r="ER801" s="10"/>
      <c r="ES801" s="10"/>
      <c r="ET801" s="10"/>
      <c r="EU801" s="10"/>
      <c r="EV801" s="10"/>
      <c r="EW801" s="10"/>
      <c r="EX801" s="10"/>
      <c r="EY801" s="10"/>
      <c r="EZ801" s="10"/>
      <c r="FA801" s="10"/>
      <c r="FB801" s="10"/>
      <c r="FC801" s="10"/>
      <c r="FD801" s="10"/>
      <c r="FE801" s="10"/>
      <c r="FF801" s="10"/>
      <c r="FG801" s="10"/>
      <c r="FH801" s="10"/>
      <c r="FI801" s="10"/>
      <c r="FJ801" s="10"/>
      <c r="FK801" s="10"/>
      <c r="FL801" s="10"/>
      <c r="FM801" s="10"/>
      <c r="FN801" s="10"/>
      <c r="FO801" s="10"/>
      <c r="FP801" s="10"/>
      <c r="FQ801" s="10"/>
      <c r="FR801" s="10"/>
      <c r="FS801" s="10"/>
      <c r="FT801" s="10"/>
      <c r="FU801" s="10"/>
      <c r="FV801" s="10"/>
      <c r="FW801" s="10"/>
      <c r="FX801" s="10"/>
      <c r="FY801" s="10"/>
      <c r="FZ801" s="10"/>
      <c r="GA801" s="10"/>
      <c r="GB801" s="10"/>
      <c r="GC801" s="10"/>
      <c r="GD801" s="10"/>
      <c r="GE801" s="10"/>
      <c r="GF801" s="10"/>
      <c r="GG801" s="10"/>
      <c r="GH801" s="10"/>
      <c r="GI801" s="10"/>
      <c r="GJ801" s="10"/>
      <c r="GK801" s="10"/>
      <c r="GL801" s="10"/>
      <c r="GM801" s="10"/>
      <c r="GN801" s="10"/>
      <c r="GO801" s="10"/>
      <c r="GP801" s="10"/>
      <c r="GQ801" s="10"/>
      <c r="GR801" s="10"/>
      <c r="GS801" s="10"/>
      <c r="GT801" s="10"/>
      <c r="GU801" s="10"/>
      <c r="GV801" s="10"/>
      <c r="GW801" s="10"/>
      <c r="GX801" s="10"/>
      <c r="GY801" s="10"/>
      <c r="GZ801" s="10"/>
      <c r="HA801" s="10"/>
      <c r="HB801" s="10"/>
      <c r="HC801" s="10"/>
      <c r="HD801" s="10"/>
      <c r="HE801" s="10"/>
      <c r="HF801" s="10"/>
      <c r="HG801" s="10"/>
      <c r="HH801" s="10"/>
      <c r="HI801" s="10"/>
      <c r="HJ801" s="10"/>
      <c r="HK801" s="10"/>
      <c r="HL801" s="10"/>
      <c r="HM801" s="10"/>
      <c r="HN801" s="10"/>
      <c r="HO801" s="10"/>
    </row>
    <row r="802" spans="2:225" ht="63.75" outlineLevel="1" x14ac:dyDescent="0.2">
      <c r="B802" s="14" t="s">
        <v>2020</v>
      </c>
      <c r="C802" s="14" t="s">
        <v>46</v>
      </c>
      <c r="D802" s="14" t="s">
        <v>554</v>
      </c>
      <c r="E802" s="14" t="s">
        <v>555</v>
      </c>
      <c r="F802" s="14" t="s">
        <v>556</v>
      </c>
      <c r="G802" s="14" t="s">
        <v>557</v>
      </c>
      <c r="H802" s="15" t="s">
        <v>83</v>
      </c>
      <c r="I802" s="16">
        <v>45</v>
      </c>
      <c r="J802" s="17" t="s">
        <v>109</v>
      </c>
      <c r="K802" s="15" t="s">
        <v>53</v>
      </c>
      <c r="L802" s="18" t="s">
        <v>54</v>
      </c>
      <c r="M802" s="18" t="s">
        <v>55</v>
      </c>
      <c r="N802" s="18" t="s">
        <v>56</v>
      </c>
      <c r="O802" s="18"/>
      <c r="P802" s="18"/>
      <c r="Q802" s="19"/>
      <c r="R802" s="20">
        <v>2</v>
      </c>
      <c r="S802" s="20">
        <v>2</v>
      </c>
      <c r="T802" s="20">
        <v>2</v>
      </c>
      <c r="U802" s="20">
        <v>2</v>
      </c>
      <c r="V802" s="20">
        <v>2</v>
      </c>
      <c r="W802" s="20">
        <v>326333.43</v>
      </c>
      <c r="X802" s="30">
        <f t="shared" si="21"/>
        <v>3263334.3</v>
      </c>
      <c r="Y802" s="20">
        <f t="shared" si="22"/>
        <v>3654934.4160000002</v>
      </c>
      <c r="Z802" s="18" t="s">
        <v>57</v>
      </c>
      <c r="AA802" s="14" t="s">
        <v>176</v>
      </c>
      <c r="AB802" s="22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  <c r="CW802" s="10"/>
      <c r="CX802" s="10"/>
      <c r="CY802" s="10"/>
      <c r="CZ802" s="10"/>
      <c r="DA802" s="10"/>
      <c r="DB802" s="10"/>
      <c r="DC802" s="10"/>
      <c r="DD802" s="10"/>
      <c r="DE802" s="10"/>
      <c r="DF802" s="10"/>
      <c r="DG802" s="10"/>
      <c r="DH802" s="10"/>
      <c r="DI802" s="10"/>
      <c r="DJ802" s="10"/>
      <c r="DK802" s="10"/>
      <c r="DL802" s="10"/>
      <c r="DM802" s="10"/>
      <c r="DN802" s="10"/>
      <c r="DO802" s="10"/>
      <c r="DP802" s="10"/>
      <c r="DQ802" s="10"/>
      <c r="DR802" s="10"/>
      <c r="DS802" s="10"/>
      <c r="DT802" s="10"/>
      <c r="DU802" s="10"/>
      <c r="DV802" s="10"/>
      <c r="DW802" s="10"/>
      <c r="DX802" s="10"/>
      <c r="DY802" s="10"/>
      <c r="DZ802" s="10"/>
      <c r="EA802" s="10"/>
      <c r="EB802" s="10"/>
      <c r="EC802" s="10"/>
      <c r="ED802" s="10"/>
      <c r="EE802" s="10"/>
      <c r="EF802" s="10"/>
      <c r="EG802" s="10"/>
      <c r="EH802" s="10"/>
      <c r="EI802" s="10"/>
      <c r="EJ802" s="10"/>
      <c r="EK802" s="10"/>
      <c r="EL802" s="10"/>
      <c r="EM802" s="10"/>
      <c r="EN802" s="10"/>
      <c r="EO802" s="10"/>
      <c r="EP802" s="10"/>
      <c r="EQ802" s="10"/>
      <c r="ER802" s="10"/>
      <c r="ES802" s="10"/>
      <c r="ET802" s="10"/>
      <c r="EU802" s="10"/>
      <c r="EV802" s="10"/>
      <c r="EW802" s="10"/>
      <c r="EX802" s="10"/>
      <c r="EY802" s="10"/>
      <c r="EZ802" s="10"/>
      <c r="FA802" s="10"/>
      <c r="FB802" s="10"/>
      <c r="FC802" s="10"/>
      <c r="FD802" s="10"/>
      <c r="FE802" s="10"/>
      <c r="FF802" s="10"/>
      <c r="FG802" s="10"/>
      <c r="FH802" s="10"/>
      <c r="FI802" s="10"/>
      <c r="FJ802" s="10"/>
      <c r="FK802" s="10"/>
      <c r="FL802" s="10"/>
      <c r="FM802" s="10"/>
      <c r="FN802" s="10"/>
      <c r="FO802" s="10"/>
      <c r="FP802" s="10"/>
      <c r="FQ802" s="10"/>
      <c r="FR802" s="10"/>
      <c r="FS802" s="10"/>
      <c r="FT802" s="10"/>
      <c r="FU802" s="10"/>
      <c r="FV802" s="10"/>
      <c r="FW802" s="10"/>
      <c r="FX802" s="10"/>
      <c r="FY802" s="10"/>
      <c r="FZ802" s="10"/>
      <c r="GA802" s="10"/>
      <c r="GB802" s="10"/>
      <c r="GC802" s="10"/>
      <c r="GD802" s="10"/>
      <c r="GE802" s="10"/>
      <c r="GF802" s="10"/>
      <c r="GG802" s="10"/>
      <c r="GH802" s="10"/>
      <c r="GI802" s="10"/>
      <c r="GJ802" s="10"/>
      <c r="GK802" s="10"/>
      <c r="GL802" s="10"/>
      <c r="GM802" s="10"/>
      <c r="GN802" s="10"/>
      <c r="GO802" s="10"/>
      <c r="GP802" s="10"/>
      <c r="GQ802" s="10"/>
      <c r="GR802" s="10"/>
      <c r="GS802" s="10"/>
      <c r="GT802" s="10"/>
      <c r="GU802" s="10"/>
      <c r="GV802" s="10"/>
      <c r="GW802" s="10"/>
      <c r="GX802" s="10"/>
      <c r="GY802" s="10"/>
      <c r="GZ802" s="10"/>
      <c r="HA802" s="10"/>
      <c r="HB802" s="10"/>
      <c r="HC802" s="10"/>
      <c r="HD802" s="10"/>
      <c r="HE802" s="10"/>
      <c r="HF802" s="10"/>
      <c r="HG802" s="10"/>
      <c r="HH802" s="10"/>
      <c r="HI802" s="10"/>
      <c r="HJ802" s="10"/>
      <c r="HK802" s="10"/>
      <c r="HL802" s="10"/>
      <c r="HM802" s="10"/>
      <c r="HN802" s="10"/>
      <c r="HO802" s="10"/>
    </row>
    <row r="803" spans="2:225" ht="51" outlineLevel="1" x14ac:dyDescent="0.2">
      <c r="B803" s="14" t="s">
        <v>2021</v>
      </c>
      <c r="C803" s="14" t="s">
        <v>46</v>
      </c>
      <c r="D803" s="14" t="s">
        <v>560</v>
      </c>
      <c r="E803" s="14" t="s">
        <v>555</v>
      </c>
      <c r="F803" s="14" t="s">
        <v>561</v>
      </c>
      <c r="G803" s="14" t="s">
        <v>562</v>
      </c>
      <c r="H803" s="15" t="s">
        <v>83</v>
      </c>
      <c r="I803" s="16">
        <v>45</v>
      </c>
      <c r="J803" s="17" t="s">
        <v>109</v>
      </c>
      <c r="K803" s="15" t="s">
        <v>53</v>
      </c>
      <c r="L803" s="18" t="s">
        <v>54</v>
      </c>
      <c r="M803" s="18" t="s">
        <v>55</v>
      </c>
      <c r="N803" s="18" t="s">
        <v>56</v>
      </c>
      <c r="O803" s="18"/>
      <c r="P803" s="18"/>
      <c r="Q803" s="19"/>
      <c r="R803" s="20">
        <v>5</v>
      </c>
      <c r="S803" s="20">
        <v>5</v>
      </c>
      <c r="T803" s="20">
        <v>2</v>
      </c>
      <c r="U803" s="20">
        <v>3</v>
      </c>
      <c r="V803" s="20">
        <v>5</v>
      </c>
      <c r="W803" s="20">
        <v>440694.73</v>
      </c>
      <c r="X803" s="30">
        <f t="shared" si="21"/>
        <v>8813894.5999999996</v>
      </c>
      <c r="Y803" s="20">
        <f t="shared" si="22"/>
        <v>9871561.9520000014</v>
      </c>
      <c r="Z803" s="18" t="s">
        <v>57</v>
      </c>
      <c r="AA803" s="14" t="s">
        <v>176</v>
      </c>
      <c r="AB803" s="22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  <c r="CE803" s="10"/>
      <c r="CF803" s="10"/>
      <c r="CG803" s="10"/>
      <c r="CH803" s="10"/>
      <c r="CI803" s="10"/>
      <c r="CJ803" s="10"/>
      <c r="CK803" s="10"/>
      <c r="CL803" s="10"/>
      <c r="CM803" s="10"/>
      <c r="CN803" s="10"/>
      <c r="CO803" s="10"/>
      <c r="CP803" s="10"/>
      <c r="CQ803" s="10"/>
      <c r="CR803" s="10"/>
      <c r="CS803" s="10"/>
      <c r="CT803" s="10"/>
      <c r="CU803" s="10"/>
      <c r="CV803" s="10"/>
      <c r="CW803" s="10"/>
      <c r="CX803" s="10"/>
      <c r="CY803" s="10"/>
      <c r="CZ803" s="10"/>
      <c r="DA803" s="10"/>
      <c r="DB803" s="10"/>
      <c r="DC803" s="10"/>
      <c r="DD803" s="10"/>
      <c r="DE803" s="10"/>
      <c r="DF803" s="10"/>
      <c r="DG803" s="10"/>
      <c r="DH803" s="10"/>
      <c r="DI803" s="10"/>
      <c r="DJ803" s="10"/>
      <c r="DK803" s="10"/>
      <c r="DL803" s="10"/>
      <c r="DM803" s="10"/>
      <c r="DN803" s="10"/>
      <c r="DO803" s="10"/>
      <c r="DP803" s="10"/>
      <c r="DQ803" s="10"/>
      <c r="DR803" s="10"/>
      <c r="DS803" s="10"/>
      <c r="DT803" s="10"/>
      <c r="DU803" s="10"/>
      <c r="DV803" s="10"/>
      <c r="DW803" s="10"/>
      <c r="DX803" s="10"/>
      <c r="DY803" s="10"/>
      <c r="DZ803" s="10"/>
      <c r="EA803" s="10"/>
      <c r="EB803" s="10"/>
      <c r="EC803" s="10"/>
      <c r="ED803" s="10"/>
      <c r="EE803" s="10"/>
      <c r="EF803" s="10"/>
      <c r="EG803" s="10"/>
      <c r="EH803" s="10"/>
      <c r="EI803" s="10"/>
      <c r="EJ803" s="10"/>
      <c r="EK803" s="10"/>
      <c r="EL803" s="10"/>
      <c r="EM803" s="10"/>
      <c r="EN803" s="10"/>
      <c r="EO803" s="10"/>
      <c r="EP803" s="10"/>
      <c r="EQ803" s="10"/>
      <c r="ER803" s="10"/>
      <c r="ES803" s="10"/>
      <c r="ET803" s="10"/>
      <c r="EU803" s="10"/>
      <c r="EV803" s="10"/>
      <c r="EW803" s="10"/>
      <c r="EX803" s="10"/>
      <c r="EY803" s="10"/>
      <c r="EZ803" s="10"/>
      <c r="FA803" s="10"/>
      <c r="FB803" s="10"/>
      <c r="FC803" s="10"/>
      <c r="FD803" s="10"/>
      <c r="FE803" s="10"/>
      <c r="FF803" s="10"/>
      <c r="FG803" s="10"/>
      <c r="FH803" s="10"/>
      <c r="FI803" s="10"/>
      <c r="FJ803" s="10"/>
      <c r="FK803" s="10"/>
      <c r="FL803" s="10"/>
      <c r="FM803" s="10"/>
      <c r="FN803" s="10"/>
      <c r="FO803" s="10"/>
      <c r="FP803" s="10"/>
      <c r="FQ803" s="10"/>
      <c r="FR803" s="10"/>
      <c r="FS803" s="10"/>
      <c r="FT803" s="10"/>
      <c r="FU803" s="10"/>
      <c r="FV803" s="10"/>
      <c r="FW803" s="10"/>
      <c r="FX803" s="10"/>
      <c r="FY803" s="10"/>
      <c r="FZ803" s="10"/>
      <c r="GA803" s="10"/>
      <c r="GB803" s="10"/>
      <c r="GC803" s="10"/>
      <c r="GD803" s="10"/>
      <c r="GE803" s="10"/>
      <c r="GF803" s="10"/>
      <c r="GG803" s="10"/>
      <c r="GH803" s="10"/>
      <c r="GI803" s="10"/>
      <c r="GJ803" s="10"/>
      <c r="GK803" s="10"/>
      <c r="GL803" s="10"/>
      <c r="GM803" s="10"/>
      <c r="GN803" s="10"/>
      <c r="GO803" s="10"/>
      <c r="GP803" s="10"/>
      <c r="GQ803" s="10"/>
      <c r="GR803" s="10"/>
      <c r="GS803" s="10"/>
      <c r="GT803" s="10"/>
      <c r="GU803" s="10"/>
      <c r="GV803" s="10"/>
      <c r="GW803" s="10"/>
      <c r="GX803" s="10"/>
      <c r="GY803" s="10"/>
      <c r="GZ803" s="10"/>
      <c r="HA803" s="10"/>
      <c r="HB803" s="10"/>
      <c r="HC803" s="10"/>
      <c r="HD803" s="10"/>
      <c r="HE803" s="10"/>
      <c r="HF803" s="10"/>
      <c r="HG803" s="10"/>
      <c r="HH803" s="10"/>
      <c r="HI803" s="10"/>
      <c r="HJ803" s="10"/>
      <c r="HK803" s="10"/>
      <c r="HL803" s="10"/>
      <c r="HM803" s="10"/>
      <c r="HN803" s="10"/>
      <c r="HO803" s="10"/>
    </row>
    <row r="804" spans="2:225" ht="63.75" outlineLevel="1" x14ac:dyDescent="0.2">
      <c r="B804" s="14" t="s">
        <v>2022</v>
      </c>
      <c r="C804" s="14" t="s">
        <v>46</v>
      </c>
      <c r="D804" s="14" t="s">
        <v>548</v>
      </c>
      <c r="E804" s="14" t="s">
        <v>531</v>
      </c>
      <c r="F804" s="14" t="s">
        <v>549</v>
      </c>
      <c r="G804" s="14" t="s">
        <v>565</v>
      </c>
      <c r="H804" s="15" t="s">
        <v>83</v>
      </c>
      <c r="I804" s="16">
        <v>45</v>
      </c>
      <c r="J804" s="17" t="s">
        <v>109</v>
      </c>
      <c r="K804" s="15" t="s">
        <v>53</v>
      </c>
      <c r="L804" s="18" t="s">
        <v>54</v>
      </c>
      <c r="M804" s="18" t="s">
        <v>55</v>
      </c>
      <c r="N804" s="18" t="s">
        <v>56</v>
      </c>
      <c r="O804" s="18"/>
      <c r="P804" s="18"/>
      <c r="Q804" s="19"/>
      <c r="R804" s="20">
        <v>2</v>
      </c>
      <c r="S804" s="20">
        <v>5</v>
      </c>
      <c r="T804" s="20">
        <v>3</v>
      </c>
      <c r="U804" s="20">
        <v>2</v>
      </c>
      <c r="V804" s="20">
        <v>2</v>
      </c>
      <c r="W804" s="20">
        <v>691130.64</v>
      </c>
      <c r="X804" s="30">
        <f t="shared" si="21"/>
        <v>9675828.9600000009</v>
      </c>
      <c r="Y804" s="20">
        <f t="shared" si="22"/>
        <v>10836928.435200002</v>
      </c>
      <c r="Z804" s="18" t="s">
        <v>57</v>
      </c>
      <c r="AA804" s="14" t="s">
        <v>176</v>
      </c>
      <c r="AB804" s="22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  <c r="CE804" s="10"/>
      <c r="CF804" s="10"/>
      <c r="CG804" s="10"/>
      <c r="CH804" s="10"/>
      <c r="CI804" s="10"/>
      <c r="CJ804" s="10"/>
      <c r="CK804" s="10"/>
      <c r="CL804" s="10"/>
      <c r="CM804" s="10"/>
      <c r="CN804" s="10"/>
      <c r="CO804" s="10"/>
      <c r="CP804" s="10"/>
      <c r="CQ804" s="10"/>
      <c r="CR804" s="10"/>
      <c r="CS804" s="10"/>
      <c r="CT804" s="10"/>
      <c r="CU804" s="10"/>
      <c r="CV804" s="10"/>
      <c r="CW804" s="10"/>
      <c r="CX804" s="10"/>
      <c r="CY804" s="10"/>
      <c r="CZ804" s="10"/>
      <c r="DA804" s="10"/>
      <c r="DB804" s="10"/>
      <c r="DC804" s="10"/>
      <c r="DD804" s="10"/>
      <c r="DE804" s="10"/>
      <c r="DF804" s="10"/>
      <c r="DG804" s="10"/>
      <c r="DH804" s="10"/>
      <c r="DI804" s="10"/>
      <c r="DJ804" s="10"/>
      <c r="DK804" s="10"/>
      <c r="DL804" s="10"/>
      <c r="DM804" s="10"/>
      <c r="DN804" s="10"/>
      <c r="DO804" s="10"/>
      <c r="DP804" s="10"/>
      <c r="DQ804" s="10"/>
      <c r="DR804" s="10"/>
      <c r="DS804" s="10"/>
      <c r="DT804" s="10"/>
      <c r="DU804" s="10"/>
      <c r="DV804" s="10"/>
      <c r="DW804" s="10"/>
      <c r="DX804" s="10"/>
      <c r="DY804" s="10"/>
      <c r="DZ804" s="10"/>
      <c r="EA804" s="10"/>
      <c r="EB804" s="10"/>
      <c r="EC804" s="10"/>
      <c r="ED804" s="10"/>
      <c r="EE804" s="10"/>
      <c r="EF804" s="10"/>
      <c r="EG804" s="10"/>
      <c r="EH804" s="10"/>
      <c r="EI804" s="10"/>
      <c r="EJ804" s="10"/>
      <c r="EK804" s="10"/>
      <c r="EL804" s="10"/>
      <c r="EM804" s="10"/>
      <c r="EN804" s="10"/>
      <c r="EO804" s="10"/>
      <c r="EP804" s="10"/>
      <c r="EQ804" s="10"/>
      <c r="ER804" s="10"/>
      <c r="ES804" s="10"/>
      <c r="ET804" s="10"/>
      <c r="EU804" s="10"/>
      <c r="EV804" s="10"/>
      <c r="EW804" s="10"/>
      <c r="EX804" s="10"/>
      <c r="EY804" s="10"/>
      <c r="EZ804" s="10"/>
      <c r="FA804" s="10"/>
      <c r="FB804" s="10"/>
      <c r="FC804" s="10"/>
      <c r="FD804" s="10"/>
      <c r="FE804" s="10"/>
      <c r="FF804" s="10"/>
      <c r="FG804" s="10"/>
      <c r="FH804" s="10"/>
      <c r="FI804" s="10"/>
      <c r="FJ804" s="10"/>
      <c r="FK804" s="10"/>
      <c r="FL804" s="10"/>
      <c r="FM804" s="10"/>
      <c r="FN804" s="10"/>
      <c r="FO804" s="10"/>
      <c r="FP804" s="10"/>
      <c r="FQ804" s="10"/>
      <c r="FR804" s="10"/>
      <c r="FS804" s="10"/>
      <c r="FT804" s="10"/>
      <c r="FU804" s="10"/>
      <c r="FV804" s="10"/>
      <c r="FW804" s="10"/>
      <c r="FX804" s="10"/>
      <c r="FY804" s="10"/>
      <c r="FZ804" s="10"/>
      <c r="GA804" s="10"/>
      <c r="GB804" s="10"/>
      <c r="GC804" s="10"/>
      <c r="GD804" s="10"/>
      <c r="GE804" s="10"/>
      <c r="GF804" s="10"/>
      <c r="GG804" s="10"/>
      <c r="GH804" s="10"/>
      <c r="GI804" s="10"/>
      <c r="GJ804" s="10"/>
      <c r="GK804" s="10"/>
      <c r="GL804" s="10"/>
      <c r="GM804" s="10"/>
      <c r="GN804" s="10"/>
      <c r="GO804" s="10"/>
      <c r="GP804" s="10"/>
      <c r="GQ804" s="10"/>
      <c r="GR804" s="10"/>
      <c r="GS804" s="10"/>
      <c r="GT804" s="10"/>
      <c r="GU804" s="10"/>
      <c r="GV804" s="10"/>
      <c r="GW804" s="10"/>
      <c r="GX804" s="10"/>
      <c r="GY804" s="10"/>
      <c r="GZ804" s="10"/>
      <c r="HA804" s="10"/>
      <c r="HB804" s="10"/>
      <c r="HC804" s="10"/>
      <c r="HD804" s="10"/>
      <c r="HE804" s="10"/>
      <c r="HF804" s="10"/>
      <c r="HG804" s="10"/>
      <c r="HH804" s="10"/>
      <c r="HI804" s="10"/>
      <c r="HJ804" s="10"/>
      <c r="HK804" s="10"/>
      <c r="HL804" s="10"/>
      <c r="HM804" s="10"/>
      <c r="HN804" s="10"/>
      <c r="HO804" s="10"/>
    </row>
    <row r="805" spans="2:225" ht="63.75" outlineLevel="1" x14ac:dyDescent="0.2">
      <c r="B805" s="14" t="s">
        <v>2023</v>
      </c>
      <c r="C805" s="14" t="s">
        <v>46</v>
      </c>
      <c r="D805" s="14" t="s">
        <v>541</v>
      </c>
      <c r="E805" s="14" t="s">
        <v>531</v>
      </c>
      <c r="F805" s="14" t="s">
        <v>542</v>
      </c>
      <c r="G805" s="14" t="s">
        <v>2024</v>
      </c>
      <c r="H805" s="15" t="s">
        <v>83</v>
      </c>
      <c r="I805" s="16">
        <v>45</v>
      </c>
      <c r="J805" s="17" t="s">
        <v>109</v>
      </c>
      <c r="K805" s="15" t="s">
        <v>53</v>
      </c>
      <c r="L805" s="18" t="s">
        <v>54</v>
      </c>
      <c r="M805" s="18" t="s">
        <v>55</v>
      </c>
      <c r="N805" s="18" t="s">
        <v>56</v>
      </c>
      <c r="O805" s="18"/>
      <c r="P805" s="18"/>
      <c r="Q805" s="19"/>
      <c r="R805" s="20">
        <v>3</v>
      </c>
      <c r="S805" s="20">
        <v>3</v>
      </c>
      <c r="T805" s="20">
        <v>3</v>
      </c>
      <c r="U805" s="20">
        <v>3</v>
      </c>
      <c r="V805" s="20">
        <v>3</v>
      </c>
      <c r="W805" s="20">
        <v>758270.12</v>
      </c>
      <c r="X805" s="30">
        <f t="shared" si="21"/>
        <v>11374051.800000001</v>
      </c>
      <c r="Y805" s="20">
        <f t="shared" si="22"/>
        <v>12738938.016000003</v>
      </c>
      <c r="Z805" s="18" t="s">
        <v>57</v>
      </c>
      <c r="AA805" s="14" t="s">
        <v>176</v>
      </c>
      <c r="AB805" s="22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  <c r="CC805" s="10"/>
      <c r="CD805" s="10"/>
      <c r="CE805" s="10"/>
      <c r="CF805" s="10"/>
      <c r="CG805" s="10"/>
      <c r="CH805" s="10"/>
      <c r="CI805" s="10"/>
      <c r="CJ805" s="10"/>
      <c r="CK805" s="10"/>
      <c r="CL805" s="10"/>
      <c r="CM805" s="10"/>
      <c r="CN805" s="10"/>
      <c r="CO805" s="10"/>
      <c r="CP805" s="10"/>
      <c r="CQ805" s="10"/>
      <c r="CR805" s="10"/>
      <c r="CS805" s="10"/>
      <c r="CT805" s="10"/>
      <c r="CU805" s="10"/>
      <c r="CV805" s="10"/>
      <c r="CW805" s="10"/>
      <c r="CX805" s="10"/>
      <c r="CY805" s="10"/>
      <c r="CZ805" s="10"/>
      <c r="DA805" s="10"/>
      <c r="DB805" s="10"/>
      <c r="DC805" s="10"/>
      <c r="DD805" s="10"/>
      <c r="DE805" s="10"/>
      <c r="DF805" s="10"/>
      <c r="DG805" s="10"/>
      <c r="DH805" s="10"/>
      <c r="DI805" s="10"/>
      <c r="DJ805" s="10"/>
      <c r="DK805" s="10"/>
      <c r="DL805" s="10"/>
      <c r="DM805" s="10"/>
      <c r="DN805" s="10"/>
      <c r="DO805" s="10"/>
      <c r="DP805" s="10"/>
      <c r="DQ805" s="10"/>
      <c r="DR805" s="10"/>
      <c r="DS805" s="10"/>
      <c r="DT805" s="10"/>
      <c r="DU805" s="10"/>
      <c r="DV805" s="10"/>
      <c r="DW805" s="10"/>
      <c r="DX805" s="10"/>
      <c r="DY805" s="10"/>
      <c r="DZ805" s="10"/>
      <c r="EA805" s="10"/>
      <c r="EB805" s="10"/>
      <c r="EC805" s="10"/>
      <c r="ED805" s="10"/>
      <c r="EE805" s="10"/>
      <c r="EF805" s="10"/>
      <c r="EG805" s="10"/>
      <c r="EH805" s="10"/>
      <c r="EI805" s="10"/>
      <c r="EJ805" s="10"/>
      <c r="EK805" s="10"/>
      <c r="EL805" s="10"/>
      <c r="EM805" s="10"/>
      <c r="EN805" s="10"/>
      <c r="EO805" s="10"/>
      <c r="EP805" s="10"/>
      <c r="EQ805" s="10"/>
      <c r="ER805" s="10"/>
      <c r="ES805" s="10"/>
      <c r="ET805" s="10"/>
      <c r="EU805" s="10"/>
      <c r="EV805" s="10"/>
      <c r="EW805" s="10"/>
      <c r="EX805" s="10"/>
      <c r="EY805" s="10"/>
      <c r="EZ805" s="10"/>
      <c r="FA805" s="10"/>
      <c r="FB805" s="10"/>
      <c r="FC805" s="10"/>
      <c r="FD805" s="10"/>
      <c r="FE805" s="10"/>
      <c r="FF805" s="10"/>
      <c r="FG805" s="10"/>
      <c r="FH805" s="10"/>
      <c r="FI805" s="10"/>
      <c r="FJ805" s="10"/>
      <c r="FK805" s="10"/>
      <c r="FL805" s="10"/>
      <c r="FM805" s="10"/>
      <c r="FN805" s="10"/>
      <c r="FO805" s="10"/>
      <c r="FP805" s="10"/>
      <c r="FQ805" s="10"/>
      <c r="FR805" s="10"/>
      <c r="FS805" s="10"/>
      <c r="FT805" s="10"/>
      <c r="FU805" s="10"/>
      <c r="FV805" s="10"/>
      <c r="FW805" s="10"/>
      <c r="FX805" s="10"/>
      <c r="FY805" s="10"/>
      <c r="FZ805" s="10"/>
      <c r="GA805" s="10"/>
      <c r="GB805" s="10"/>
      <c r="GC805" s="10"/>
      <c r="GD805" s="10"/>
      <c r="GE805" s="10"/>
      <c r="GF805" s="10"/>
      <c r="GG805" s="10"/>
      <c r="GH805" s="10"/>
      <c r="GI805" s="10"/>
      <c r="GJ805" s="10"/>
      <c r="GK805" s="10"/>
      <c r="GL805" s="10"/>
      <c r="GM805" s="10"/>
      <c r="GN805" s="10"/>
      <c r="GO805" s="10"/>
      <c r="GP805" s="10"/>
      <c r="GQ805" s="10"/>
      <c r="GR805" s="10"/>
      <c r="GS805" s="10"/>
      <c r="GT805" s="10"/>
      <c r="GU805" s="10"/>
      <c r="GV805" s="10"/>
      <c r="GW805" s="10"/>
      <c r="GX805" s="10"/>
      <c r="GY805" s="10"/>
      <c r="GZ805" s="10"/>
      <c r="HA805" s="10"/>
      <c r="HB805" s="10"/>
      <c r="HC805" s="10"/>
      <c r="HD805" s="10"/>
      <c r="HE805" s="10"/>
      <c r="HF805" s="10"/>
      <c r="HG805" s="10"/>
      <c r="HH805" s="10"/>
      <c r="HI805" s="10"/>
      <c r="HJ805" s="10"/>
      <c r="HK805" s="10"/>
      <c r="HL805" s="10"/>
      <c r="HM805" s="10"/>
      <c r="HN805" s="10"/>
      <c r="HO805" s="10"/>
    </row>
    <row r="806" spans="2:225" ht="63.75" outlineLevel="1" x14ac:dyDescent="0.2">
      <c r="B806" s="14" t="s">
        <v>2025</v>
      </c>
      <c r="C806" s="14" t="s">
        <v>46</v>
      </c>
      <c r="D806" s="14" t="s">
        <v>2026</v>
      </c>
      <c r="E806" s="14" t="s">
        <v>2027</v>
      </c>
      <c r="F806" s="14" t="s">
        <v>2028</v>
      </c>
      <c r="G806" s="14" t="s">
        <v>2029</v>
      </c>
      <c r="H806" s="15" t="s">
        <v>51</v>
      </c>
      <c r="I806" s="16">
        <v>45</v>
      </c>
      <c r="J806" s="17" t="s">
        <v>109</v>
      </c>
      <c r="K806" s="15" t="s">
        <v>53</v>
      </c>
      <c r="L806" s="18" t="s">
        <v>54</v>
      </c>
      <c r="M806" s="18" t="s">
        <v>55</v>
      </c>
      <c r="N806" s="18" t="s">
        <v>56</v>
      </c>
      <c r="O806" s="18"/>
      <c r="P806" s="18"/>
      <c r="Q806" s="19"/>
      <c r="R806" s="20">
        <v>6</v>
      </c>
      <c r="S806" s="20">
        <v>6</v>
      </c>
      <c r="T806" s="20">
        <v>6</v>
      </c>
      <c r="U806" s="20">
        <v>6</v>
      </c>
      <c r="V806" s="20">
        <v>6</v>
      </c>
      <c r="W806" s="20">
        <v>7737.6</v>
      </c>
      <c r="X806" s="30">
        <f t="shared" si="21"/>
        <v>232128</v>
      </c>
      <c r="Y806" s="20">
        <f t="shared" si="22"/>
        <v>259983.36000000002</v>
      </c>
      <c r="Z806" s="18" t="s">
        <v>57</v>
      </c>
      <c r="AA806" s="14" t="s">
        <v>176</v>
      </c>
      <c r="AB806" s="22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  <c r="BX806" s="10"/>
      <c r="BY806" s="10"/>
      <c r="BZ806" s="10"/>
      <c r="CA806" s="10"/>
      <c r="CB806" s="10"/>
      <c r="CC806" s="10"/>
      <c r="CD806" s="10"/>
      <c r="CE806" s="10"/>
      <c r="CF806" s="10"/>
      <c r="CG806" s="10"/>
      <c r="CH806" s="10"/>
      <c r="CI806" s="10"/>
      <c r="CJ806" s="10"/>
      <c r="CK806" s="10"/>
      <c r="CL806" s="10"/>
      <c r="CM806" s="10"/>
      <c r="CN806" s="10"/>
      <c r="CO806" s="10"/>
      <c r="CP806" s="10"/>
      <c r="CQ806" s="10"/>
      <c r="CR806" s="10"/>
      <c r="CS806" s="10"/>
      <c r="CT806" s="10"/>
      <c r="CU806" s="10"/>
      <c r="CV806" s="10"/>
      <c r="CW806" s="10"/>
      <c r="CX806" s="10"/>
      <c r="CY806" s="10"/>
      <c r="CZ806" s="10"/>
      <c r="DA806" s="10"/>
      <c r="DB806" s="10"/>
      <c r="DC806" s="10"/>
      <c r="DD806" s="10"/>
      <c r="DE806" s="10"/>
      <c r="DF806" s="10"/>
      <c r="DG806" s="10"/>
      <c r="DH806" s="10"/>
      <c r="DI806" s="10"/>
      <c r="DJ806" s="10"/>
      <c r="DK806" s="10"/>
      <c r="DL806" s="10"/>
      <c r="DM806" s="10"/>
      <c r="DN806" s="10"/>
      <c r="DO806" s="10"/>
      <c r="DP806" s="10"/>
      <c r="DQ806" s="10"/>
      <c r="DR806" s="10"/>
      <c r="DS806" s="10"/>
      <c r="DT806" s="10"/>
      <c r="DU806" s="10"/>
      <c r="DV806" s="10"/>
      <c r="DW806" s="10"/>
      <c r="DX806" s="10"/>
      <c r="DY806" s="10"/>
      <c r="DZ806" s="10"/>
      <c r="EA806" s="10"/>
      <c r="EB806" s="10"/>
      <c r="EC806" s="10"/>
      <c r="ED806" s="10"/>
      <c r="EE806" s="10"/>
      <c r="EF806" s="10"/>
      <c r="EG806" s="10"/>
      <c r="EH806" s="10"/>
      <c r="EI806" s="10"/>
      <c r="EJ806" s="10"/>
      <c r="EK806" s="10"/>
      <c r="EL806" s="10"/>
      <c r="EM806" s="10"/>
      <c r="EN806" s="10"/>
      <c r="EO806" s="10"/>
      <c r="EP806" s="10"/>
      <c r="EQ806" s="10"/>
      <c r="ER806" s="10"/>
      <c r="ES806" s="10"/>
      <c r="ET806" s="10"/>
      <c r="EU806" s="10"/>
      <c r="EV806" s="10"/>
      <c r="EW806" s="10"/>
      <c r="EX806" s="10"/>
      <c r="EY806" s="10"/>
      <c r="EZ806" s="10"/>
      <c r="FA806" s="10"/>
      <c r="FB806" s="10"/>
      <c r="FC806" s="10"/>
      <c r="FD806" s="10"/>
      <c r="FE806" s="10"/>
      <c r="FF806" s="10"/>
      <c r="FG806" s="10"/>
      <c r="FH806" s="10"/>
      <c r="FI806" s="10"/>
      <c r="FJ806" s="10"/>
      <c r="FK806" s="10"/>
      <c r="FL806" s="10"/>
      <c r="FM806" s="10"/>
      <c r="FN806" s="10"/>
      <c r="FO806" s="10"/>
      <c r="FP806" s="10"/>
      <c r="FQ806" s="10"/>
      <c r="FR806" s="10"/>
      <c r="FS806" s="10"/>
      <c r="FT806" s="10"/>
      <c r="FU806" s="10"/>
      <c r="FV806" s="10"/>
      <c r="FW806" s="10"/>
      <c r="FX806" s="10"/>
      <c r="FY806" s="10"/>
      <c r="FZ806" s="10"/>
      <c r="GA806" s="10"/>
      <c r="GB806" s="10"/>
      <c r="GC806" s="10"/>
      <c r="GD806" s="10"/>
      <c r="GE806" s="10"/>
      <c r="GF806" s="10"/>
      <c r="GG806" s="10"/>
      <c r="GH806" s="10"/>
      <c r="GI806" s="10"/>
      <c r="GJ806" s="10"/>
      <c r="GK806" s="10"/>
      <c r="GL806" s="10"/>
      <c r="GM806" s="10"/>
      <c r="GN806" s="10"/>
      <c r="GO806" s="10"/>
      <c r="GP806" s="10"/>
      <c r="GQ806" s="10"/>
      <c r="GR806" s="10"/>
      <c r="GS806" s="10"/>
      <c r="GT806" s="10"/>
      <c r="GU806" s="10"/>
      <c r="GV806" s="10"/>
      <c r="GW806" s="10"/>
      <c r="GX806" s="10"/>
      <c r="GY806" s="10"/>
      <c r="GZ806" s="10"/>
      <c r="HA806" s="10"/>
      <c r="HB806" s="10"/>
      <c r="HC806" s="10"/>
      <c r="HD806" s="10"/>
      <c r="HE806" s="10"/>
      <c r="HF806" s="10"/>
      <c r="HG806" s="10"/>
      <c r="HH806" s="10"/>
      <c r="HI806" s="10"/>
      <c r="HJ806" s="10"/>
      <c r="HK806" s="10"/>
      <c r="HL806" s="10"/>
      <c r="HM806" s="10"/>
      <c r="HN806" s="10"/>
      <c r="HO806" s="10"/>
    </row>
    <row r="807" spans="2:225" ht="51" outlineLevel="1" x14ac:dyDescent="0.2">
      <c r="B807" s="14" t="s">
        <v>2030</v>
      </c>
      <c r="C807" s="14" t="s">
        <v>46</v>
      </c>
      <c r="D807" s="14" t="s">
        <v>2031</v>
      </c>
      <c r="E807" s="14" t="s">
        <v>2032</v>
      </c>
      <c r="F807" s="14" t="s">
        <v>2033</v>
      </c>
      <c r="G807" s="14" t="s">
        <v>2034</v>
      </c>
      <c r="H807" s="15" t="s">
        <v>51</v>
      </c>
      <c r="I807" s="16">
        <v>45</v>
      </c>
      <c r="J807" s="17" t="s">
        <v>109</v>
      </c>
      <c r="K807" s="15" t="s">
        <v>53</v>
      </c>
      <c r="L807" s="18" t="s">
        <v>54</v>
      </c>
      <c r="M807" s="18" t="s">
        <v>55</v>
      </c>
      <c r="N807" s="18" t="s">
        <v>56</v>
      </c>
      <c r="O807" s="18"/>
      <c r="P807" s="18"/>
      <c r="Q807" s="19"/>
      <c r="R807" s="20">
        <v>2</v>
      </c>
      <c r="S807" s="20">
        <v>2</v>
      </c>
      <c r="T807" s="20">
        <v>2</v>
      </c>
      <c r="U807" s="20">
        <v>2</v>
      </c>
      <c r="V807" s="20">
        <v>2</v>
      </c>
      <c r="W807" s="20">
        <v>312791.78000000003</v>
      </c>
      <c r="X807" s="30">
        <f t="shared" si="21"/>
        <v>3127917.8000000003</v>
      </c>
      <c r="Y807" s="20">
        <f t="shared" si="22"/>
        <v>3503267.9360000007</v>
      </c>
      <c r="Z807" s="18" t="s">
        <v>57</v>
      </c>
      <c r="AA807" s="14" t="s">
        <v>176</v>
      </c>
      <c r="AB807" s="22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  <c r="BU807" s="10"/>
      <c r="BV807" s="10"/>
      <c r="BW807" s="10"/>
      <c r="BX807" s="10"/>
      <c r="BY807" s="10"/>
      <c r="BZ807" s="10"/>
      <c r="CA807" s="10"/>
      <c r="CB807" s="10"/>
      <c r="CC807" s="10"/>
      <c r="CD807" s="10"/>
      <c r="CE807" s="10"/>
      <c r="CF807" s="10"/>
      <c r="CG807" s="10"/>
      <c r="CH807" s="10"/>
      <c r="CI807" s="10"/>
      <c r="CJ807" s="10"/>
      <c r="CK807" s="10"/>
      <c r="CL807" s="10"/>
      <c r="CM807" s="10"/>
      <c r="CN807" s="10"/>
      <c r="CO807" s="10"/>
      <c r="CP807" s="10"/>
      <c r="CQ807" s="10"/>
      <c r="CR807" s="10"/>
      <c r="CS807" s="10"/>
      <c r="CT807" s="10"/>
      <c r="CU807" s="10"/>
      <c r="CV807" s="10"/>
      <c r="CW807" s="10"/>
      <c r="CX807" s="10"/>
      <c r="CY807" s="10"/>
      <c r="CZ807" s="10"/>
      <c r="DA807" s="10"/>
      <c r="DB807" s="10"/>
      <c r="DC807" s="10"/>
      <c r="DD807" s="10"/>
      <c r="DE807" s="10"/>
      <c r="DF807" s="10"/>
      <c r="DG807" s="10"/>
      <c r="DH807" s="10"/>
      <c r="DI807" s="10"/>
      <c r="DJ807" s="10"/>
      <c r="DK807" s="10"/>
      <c r="DL807" s="10"/>
      <c r="DM807" s="10"/>
      <c r="DN807" s="10"/>
      <c r="DO807" s="10"/>
      <c r="DP807" s="10"/>
      <c r="DQ807" s="10"/>
      <c r="DR807" s="10"/>
      <c r="DS807" s="10"/>
      <c r="DT807" s="10"/>
      <c r="DU807" s="10"/>
      <c r="DV807" s="10"/>
      <c r="DW807" s="10"/>
      <c r="DX807" s="10"/>
      <c r="DY807" s="10"/>
      <c r="DZ807" s="10"/>
      <c r="EA807" s="10"/>
      <c r="EB807" s="10"/>
      <c r="EC807" s="10"/>
      <c r="ED807" s="10"/>
      <c r="EE807" s="10"/>
      <c r="EF807" s="10"/>
      <c r="EG807" s="10"/>
      <c r="EH807" s="10"/>
      <c r="EI807" s="10"/>
      <c r="EJ807" s="10"/>
      <c r="EK807" s="10"/>
      <c r="EL807" s="10"/>
      <c r="EM807" s="10"/>
      <c r="EN807" s="10"/>
      <c r="EO807" s="10"/>
      <c r="EP807" s="10"/>
      <c r="EQ807" s="10"/>
      <c r="ER807" s="10"/>
      <c r="ES807" s="10"/>
      <c r="ET807" s="10"/>
      <c r="EU807" s="10"/>
      <c r="EV807" s="10"/>
      <c r="EW807" s="10"/>
      <c r="EX807" s="10"/>
      <c r="EY807" s="10"/>
      <c r="EZ807" s="10"/>
      <c r="FA807" s="10"/>
      <c r="FB807" s="10"/>
      <c r="FC807" s="10"/>
      <c r="FD807" s="10"/>
      <c r="FE807" s="10"/>
      <c r="FF807" s="10"/>
      <c r="FG807" s="10"/>
      <c r="FH807" s="10"/>
      <c r="FI807" s="10"/>
      <c r="FJ807" s="10"/>
      <c r="FK807" s="10"/>
      <c r="FL807" s="10"/>
      <c r="FM807" s="10"/>
      <c r="FN807" s="10"/>
      <c r="FO807" s="10"/>
      <c r="FP807" s="10"/>
      <c r="FQ807" s="10"/>
      <c r="FR807" s="10"/>
      <c r="FS807" s="10"/>
      <c r="FT807" s="10"/>
      <c r="FU807" s="10"/>
      <c r="FV807" s="10"/>
      <c r="FW807" s="10"/>
      <c r="FX807" s="10"/>
      <c r="FY807" s="10"/>
      <c r="FZ807" s="10"/>
      <c r="GA807" s="10"/>
      <c r="GB807" s="10"/>
      <c r="GC807" s="10"/>
      <c r="GD807" s="10"/>
      <c r="GE807" s="10"/>
      <c r="GF807" s="10"/>
      <c r="GG807" s="10"/>
      <c r="GH807" s="10"/>
      <c r="GI807" s="10"/>
      <c r="GJ807" s="10"/>
      <c r="GK807" s="10"/>
      <c r="GL807" s="10"/>
      <c r="GM807" s="10"/>
      <c r="GN807" s="10"/>
      <c r="GO807" s="10"/>
      <c r="GP807" s="10"/>
      <c r="GQ807" s="10"/>
      <c r="GR807" s="10"/>
      <c r="GS807" s="10"/>
      <c r="GT807" s="10"/>
      <c r="GU807" s="10"/>
      <c r="GV807" s="10"/>
      <c r="GW807" s="10"/>
      <c r="GX807" s="10"/>
      <c r="GY807" s="10"/>
      <c r="GZ807" s="10"/>
      <c r="HA807" s="10"/>
      <c r="HB807" s="10"/>
      <c r="HC807" s="10"/>
      <c r="HD807" s="10"/>
      <c r="HE807" s="10"/>
      <c r="HF807" s="10"/>
      <c r="HG807" s="10"/>
      <c r="HH807" s="10"/>
      <c r="HI807" s="10"/>
      <c r="HJ807" s="10"/>
      <c r="HK807" s="10"/>
      <c r="HL807" s="10"/>
      <c r="HM807" s="10"/>
      <c r="HN807" s="10"/>
      <c r="HO807" s="10"/>
    </row>
    <row r="808" spans="2:225" ht="51" outlineLevel="1" x14ac:dyDescent="0.2">
      <c r="B808" s="14" t="s">
        <v>2035</v>
      </c>
      <c r="C808" s="14" t="s">
        <v>46</v>
      </c>
      <c r="D808" s="14" t="s">
        <v>2031</v>
      </c>
      <c r="E808" s="14" t="s">
        <v>2032</v>
      </c>
      <c r="F808" s="14" t="s">
        <v>2033</v>
      </c>
      <c r="G808" s="14" t="s">
        <v>2036</v>
      </c>
      <c r="H808" s="15" t="s">
        <v>51</v>
      </c>
      <c r="I808" s="16">
        <v>45</v>
      </c>
      <c r="J808" s="17" t="s">
        <v>109</v>
      </c>
      <c r="K808" s="15" t="s">
        <v>53</v>
      </c>
      <c r="L808" s="18" t="s">
        <v>54</v>
      </c>
      <c r="M808" s="18" t="s">
        <v>55</v>
      </c>
      <c r="N808" s="18" t="s">
        <v>56</v>
      </c>
      <c r="O808" s="18"/>
      <c r="P808" s="18"/>
      <c r="Q808" s="19"/>
      <c r="R808" s="20">
        <v>1</v>
      </c>
      <c r="S808" s="20">
        <v>1</v>
      </c>
      <c r="T808" s="20">
        <v>1</v>
      </c>
      <c r="U808" s="20">
        <v>1</v>
      </c>
      <c r="V808" s="20">
        <v>1</v>
      </c>
      <c r="W808" s="20">
        <v>382044.18</v>
      </c>
      <c r="X808" s="30">
        <f t="shared" si="21"/>
        <v>1910220.9</v>
      </c>
      <c r="Y808" s="20">
        <f t="shared" si="22"/>
        <v>2139447.4080000003</v>
      </c>
      <c r="Z808" s="18" t="s">
        <v>57</v>
      </c>
      <c r="AA808" s="14" t="s">
        <v>176</v>
      </c>
      <c r="AB808" s="22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0"/>
      <c r="CC808" s="10"/>
      <c r="CD808" s="10"/>
      <c r="CE808" s="10"/>
      <c r="CF808" s="10"/>
      <c r="CG808" s="10"/>
      <c r="CH808" s="10"/>
      <c r="CI808" s="10"/>
      <c r="CJ808" s="10"/>
      <c r="CK808" s="10"/>
      <c r="CL808" s="10"/>
      <c r="CM808" s="10"/>
      <c r="CN808" s="10"/>
      <c r="CO808" s="10"/>
      <c r="CP808" s="10"/>
      <c r="CQ808" s="10"/>
      <c r="CR808" s="10"/>
      <c r="CS808" s="10"/>
      <c r="CT808" s="10"/>
      <c r="CU808" s="10"/>
      <c r="CV808" s="10"/>
      <c r="CW808" s="10"/>
      <c r="CX808" s="10"/>
      <c r="CY808" s="10"/>
      <c r="CZ808" s="10"/>
      <c r="DA808" s="10"/>
      <c r="DB808" s="10"/>
      <c r="DC808" s="10"/>
      <c r="DD808" s="10"/>
      <c r="DE808" s="10"/>
      <c r="DF808" s="10"/>
      <c r="DG808" s="10"/>
      <c r="DH808" s="10"/>
      <c r="DI808" s="10"/>
      <c r="DJ808" s="10"/>
      <c r="DK808" s="10"/>
      <c r="DL808" s="10"/>
      <c r="DM808" s="10"/>
      <c r="DN808" s="10"/>
      <c r="DO808" s="10"/>
      <c r="DP808" s="10"/>
      <c r="DQ808" s="10"/>
      <c r="DR808" s="10"/>
      <c r="DS808" s="10"/>
      <c r="DT808" s="10"/>
      <c r="DU808" s="10"/>
      <c r="DV808" s="10"/>
      <c r="DW808" s="10"/>
      <c r="DX808" s="10"/>
      <c r="DY808" s="10"/>
      <c r="DZ808" s="10"/>
      <c r="EA808" s="10"/>
      <c r="EB808" s="10"/>
      <c r="EC808" s="10"/>
      <c r="ED808" s="10"/>
      <c r="EE808" s="10"/>
      <c r="EF808" s="10"/>
      <c r="EG808" s="10"/>
      <c r="EH808" s="10"/>
      <c r="EI808" s="10"/>
      <c r="EJ808" s="10"/>
      <c r="EK808" s="10"/>
      <c r="EL808" s="10"/>
      <c r="EM808" s="10"/>
      <c r="EN808" s="10"/>
      <c r="EO808" s="10"/>
      <c r="EP808" s="10"/>
      <c r="EQ808" s="10"/>
      <c r="ER808" s="10"/>
      <c r="ES808" s="10"/>
      <c r="ET808" s="10"/>
      <c r="EU808" s="10"/>
      <c r="EV808" s="10"/>
      <c r="EW808" s="10"/>
      <c r="EX808" s="10"/>
      <c r="EY808" s="10"/>
      <c r="EZ808" s="10"/>
      <c r="FA808" s="10"/>
      <c r="FB808" s="10"/>
      <c r="FC808" s="10"/>
      <c r="FD808" s="10"/>
      <c r="FE808" s="10"/>
      <c r="FF808" s="10"/>
      <c r="FG808" s="10"/>
      <c r="FH808" s="10"/>
      <c r="FI808" s="10"/>
      <c r="FJ808" s="10"/>
      <c r="FK808" s="10"/>
      <c r="FL808" s="10"/>
      <c r="FM808" s="10"/>
      <c r="FN808" s="10"/>
      <c r="FO808" s="10"/>
      <c r="FP808" s="10"/>
      <c r="FQ808" s="10"/>
      <c r="FR808" s="10"/>
      <c r="FS808" s="10"/>
      <c r="FT808" s="10"/>
      <c r="FU808" s="10"/>
      <c r="FV808" s="10"/>
      <c r="FW808" s="10"/>
      <c r="FX808" s="10"/>
      <c r="FY808" s="10"/>
      <c r="FZ808" s="10"/>
      <c r="GA808" s="10"/>
      <c r="GB808" s="10"/>
      <c r="GC808" s="10"/>
      <c r="GD808" s="10"/>
      <c r="GE808" s="10"/>
      <c r="GF808" s="10"/>
      <c r="GG808" s="10"/>
      <c r="GH808" s="10"/>
      <c r="GI808" s="10"/>
      <c r="GJ808" s="10"/>
      <c r="GK808" s="10"/>
      <c r="GL808" s="10"/>
      <c r="GM808" s="10"/>
      <c r="GN808" s="10"/>
      <c r="GO808" s="10"/>
      <c r="GP808" s="10"/>
      <c r="GQ808" s="10"/>
      <c r="GR808" s="10"/>
      <c r="GS808" s="10"/>
      <c r="GT808" s="10"/>
      <c r="GU808" s="10"/>
      <c r="GV808" s="10"/>
      <c r="GW808" s="10"/>
      <c r="GX808" s="10"/>
      <c r="GY808" s="10"/>
      <c r="GZ808" s="10"/>
      <c r="HA808" s="10"/>
      <c r="HB808" s="10"/>
      <c r="HC808" s="10"/>
      <c r="HD808" s="10"/>
      <c r="HE808" s="10"/>
      <c r="HF808" s="10"/>
      <c r="HG808" s="10"/>
      <c r="HH808" s="10"/>
      <c r="HI808" s="10"/>
      <c r="HJ808" s="10"/>
      <c r="HK808" s="10"/>
      <c r="HL808" s="10"/>
      <c r="HM808" s="10"/>
      <c r="HN808" s="10"/>
      <c r="HO808" s="10"/>
    </row>
    <row r="809" spans="2:225" ht="102" outlineLevel="1" x14ac:dyDescent="0.2">
      <c r="B809" s="14" t="s">
        <v>2037</v>
      </c>
      <c r="C809" s="14" t="s">
        <v>46</v>
      </c>
      <c r="D809" s="14" t="s">
        <v>2038</v>
      </c>
      <c r="E809" s="14" t="s">
        <v>2039</v>
      </c>
      <c r="F809" s="14" t="s">
        <v>2040</v>
      </c>
      <c r="G809" s="14" t="s">
        <v>2041</v>
      </c>
      <c r="H809" s="15" t="s">
        <v>51</v>
      </c>
      <c r="I809" s="16">
        <v>45</v>
      </c>
      <c r="J809" s="17" t="s">
        <v>109</v>
      </c>
      <c r="K809" s="15" t="s">
        <v>53</v>
      </c>
      <c r="L809" s="18" t="s">
        <v>54</v>
      </c>
      <c r="M809" s="18" t="s">
        <v>55</v>
      </c>
      <c r="N809" s="18" t="s">
        <v>56</v>
      </c>
      <c r="O809" s="18"/>
      <c r="P809" s="18"/>
      <c r="Q809" s="19"/>
      <c r="R809" s="20">
        <v>5</v>
      </c>
      <c r="S809" s="20">
        <v>5</v>
      </c>
      <c r="T809" s="20">
        <v>5</v>
      </c>
      <c r="U809" s="20">
        <v>5</v>
      </c>
      <c r="V809" s="20">
        <v>5</v>
      </c>
      <c r="W809" s="20">
        <v>7254</v>
      </c>
      <c r="X809" s="30">
        <f t="shared" si="21"/>
        <v>181350</v>
      </c>
      <c r="Y809" s="20">
        <f t="shared" si="22"/>
        <v>203112.00000000003</v>
      </c>
      <c r="Z809" s="18" t="s">
        <v>57</v>
      </c>
      <c r="AA809" s="14" t="s">
        <v>176</v>
      </c>
      <c r="AB809" s="22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  <c r="BX809" s="10"/>
      <c r="BY809" s="10"/>
      <c r="BZ809" s="10"/>
      <c r="CA809" s="10"/>
      <c r="CB809" s="10"/>
      <c r="CC809" s="10"/>
      <c r="CD809" s="10"/>
      <c r="CE809" s="10"/>
      <c r="CF809" s="10"/>
      <c r="CG809" s="10"/>
      <c r="CH809" s="10"/>
      <c r="CI809" s="10"/>
      <c r="CJ809" s="10"/>
      <c r="CK809" s="10"/>
      <c r="CL809" s="10"/>
      <c r="CM809" s="10"/>
      <c r="CN809" s="10"/>
      <c r="CO809" s="10"/>
      <c r="CP809" s="10"/>
      <c r="CQ809" s="10"/>
      <c r="CR809" s="10"/>
      <c r="CS809" s="10"/>
      <c r="CT809" s="10"/>
      <c r="CU809" s="10"/>
      <c r="CV809" s="10"/>
      <c r="CW809" s="10"/>
      <c r="CX809" s="10"/>
      <c r="CY809" s="10"/>
      <c r="CZ809" s="10"/>
      <c r="DA809" s="10"/>
      <c r="DB809" s="10"/>
      <c r="DC809" s="10"/>
      <c r="DD809" s="10"/>
      <c r="DE809" s="10"/>
      <c r="DF809" s="10"/>
      <c r="DG809" s="10"/>
      <c r="DH809" s="10"/>
      <c r="DI809" s="10"/>
      <c r="DJ809" s="10"/>
      <c r="DK809" s="10"/>
      <c r="DL809" s="10"/>
      <c r="DM809" s="10"/>
      <c r="DN809" s="10"/>
      <c r="DO809" s="10"/>
      <c r="DP809" s="10"/>
      <c r="DQ809" s="10"/>
      <c r="DR809" s="10"/>
      <c r="DS809" s="10"/>
      <c r="DT809" s="10"/>
      <c r="DU809" s="10"/>
      <c r="DV809" s="10"/>
      <c r="DW809" s="10"/>
      <c r="DX809" s="10"/>
      <c r="DY809" s="10"/>
      <c r="DZ809" s="10"/>
      <c r="EA809" s="10"/>
      <c r="EB809" s="10"/>
      <c r="EC809" s="10"/>
      <c r="ED809" s="10"/>
      <c r="EE809" s="10"/>
      <c r="EF809" s="10"/>
      <c r="EG809" s="10"/>
      <c r="EH809" s="10"/>
      <c r="EI809" s="10"/>
      <c r="EJ809" s="10"/>
      <c r="EK809" s="10"/>
      <c r="EL809" s="10"/>
      <c r="EM809" s="10"/>
      <c r="EN809" s="10"/>
      <c r="EO809" s="10"/>
      <c r="EP809" s="10"/>
      <c r="EQ809" s="10"/>
      <c r="ER809" s="10"/>
      <c r="ES809" s="10"/>
      <c r="ET809" s="10"/>
      <c r="EU809" s="10"/>
      <c r="EV809" s="10"/>
      <c r="EW809" s="10"/>
      <c r="EX809" s="10"/>
      <c r="EY809" s="10"/>
      <c r="EZ809" s="10"/>
      <c r="FA809" s="10"/>
      <c r="FB809" s="10"/>
      <c r="FC809" s="10"/>
      <c r="FD809" s="10"/>
      <c r="FE809" s="10"/>
      <c r="FF809" s="10"/>
      <c r="FG809" s="10"/>
      <c r="FH809" s="10"/>
      <c r="FI809" s="10"/>
      <c r="FJ809" s="10"/>
      <c r="FK809" s="10"/>
      <c r="FL809" s="10"/>
      <c r="FM809" s="10"/>
      <c r="FN809" s="10"/>
      <c r="FO809" s="10"/>
      <c r="FP809" s="10"/>
      <c r="FQ809" s="10"/>
      <c r="FR809" s="10"/>
      <c r="FS809" s="10"/>
      <c r="FT809" s="10"/>
      <c r="FU809" s="10"/>
      <c r="FV809" s="10"/>
      <c r="FW809" s="10"/>
      <c r="FX809" s="10"/>
      <c r="FY809" s="10"/>
      <c r="FZ809" s="10"/>
      <c r="GA809" s="10"/>
      <c r="GB809" s="10"/>
      <c r="GC809" s="10"/>
      <c r="GD809" s="10"/>
      <c r="GE809" s="10"/>
      <c r="GF809" s="10"/>
      <c r="GG809" s="10"/>
      <c r="GH809" s="10"/>
      <c r="GI809" s="10"/>
      <c r="GJ809" s="10"/>
      <c r="GK809" s="10"/>
      <c r="GL809" s="10"/>
      <c r="GM809" s="10"/>
      <c r="GN809" s="10"/>
      <c r="GO809" s="10"/>
      <c r="GP809" s="10"/>
      <c r="GQ809" s="10"/>
      <c r="GR809" s="10"/>
      <c r="GS809" s="10"/>
      <c r="GT809" s="10"/>
      <c r="GU809" s="10"/>
      <c r="GV809" s="10"/>
      <c r="GW809" s="10"/>
      <c r="GX809" s="10"/>
      <c r="GY809" s="10"/>
      <c r="GZ809" s="10"/>
      <c r="HA809" s="10"/>
      <c r="HB809" s="10"/>
      <c r="HC809" s="10"/>
      <c r="HD809" s="10"/>
      <c r="HE809" s="10"/>
      <c r="HF809" s="10"/>
      <c r="HG809" s="10"/>
      <c r="HH809" s="10"/>
      <c r="HI809" s="10"/>
      <c r="HJ809" s="10"/>
      <c r="HK809" s="10"/>
      <c r="HL809" s="10"/>
      <c r="HM809" s="10"/>
      <c r="HN809" s="10"/>
      <c r="HO809" s="10"/>
    </row>
    <row r="810" spans="2:225" ht="51" outlineLevel="1" x14ac:dyDescent="0.2">
      <c r="B810" s="14" t="s">
        <v>2042</v>
      </c>
      <c r="C810" s="14" t="s">
        <v>46</v>
      </c>
      <c r="D810" s="44" t="s">
        <v>2043</v>
      </c>
      <c r="E810" s="14" t="s">
        <v>2044</v>
      </c>
      <c r="F810" s="14" t="s">
        <v>2045</v>
      </c>
      <c r="G810" s="45" t="s">
        <v>2046</v>
      </c>
      <c r="H810" s="15" t="s">
        <v>51</v>
      </c>
      <c r="I810" s="16">
        <v>100</v>
      </c>
      <c r="J810" s="17" t="s">
        <v>109</v>
      </c>
      <c r="K810" s="15" t="s">
        <v>53</v>
      </c>
      <c r="L810" s="18" t="s">
        <v>54</v>
      </c>
      <c r="M810" s="18" t="s">
        <v>55</v>
      </c>
      <c r="N810" s="50" t="s">
        <v>2047</v>
      </c>
      <c r="O810" s="50"/>
      <c r="P810" s="50"/>
      <c r="Q810" s="19"/>
      <c r="R810" s="25">
        <v>627584</v>
      </c>
      <c r="S810" s="30">
        <v>627584</v>
      </c>
      <c r="T810" s="25">
        <v>627584</v>
      </c>
      <c r="U810" s="25">
        <v>627584</v>
      </c>
      <c r="V810" s="25">
        <v>627584</v>
      </c>
      <c r="W810" s="68">
        <v>108.33</v>
      </c>
      <c r="X810" s="30">
        <f t="shared" si="21"/>
        <v>339930873.60000002</v>
      </c>
      <c r="Y810" s="20">
        <f t="shared" si="22"/>
        <v>380722578.43200004</v>
      </c>
      <c r="Z810" s="18" t="s">
        <v>57</v>
      </c>
      <c r="AA810" s="14" t="s">
        <v>176</v>
      </c>
      <c r="AB810" s="22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10"/>
      <c r="BU810" s="10"/>
      <c r="BV810" s="10"/>
      <c r="BW810" s="10"/>
      <c r="BX810" s="10"/>
      <c r="BY810" s="10"/>
      <c r="BZ810" s="10"/>
      <c r="CA810" s="10"/>
      <c r="CB810" s="10"/>
      <c r="CC810" s="10"/>
      <c r="CD810" s="10"/>
      <c r="CE810" s="10"/>
      <c r="CF810" s="10"/>
      <c r="CG810" s="10"/>
      <c r="CH810" s="10"/>
      <c r="CI810" s="10"/>
      <c r="CJ810" s="10"/>
      <c r="CK810" s="10"/>
      <c r="CL810" s="10"/>
      <c r="CM810" s="10"/>
      <c r="CN810" s="10"/>
      <c r="CO810" s="10"/>
      <c r="CP810" s="10"/>
      <c r="CQ810" s="10"/>
      <c r="CR810" s="10"/>
      <c r="CS810" s="10"/>
      <c r="CT810" s="10"/>
      <c r="CU810" s="10"/>
      <c r="CV810" s="10"/>
      <c r="CW810" s="10"/>
      <c r="CX810" s="10"/>
      <c r="CY810" s="10"/>
      <c r="CZ810" s="10"/>
      <c r="DA810" s="10"/>
      <c r="DB810" s="10"/>
      <c r="DC810" s="10"/>
      <c r="DD810" s="10"/>
      <c r="DE810" s="10"/>
      <c r="DF810" s="10"/>
      <c r="DG810" s="10"/>
      <c r="DH810" s="10"/>
      <c r="DI810" s="10"/>
      <c r="DJ810" s="10"/>
      <c r="DK810" s="10"/>
      <c r="DL810" s="10"/>
      <c r="DM810" s="10"/>
      <c r="DN810" s="10"/>
      <c r="DO810" s="10"/>
      <c r="DP810" s="10"/>
      <c r="DQ810" s="10"/>
      <c r="DR810" s="10"/>
      <c r="DS810" s="10"/>
      <c r="DT810" s="10"/>
      <c r="DU810" s="10"/>
      <c r="DV810" s="10"/>
      <c r="DW810" s="10"/>
      <c r="DX810" s="10"/>
      <c r="DY810" s="10"/>
      <c r="DZ810" s="10"/>
      <c r="EA810" s="10"/>
      <c r="EB810" s="10"/>
      <c r="EC810" s="10"/>
      <c r="ED810" s="10"/>
      <c r="EE810" s="10"/>
      <c r="EF810" s="10"/>
      <c r="EG810" s="10"/>
      <c r="EH810" s="10"/>
      <c r="EI810" s="10"/>
      <c r="EJ810" s="10"/>
      <c r="EK810" s="10"/>
      <c r="EL810" s="10"/>
      <c r="EM810" s="10"/>
      <c r="EN810" s="10"/>
      <c r="EO810" s="10"/>
      <c r="EP810" s="10"/>
      <c r="EQ810" s="10"/>
      <c r="ER810" s="10"/>
      <c r="ES810" s="10"/>
      <c r="ET810" s="10"/>
      <c r="EU810" s="10"/>
      <c r="EV810" s="10"/>
      <c r="EW810" s="10"/>
      <c r="EX810" s="10"/>
      <c r="EY810" s="10"/>
      <c r="EZ810" s="10"/>
      <c r="FA810" s="10"/>
      <c r="FB810" s="10"/>
      <c r="FC810" s="10"/>
      <c r="FD810" s="10"/>
      <c r="FE810" s="10"/>
      <c r="FF810" s="10"/>
      <c r="FG810" s="10"/>
      <c r="FH810" s="10"/>
      <c r="FI810" s="10"/>
      <c r="FJ810" s="10"/>
      <c r="FK810" s="10"/>
      <c r="FL810" s="10"/>
      <c r="FM810" s="10"/>
      <c r="FN810" s="10"/>
      <c r="FO810" s="10"/>
      <c r="FP810" s="10"/>
      <c r="FQ810" s="10"/>
      <c r="FR810" s="10"/>
      <c r="FS810" s="10"/>
      <c r="FT810" s="10"/>
      <c r="FU810" s="10"/>
      <c r="FV810" s="10"/>
      <c r="FW810" s="10"/>
      <c r="FX810" s="10"/>
      <c r="FY810" s="10"/>
      <c r="FZ810" s="10"/>
      <c r="GA810" s="10"/>
      <c r="GB810" s="10"/>
      <c r="GC810" s="10"/>
      <c r="GD810" s="10"/>
      <c r="GE810" s="10"/>
      <c r="GF810" s="10"/>
      <c r="GG810" s="10"/>
      <c r="GH810" s="10"/>
      <c r="GI810" s="10"/>
      <c r="GJ810" s="10"/>
      <c r="GK810" s="10"/>
      <c r="GL810" s="10"/>
      <c r="GM810" s="10"/>
      <c r="GN810" s="10"/>
      <c r="GO810" s="10"/>
      <c r="GP810" s="10"/>
      <c r="GQ810" s="10"/>
      <c r="GR810" s="10"/>
      <c r="GS810" s="10"/>
      <c r="GT810" s="10"/>
      <c r="GU810" s="10"/>
      <c r="GV810" s="10"/>
      <c r="GW810" s="10"/>
      <c r="GX810" s="10"/>
      <c r="GY810" s="10"/>
      <c r="GZ810" s="10"/>
      <c r="HA810" s="10"/>
      <c r="HB810" s="10"/>
      <c r="HC810" s="10"/>
      <c r="HD810" s="10"/>
      <c r="HE810" s="10"/>
      <c r="HF810" s="10"/>
      <c r="HG810" s="10"/>
      <c r="HH810" s="10"/>
      <c r="HI810" s="10"/>
      <c r="HJ810" s="10"/>
      <c r="HK810" s="10"/>
      <c r="HL810" s="10"/>
      <c r="HM810" s="10"/>
      <c r="HN810" s="10"/>
      <c r="HO810" s="10"/>
    </row>
    <row r="811" spans="2:225" ht="12.75" x14ac:dyDescent="0.2">
      <c r="B811" s="12" t="s">
        <v>2048</v>
      </c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9"/>
      <c r="P811" s="20"/>
      <c r="Q811" s="20"/>
      <c r="R811" s="20"/>
      <c r="S811" s="20"/>
      <c r="T811" s="20"/>
      <c r="U811" s="20"/>
      <c r="V811" s="20"/>
      <c r="W811" s="20"/>
      <c r="X811" s="69">
        <f>SUM(X20:X810)</f>
        <v>22940895559.349045</v>
      </c>
      <c r="Y811" s="69">
        <f>SUM(Y20:Y810)</f>
        <v>25693803026.471001</v>
      </c>
      <c r="Z811" s="70"/>
      <c r="AA811" s="70"/>
      <c r="AB811" s="18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  <c r="BY811" s="10"/>
      <c r="BZ811" s="10"/>
      <c r="CA811" s="10"/>
      <c r="CB811" s="10"/>
      <c r="CC811" s="10"/>
      <c r="CD811" s="10"/>
      <c r="CE811" s="10"/>
      <c r="CF811" s="10"/>
      <c r="CG811" s="10"/>
      <c r="CH811" s="10"/>
      <c r="CI811" s="10"/>
      <c r="CJ811" s="10"/>
      <c r="CK811" s="10"/>
      <c r="CL811" s="10"/>
      <c r="CM811" s="10"/>
      <c r="CN811" s="10"/>
      <c r="CO811" s="10"/>
      <c r="CP811" s="10"/>
      <c r="CQ811" s="10"/>
      <c r="CR811" s="10"/>
      <c r="CS811" s="10"/>
      <c r="CT811" s="10"/>
      <c r="CU811" s="10"/>
      <c r="CV811" s="10"/>
      <c r="CW811" s="10"/>
      <c r="CX811" s="10"/>
      <c r="CY811" s="10"/>
      <c r="CZ811" s="10"/>
      <c r="DA811" s="10"/>
      <c r="DB811" s="10"/>
      <c r="DC811" s="10"/>
      <c r="DD811" s="10"/>
      <c r="DE811" s="10"/>
      <c r="DF811" s="10"/>
      <c r="DG811" s="10"/>
      <c r="DH811" s="10"/>
      <c r="DI811" s="10"/>
      <c r="DJ811" s="10"/>
      <c r="DK811" s="10"/>
      <c r="DL811" s="10"/>
      <c r="DM811" s="10"/>
      <c r="DN811" s="10"/>
      <c r="DO811" s="10"/>
      <c r="DP811" s="10"/>
      <c r="DQ811" s="10"/>
      <c r="DR811" s="10"/>
      <c r="DS811" s="10"/>
      <c r="DT811" s="10"/>
      <c r="DU811" s="10"/>
      <c r="DV811" s="10"/>
      <c r="DW811" s="10"/>
      <c r="DX811" s="10"/>
      <c r="DY811" s="10"/>
      <c r="DZ811" s="10"/>
      <c r="EA811" s="10"/>
      <c r="EB811" s="10"/>
      <c r="EC811" s="10"/>
      <c r="ED811" s="10"/>
      <c r="EE811" s="10"/>
      <c r="EF811" s="10"/>
      <c r="EG811" s="10"/>
      <c r="EH811" s="10"/>
      <c r="EI811" s="10"/>
      <c r="EJ811" s="10"/>
      <c r="EK811" s="10"/>
      <c r="EL811" s="10"/>
      <c r="EM811" s="10"/>
      <c r="EN811" s="10"/>
      <c r="EO811" s="10"/>
      <c r="EP811" s="10"/>
      <c r="EQ811" s="10"/>
      <c r="ER811" s="10"/>
      <c r="ES811" s="10"/>
      <c r="ET811" s="10"/>
      <c r="EU811" s="10"/>
      <c r="EV811" s="10"/>
      <c r="EW811" s="10"/>
      <c r="EX811" s="10"/>
      <c r="EY811" s="10"/>
      <c r="EZ811" s="10"/>
      <c r="FA811" s="10"/>
      <c r="FB811" s="10"/>
      <c r="FC811" s="10"/>
      <c r="FD811" s="10"/>
      <c r="FE811" s="10"/>
      <c r="FF811" s="10"/>
      <c r="FG811" s="10"/>
      <c r="FH811" s="10"/>
      <c r="FI811" s="10"/>
      <c r="FJ811" s="10"/>
      <c r="FK811" s="10"/>
      <c r="FL811" s="10"/>
      <c r="FM811" s="10"/>
      <c r="FN811" s="10"/>
      <c r="FO811" s="10"/>
      <c r="FP811" s="10"/>
      <c r="FQ811" s="10"/>
      <c r="FR811" s="10"/>
      <c r="FS811" s="10"/>
      <c r="FT811" s="10"/>
      <c r="FU811" s="10"/>
      <c r="FV811" s="10"/>
      <c r="FW811" s="10"/>
      <c r="FX811" s="10"/>
      <c r="FY811" s="10"/>
      <c r="FZ811" s="10"/>
      <c r="GA811" s="10"/>
      <c r="GB811" s="10"/>
      <c r="GC811" s="10"/>
      <c r="GD811" s="10"/>
      <c r="GE811" s="10"/>
      <c r="GF811" s="10"/>
      <c r="GG811" s="10"/>
      <c r="GH811" s="10"/>
      <c r="GI811" s="10"/>
      <c r="GJ811" s="10"/>
      <c r="GK811" s="10"/>
      <c r="GL811" s="10"/>
      <c r="GM811" s="10"/>
      <c r="GN811" s="10"/>
      <c r="GO811" s="10"/>
      <c r="GP811" s="10"/>
      <c r="GQ811" s="10"/>
      <c r="GR811" s="10"/>
      <c r="GS811" s="10"/>
      <c r="GT811" s="10"/>
      <c r="GU811" s="10"/>
      <c r="GV811" s="10"/>
      <c r="GW811" s="10"/>
      <c r="GX811" s="10"/>
      <c r="GY811" s="10"/>
      <c r="GZ811" s="10"/>
      <c r="HA811" s="10"/>
      <c r="HB811" s="10"/>
      <c r="HC811" s="10"/>
      <c r="HD811" s="10"/>
      <c r="HE811" s="10"/>
      <c r="HF811" s="10"/>
      <c r="HG811" s="10"/>
      <c r="HH811" s="10"/>
      <c r="HI811" s="10"/>
      <c r="HJ811" s="10"/>
      <c r="HK811" s="10"/>
      <c r="HL811" s="10"/>
      <c r="HM811" s="10"/>
      <c r="HN811" s="10"/>
      <c r="HO811" s="10"/>
      <c r="HP811" s="10"/>
      <c r="HQ811" s="10"/>
    </row>
    <row r="812" spans="2:225" ht="12.75" x14ac:dyDescent="0.2">
      <c r="B812" s="12" t="s">
        <v>2049</v>
      </c>
      <c r="C812" s="13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9"/>
      <c r="P812" s="19"/>
      <c r="Q812" s="19"/>
      <c r="R812" s="19"/>
      <c r="S812" s="19"/>
      <c r="T812" s="19"/>
      <c r="U812" s="19"/>
      <c r="V812" s="19"/>
      <c r="W812" s="19"/>
      <c r="X812" s="68"/>
      <c r="Y812" s="19"/>
      <c r="Z812" s="11"/>
      <c r="AA812" s="11"/>
      <c r="AB812" s="11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  <c r="CO812" s="10"/>
      <c r="CP812" s="10"/>
      <c r="CQ812" s="10"/>
      <c r="CR812" s="10"/>
      <c r="CS812" s="10"/>
      <c r="CT812" s="10"/>
      <c r="CU812" s="10"/>
      <c r="CV812" s="10"/>
      <c r="CW812" s="10"/>
      <c r="CX812" s="10"/>
      <c r="CY812" s="10"/>
      <c r="CZ812" s="10"/>
      <c r="DA812" s="10"/>
      <c r="DB812" s="10"/>
      <c r="DC812" s="10"/>
      <c r="DD812" s="10"/>
      <c r="DE812" s="10"/>
      <c r="DF812" s="10"/>
      <c r="DG812" s="10"/>
      <c r="DH812" s="10"/>
      <c r="DI812" s="10"/>
      <c r="DJ812" s="10"/>
      <c r="DK812" s="10"/>
      <c r="DL812" s="10"/>
      <c r="DM812" s="10"/>
      <c r="DN812" s="10"/>
      <c r="DO812" s="10"/>
      <c r="DP812" s="10"/>
      <c r="DQ812" s="10"/>
      <c r="DR812" s="10"/>
      <c r="DS812" s="10"/>
      <c r="DT812" s="10"/>
      <c r="DU812" s="10"/>
      <c r="DV812" s="10"/>
      <c r="DW812" s="10"/>
      <c r="DX812" s="10"/>
      <c r="DY812" s="10"/>
      <c r="DZ812" s="10"/>
      <c r="EA812" s="10"/>
      <c r="EB812" s="10"/>
      <c r="EC812" s="10"/>
      <c r="ED812" s="10"/>
      <c r="EE812" s="10"/>
      <c r="EF812" s="10"/>
      <c r="EG812" s="10"/>
      <c r="EH812" s="10"/>
      <c r="EI812" s="10"/>
      <c r="EJ812" s="10"/>
      <c r="EK812" s="10"/>
      <c r="EL812" s="10"/>
      <c r="EM812" s="10"/>
      <c r="EN812" s="10"/>
      <c r="EO812" s="10"/>
      <c r="EP812" s="10"/>
      <c r="EQ812" s="10"/>
      <c r="ER812" s="10"/>
      <c r="ES812" s="10"/>
      <c r="ET812" s="10"/>
      <c r="EU812" s="10"/>
      <c r="EV812" s="10"/>
      <c r="EW812" s="10"/>
      <c r="EX812" s="10"/>
      <c r="EY812" s="10"/>
      <c r="EZ812" s="10"/>
      <c r="FA812" s="10"/>
      <c r="FB812" s="10"/>
      <c r="FC812" s="10"/>
      <c r="FD812" s="10"/>
      <c r="FE812" s="10"/>
      <c r="FF812" s="10"/>
      <c r="FG812" s="10"/>
      <c r="FH812" s="10"/>
      <c r="FI812" s="10"/>
      <c r="FJ812" s="10"/>
      <c r="FK812" s="10"/>
      <c r="FL812" s="10"/>
      <c r="FM812" s="10"/>
      <c r="FN812" s="10"/>
      <c r="FO812" s="10"/>
      <c r="FP812" s="10"/>
      <c r="FQ812" s="10"/>
      <c r="FR812" s="10"/>
      <c r="FS812" s="10"/>
      <c r="FT812" s="10"/>
      <c r="FU812" s="10"/>
      <c r="FV812" s="10"/>
      <c r="FW812" s="10"/>
      <c r="FX812" s="10"/>
      <c r="FY812" s="10"/>
      <c r="FZ812" s="10"/>
      <c r="GA812" s="10"/>
      <c r="GB812" s="10"/>
      <c r="GC812" s="10"/>
      <c r="GD812" s="10"/>
      <c r="GE812" s="10"/>
      <c r="GF812" s="10"/>
      <c r="GG812" s="10"/>
      <c r="GH812" s="10"/>
      <c r="GI812" s="10"/>
      <c r="GJ812" s="10"/>
      <c r="GK812" s="10"/>
      <c r="GL812" s="10"/>
      <c r="GM812" s="10"/>
      <c r="GN812" s="10"/>
      <c r="GO812" s="10"/>
      <c r="GP812" s="10"/>
      <c r="GQ812" s="10"/>
      <c r="GR812" s="10"/>
      <c r="GS812" s="10"/>
      <c r="GT812" s="10"/>
      <c r="GU812" s="10"/>
      <c r="GV812" s="10"/>
      <c r="GW812" s="10"/>
      <c r="GX812" s="10"/>
      <c r="GY812" s="10"/>
      <c r="GZ812" s="10"/>
      <c r="HA812" s="10"/>
      <c r="HB812" s="10"/>
      <c r="HC812" s="10"/>
      <c r="HD812" s="10"/>
      <c r="HE812" s="10"/>
      <c r="HF812" s="10"/>
      <c r="HG812" s="10"/>
      <c r="HH812" s="10"/>
      <c r="HI812" s="10"/>
      <c r="HJ812" s="10"/>
      <c r="HK812" s="10"/>
      <c r="HL812" s="10"/>
      <c r="HM812" s="10"/>
      <c r="HN812" s="10"/>
      <c r="HO812" s="10"/>
      <c r="HP812" s="10"/>
      <c r="HQ812" s="10"/>
    </row>
    <row r="813" spans="2:225" ht="114.75" outlineLevel="1" x14ac:dyDescent="0.2">
      <c r="B813" s="17" t="s">
        <v>2050</v>
      </c>
      <c r="C813" s="35" t="s">
        <v>46</v>
      </c>
      <c r="D813" s="18" t="s">
        <v>2051</v>
      </c>
      <c r="E813" s="71" t="s">
        <v>2052</v>
      </c>
      <c r="F813" s="71" t="s">
        <v>2053</v>
      </c>
      <c r="G813" s="71" t="s">
        <v>2054</v>
      </c>
      <c r="H813" s="17" t="s">
        <v>2055</v>
      </c>
      <c r="I813" s="50">
        <v>40</v>
      </c>
      <c r="J813" s="17" t="s">
        <v>2056</v>
      </c>
      <c r="K813" s="17" t="s">
        <v>2057</v>
      </c>
      <c r="L813" s="17" t="s">
        <v>688</v>
      </c>
      <c r="M813" s="17" t="s">
        <v>2058</v>
      </c>
      <c r="N813" s="17" t="s">
        <v>688</v>
      </c>
      <c r="O813" s="25">
        <v>15000000</v>
      </c>
      <c r="P813" s="25">
        <v>2600000000</v>
      </c>
      <c r="Q813" s="25">
        <v>985000000</v>
      </c>
      <c r="R813" s="25"/>
      <c r="S813" s="25"/>
      <c r="T813" s="25"/>
      <c r="U813" s="25"/>
      <c r="V813" s="25"/>
      <c r="W813" s="25"/>
      <c r="X813" s="25">
        <v>0</v>
      </c>
      <c r="Y813" s="25">
        <f>X813*1.12</f>
        <v>0</v>
      </c>
      <c r="Z813" s="17"/>
      <c r="AA813" s="72" t="s">
        <v>2059</v>
      </c>
      <c r="AB813" s="17" t="s">
        <v>2060</v>
      </c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  <c r="ER813" s="9"/>
      <c r="ES813" s="9"/>
      <c r="ET813" s="9"/>
      <c r="EU813" s="9"/>
      <c r="EV813" s="9"/>
      <c r="EW813" s="9"/>
      <c r="EX813" s="9"/>
      <c r="EY813" s="9"/>
      <c r="EZ813" s="9"/>
      <c r="FA813" s="9"/>
      <c r="FB813" s="9"/>
      <c r="FC813" s="9"/>
      <c r="FD813" s="9"/>
      <c r="FE813" s="9"/>
      <c r="FF813" s="9"/>
      <c r="FG813" s="9"/>
      <c r="FH813" s="9"/>
      <c r="FI813" s="9"/>
      <c r="FJ813" s="9"/>
      <c r="FK813" s="9"/>
      <c r="FL813" s="9"/>
      <c r="FM813" s="9"/>
      <c r="FN813" s="9"/>
      <c r="FO813" s="9"/>
      <c r="FP813" s="9"/>
      <c r="FQ813" s="9"/>
      <c r="FR813" s="9"/>
      <c r="FS813" s="9"/>
      <c r="FT813" s="9"/>
      <c r="FU813" s="9"/>
      <c r="FV813" s="9"/>
      <c r="FW813" s="9"/>
      <c r="FX813" s="9"/>
      <c r="FY813" s="9"/>
      <c r="FZ813" s="9"/>
      <c r="GA813" s="9"/>
      <c r="GB813" s="9"/>
      <c r="GC813" s="9"/>
      <c r="GD813" s="9"/>
      <c r="GE813" s="9"/>
      <c r="GF813" s="9"/>
      <c r="GG813" s="9"/>
      <c r="GH813" s="9"/>
      <c r="GI813" s="9"/>
      <c r="GJ813" s="9"/>
      <c r="GK813" s="9"/>
      <c r="GL813" s="9"/>
      <c r="GM813" s="9"/>
      <c r="GN813" s="9"/>
      <c r="GO813" s="9"/>
      <c r="GP813" s="9"/>
      <c r="GQ813" s="9"/>
      <c r="GR813" s="9"/>
      <c r="GS813" s="9"/>
      <c r="GT813" s="9"/>
      <c r="GU813" s="9"/>
      <c r="GV813" s="9"/>
      <c r="GW813" s="9"/>
      <c r="GX813" s="9"/>
      <c r="GY813" s="9"/>
      <c r="GZ813" s="9"/>
      <c r="HA813" s="9"/>
      <c r="HB813" s="9"/>
      <c r="HC813" s="9"/>
      <c r="HD813" s="9"/>
      <c r="HE813" s="9"/>
      <c r="HF813" s="9"/>
      <c r="HG813" s="9"/>
      <c r="HH813" s="9"/>
      <c r="HI813" s="9"/>
      <c r="HJ813" s="9"/>
      <c r="HK813" s="9"/>
      <c r="HL813" s="9"/>
      <c r="HM813" s="9"/>
      <c r="HN813" s="9"/>
      <c r="HO813" s="9"/>
      <c r="HP813" s="9"/>
      <c r="HQ813" s="9"/>
    </row>
    <row r="814" spans="2:225" ht="114.75" outlineLevel="1" x14ac:dyDescent="0.2">
      <c r="B814" s="17" t="s">
        <v>2061</v>
      </c>
      <c r="C814" s="35" t="s">
        <v>46</v>
      </c>
      <c r="D814" s="18" t="s">
        <v>2051</v>
      </c>
      <c r="E814" s="71" t="s">
        <v>2052</v>
      </c>
      <c r="F814" s="71" t="s">
        <v>2053</v>
      </c>
      <c r="G814" s="71" t="s">
        <v>2054</v>
      </c>
      <c r="H814" s="17" t="s">
        <v>2055</v>
      </c>
      <c r="I814" s="50">
        <v>40</v>
      </c>
      <c r="J814" s="17" t="s">
        <v>2056</v>
      </c>
      <c r="K814" s="17" t="s">
        <v>2057</v>
      </c>
      <c r="L814" s="17" t="s">
        <v>688</v>
      </c>
      <c r="M814" s="17" t="s">
        <v>2058</v>
      </c>
      <c r="N814" s="17" t="s">
        <v>688</v>
      </c>
      <c r="O814" s="25">
        <v>15000000</v>
      </c>
      <c r="P814" s="25">
        <v>2600000000</v>
      </c>
      <c r="Q814" s="25">
        <f>985000000+1074806027.63</f>
        <v>2059806027.6300001</v>
      </c>
      <c r="R814" s="25"/>
      <c r="S814" s="25"/>
      <c r="T814" s="25"/>
      <c r="U814" s="25"/>
      <c r="V814" s="25"/>
      <c r="W814" s="25"/>
      <c r="X814" s="25">
        <f>SUM(O814:V814)</f>
        <v>4674806027.6300001</v>
      </c>
      <c r="Y814" s="25">
        <f>X814*1.12</f>
        <v>5235782750.9456005</v>
      </c>
      <c r="Z814" s="17"/>
      <c r="AA814" s="72" t="s">
        <v>2062</v>
      </c>
      <c r="AB814" s="17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  <c r="ER814" s="9"/>
      <c r="ES814" s="9"/>
      <c r="ET814" s="9"/>
      <c r="EU814" s="9"/>
      <c r="EV814" s="9"/>
      <c r="EW814" s="9"/>
      <c r="EX814" s="9"/>
      <c r="EY814" s="9"/>
      <c r="EZ814" s="9"/>
      <c r="FA814" s="9"/>
      <c r="FB814" s="9"/>
      <c r="FC814" s="9"/>
      <c r="FD814" s="9"/>
      <c r="FE814" s="9"/>
      <c r="FF814" s="9"/>
      <c r="FG814" s="9"/>
      <c r="FH814" s="9"/>
      <c r="FI814" s="9"/>
      <c r="FJ814" s="9"/>
      <c r="FK814" s="9"/>
      <c r="FL814" s="9"/>
      <c r="FM814" s="9"/>
      <c r="FN814" s="9"/>
      <c r="FO814" s="9"/>
      <c r="FP814" s="9"/>
      <c r="FQ814" s="9"/>
      <c r="FR814" s="9"/>
      <c r="FS814" s="9"/>
      <c r="FT814" s="9"/>
      <c r="FU814" s="9"/>
      <c r="FV814" s="9"/>
      <c r="FW814" s="9"/>
      <c r="FX814" s="9"/>
      <c r="FY814" s="9"/>
      <c r="FZ814" s="9"/>
      <c r="GA814" s="9"/>
      <c r="GB814" s="9"/>
      <c r="GC814" s="9"/>
      <c r="GD814" s="9"/>
      <c r="GE814" s="9"/>
      <c r="GF814" s="9"/>
      <c r="GG814" s="9"/>
      <c r="GH814" s="9"/>
      <c r="GI814" s="9"/>
      <c r="GJ814" s="9"/>
      <c r="GK814" s="9"/>
      <c r="GL814" s="9"/>
      <c r="GM814" s="9"/>
      <c r="GN814" s="9"/>
      <c r="GO814" s="9"/>
      <c r="GP814" s="9"/>
      <c r="GQ814" s="9"/>
      <c r="GR814" s="9"/>
      <c r="GS814" s="9"/>
      <c r="GT814" s="9"/>
      <c r="GU814" s="9"/>
      <c r="GV814" s="9"/>
      <c r="GW814" s="9"/>
      <c r="GX814" s="9"/>
      <c r="GY814" s="9"/>
      <c r="GZ814" s="9"/>
      <c r="HA814" s="9"/>
      <c r="HB814" s="9"/>
      <c r="HC814" s="9"/>
      <c r="HD814" s="9"/>
      <c r="HE814" s="9"/>
      <c r="HF814" s="9"/>
      <c r="HG814" s="9"/>
      <c r="HH814" s="9"/>
      <c r="HI814" s="9"/>
      <c r="HJ814" s="9"/>
      <c r="HK814" s="9"/>
      <c r="HL814" s="9"/>
      <c r="HM814" s="9"/>
      <c r="HN814" s="9"/>
      <c r="HO814" s="9"/>
      <c r="HP814" s="9"/>
      <c r="HQ814" s="9"/>
    </row>
    <row r="815" spans="2:225" ht="114.75" outlineLevel="1" x14ac:dyDescent="0.2">
      <c r="B815" s="17" t="s">
        <v>2063</v>
      </c>
      <c r="C815" s="35" t="s">
        <v>46</v>
      </c>
      <c r="D815" s="18" t="s">
        <v>2064</v>
      </c>
      <c r="E815" s="71" t="s">
        <v>2065</v>
      </c>
      <c r="F815" s="71" t="s">
        <v>2065</v>
      </c>
      <c r="G815" s="17" t="s">
        <v>2066</v>
      </c>
      <c r="H815" s="17" t="s">
        <v>2055</v>
      </c>
      <c r="I815" s="50">
        <v>40</v>
      </c>
      <c r="J815" s="17" t="s">
        <v>2056</v>
      </c>
      <c r="K815" s="17" t="s">
        <v>2067</v>
      </c>
      <c r="L815" s="17" t="s">
        <v>688</v>
      </c>
      <c r="M815" s="17" t="s">
        <v>2058</v>
      </c>
      <c r="N815" s="17" t="s">
        <v>688</v>
      </c>
      <c r="O815" s="25">
        <v>0</v>
      </c>
      <c r="P815" s="25">
        <v>0</v>
      </c>
      <c r="Q815" s="25">
        <v>0</v>
      </c>
      <c r="R815" s="25"/>
      <c r="S815" s="25"/>
      <c r="T815" s="25"/>
      <c r="U815" s="25"/>
      <c r="V815" s="25"/>
      <c r="W815" s="25"/>
      <c r="X815" s="25">
        <v>0</v>
      </c>
      <c r="Y815" s="25">
        <v>0</v>
      </c>
      <c r="Z815" s="17"/>
      <c r="AA815" s="72" t="s">
        <v>2059</v>
      </c>
      <c r="AB815" s="17" t="s">
        <v>90</v>
      </c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  <c r="ER815" s="9"/>
      <c r="ES815" s="9"/>
      <c r="ET815" s="9"/>
      <c r="EU815" s="9"/>
      <c r="EV815" s="9"/>
      <c r="EW815" s="9"/>
      <c r="EX815" s="9"/>
      <c r="EY815" s="9"/>
      <c r="EZ815" s="9"/>
      <c r="FA815" s="9"/>
      <c r="FB815" s="9"/>
      <c r="FC815" s="9"/>
      <c r="FD815" s="9"/>
      <c r="FE815" s="9"/>
      <c r="FF815" s="9"/>
      <c r="FG815" s="9"/>
      <c r="FH815" s="9"/>
      <c r="FI815" s="9"/>
      <c r="FJ815" s="9"/>
      <c r="FK815" s="9"/>
      <c r="FL815" s="9"/>
      <c r="FM815" s="9"/>
      <c r="FN815" s="9"/>
      <c r="FO815" s="9"/>
      <c r="FP815" s="9"/>
      <c r="FQ815" s="9"/>
      <c r="FR815" s="9"/>
      <c r="FS815" s="9"/>
      <c r="FT815" s="9"/>
      <c r="FU815" s="9"/>
      <c r="FV815" s="9"/>
      <c r="FW815" s="9"/>
      <c r="FX815" s="9"/>
      <c r="FY815" s="9"/>
      <c r="FZ815" s="9"/>
      <c r="GA815" s="9"/>
      <c r="GB815" s="9"/>
      <c r="GC815" s="9"/>
      <c r="GD815" s="9"/>
      <c r="GE815" s="9"/>
      <c r="GF815" s="9"/>
      <c r="GG815" s="9"/>
      <c r="GH815" s="9"/>
      <c r="GI815" s="9"/>
      <c r="GJ815" s="9"/>
      <c r="GK815" s="9"/>
      <c r="GL815" s="9"/>
      <c r="GM815" s="9"/>
      <c r="GN815" s="9"/>
      <c r="GO815" s="9"/>
      <c r="GP815" s="9"/>
      <c r="GQ815" s="9"/>
      <c r="GR815" s="9"/>
      <c r="GS815" s="9"/>
      <c r="GT815" s="9"/>
      <c r="GU815" s="9"/>
      <c r="GV815" s="9"/>
      <c r="GW815" s="9"/>
      <c r="GX815" s="9"/>
      <c r="GY815" s="9"/>
      <c r="GZ815" s="9"/>
      <c r="HA815" s="9"/>
      <c r="HB815" s="9"/>
      <c r="HC815" s="9"/>
      <c r="HD815" s="9"/>
      <c r="HE815" s="9"/>
      <c r="HF815" s="9"/>
      <c r="HG815" s="9"/>
      <c r="HH815" s="9"/>
      <c r="HI815" s="9"/>
      <c r="HJ815" s="9"/>
      <c r="HK815" s="9"/>
      <c r="HL815" s="9"/>
      <c r="HM815" s="9"/>
      <c r="HN815" s="9"/>
      <c r="HO815" s="9"/>
      <c r="HP815" s="9"/>
      <c r="HQ815" s="9"/>
    </row>
    <row r="816" spans="2:225" ht="114.75" outlineLevel="1" x14ac:dyDescent="0.2">
      <c r="B816" s="17" t="s">
        <v>2068</v>
      </c>
      <c r="C816" s="35" t="s">
        <v>46</v>
      </c>
      <c r="D816" s="17" t="s">
        <v>2069</v>
      </c>
      <c r="E816" s="71" t="s">
        <v>2070</v>
      </c>
      <c r="F816" s="71" t="s">
        <v>2070</v>
      </c>
      <c r="G816" s="71" t="s">
        <v>2071</v>
      </c>
      <c r="H816" s="17" t="s">
        <v>51</v>
      </c>
      <c r="I816" s="50">
        <v>100</v>
      </c>
      <c r="J816" s="17" t="s">
        <v>255</v>
      </c>
      <c r="K816" s="17" t="s">
        <v>2057</v>
      </c>
      <c r="L816" s="17" t="s">
        <v>688</v>
      </c>
      <c r="M816" s="17" t="s">
        <v>2058</v>
      </c>
      <c r="N816" s="17" t="s">
        <v>688</v>
      </c>
      <c r="O816" s="25"/>
      <c r="P816" s="25">
        <f>168125440/1.12</f>
        <v>150112000</v>
      </c>
      <c r="Q816" s="25">
        <f>(16843680+745601920+165532640+23632000)/1.12</f>
        <v>849651999.99999988</v>
      </c>
      <c r="R816" s="25"/>
      <c r="S816" s="25"/>
      <c r="T816" s="25"/>
      <c r="U816" s="25"/>
      <c r="V816" s="25"/>
      <c r="W816" s="25"/>
      <c r="X816" s="73">
        <f>P816+Q816</f>
        <v>999763999.99999988</v>
      </c>
      <c r="Y816" s="73">
        <f>X816*1.12</f>
        <v>1119735680</v>
      </c>
      <c r="Z816" s="17"/>
      <c r="AA816" s="72" t="s">
        <v>2072</v>
      </c>
      <c r="AB816" s="17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  <c r="ER816" s="9"/>
      <c r="ES816" s="9"/>
      <c r="ET816" s="9"/>
      <c r="EU816" s="9"/>
      <c r="EV816" s="9"/>
      <c r="EW816" s="9"/>
      <c r="EX816" s="9"/>
      <c r="EY816" s="9"/>
      <c r="EZ816" s="9"/>
      <c r="FA816" s="9"/>
      <c r="FB816" s="9"/>
      <c r="FC816" s="9"/>
      <c r="FD816" s="9"/>
      <c r="FE816" s="9"/>
      <c r="FF816" s="9"/>
      <c r="FG816" s="9"/>
      <c r="FH816" s="9"/>
      <c r="FI816" s="9"/>
      <c r="FJ816" s="9"/>
      <c r="FK816" s="9"/>
      <c r="FL816" s="9"/>
      <c r="FM816" s="9"/>
      <c r="FN816" s="9"/>
      <c r="FO816" s="9"/>
      <c r="FP816" s="9"/>
      <c r="FQ816" s="9"/>
      <c r="FR816" s="9"/>
      <c r="FS816" s="9"/>
      <c r="FT816" s="9"/>
      <c r="FU816" s="9"/>
      <c r="FV816" s="9"/>
      <c r="FW816" s="9"/>
      <c r="FX816" s="9"/>
      <c r="FY816" s="9"/>
      <c r="FZ816" s="9"/>
      <c r="GA816" s="9"/>
      <c r="GB816" s="9"/>
      <c r="GC816" s="9"/>
      <c r="GD816" s="9"/>
      <c r="GE816" s="9"/>
      <c r="GF816" s="9"/>
      <c r="GG816" s="9"/>
      <c r="GH816" s="9"/>
      <c r="GI816" s="9"/>
      <c r="GJ816" s="9"/>
      <c r="GK816" s="9"/>
      <c r="GL816" s="9"/>
      <c r="GM816" s="9"/>
      <c r="GN816" s="9"/>
      <c r="GO816" s="9"/>
      <c r="GP816" s="9"/>
      <c r="GQ816" s="9"/>
      <c r="GR816" s="9"/>
      <c r="GS816" s="9"/>
      <c r="GT816" s="9"/>
      <c r="GU816" s="9"/>
      <c r="GV816" s="9"/>
      <c r="GW816" s="9"/>
      <c r="GX816" s="9"/>
      <c r="GY816" s="9"/>
      <c r="GZ816" s="9"/>
      <c r="HA816" s="9"/>
      <c r="HB816" s="9"/>
      <c r="HC816" s="9"/>
      <c r="HD816" s="9"/>
      <c r="HE816" s="9"/>
      <c r="HF816" s="9"/>
      <c r="HG816" s="9"/>
      <c r="HH816" s="9"/>
      <c r="HI816" s="9"/>
      <c r="HJ816" s="9"/>
      <c r="HK816" s="9"/>
      <c r="HL816" s="9"/>
      <c r="HM816" s="9"/>
      <c r="HN816" s="9"/>
      <c r="HO816" s="9"/>
      <c r="HP816" s="9"/>
      <c r="HQ816" s="9"/>
    </row>
    <row r="817" spans="2:225" ht="114.75" outlineLevel="1" x14ac:dyDescent="0.2">
      <c r="B817" s="40" t="s">
        <v>2073</v>
      </c>
      <c r="C817" s="35" t="s">
        <v>46</v>
      </c>
      <c r="D817" s="17" t="s">
        <v>2074</v>
      </c>
      <c r="E817" s="74" t="s">
        <v>2075</v>
      </c>
      <c r="F817" s="74" t="s">
        <v>2076</v>
      </c>
      <c r="G817" s="74" t="s">
        <v>2077</v>
      </c>
      <c r="H817" s="40" t="s">
        <v>83</v>
      </c>
      <c r="I817" s="75">
        <v>100</v>
      </c>
      <c r="J817" s="40" t="s">
        <v>112</v>
      </c>
      <c r="K817" s="40" t="s">
        <v>2057</v>
      </c>
      <c r="L817" s="40" t="s">
        <v>688</v>
      </c>
      <c r="M817" s="40" t="s">
        <v>2058</v>
      </c>
      <c r="N817" s="40" t="s">
        <v>688</v>
      </c>
      <c r="O817" s="76"/>
      <c r="P817" s="76"/>
      <c r="Q817" s="66">
        <v>900000000</v>
      </c>
      <c r="R817" s="66">
        <v>750000000</v>
      </c>
      <c r="S817" s="76"/>
      <c r="T817" s="77"/>
      <c r="U817" s="77"/>
      <c r="V817" s="77"/>
      <c r="W817" s="76"/>
      <c r="X817" s="66">
        <v>0</v>
      </c>
      <c r="Y817" s="66">
        <f>X817*1.12</f>
        <v>0</v>
      </c>
      <c r="Z817" s="50"/>
      <c r="AA817" s="21" t="s">
        <v>176</v>
      </c>
      <c r="AB817" s="14" t="s">
        <v>90</v>
      </c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  <c r="ER817" s="9"/>
      <c r="ES817" s="9"/>
      <c r="ET817" s="9"/>
      <c r="EU817" s="9"/>
      <c r="EV817" s="9"/>
      <c r="EW817" s="9"/>
      <c r="EX817" s="9"/>
      <c r="EY817" s="9"/>
      <c r="EZ817" s="9"/>
      <c r="FA817" s="9"/>
      <c r="FB817" s="9"/>
      <c r="FC817" s="9"/>
      <c r="FD817" s="9"/>
      <c r="FE817" s="9"/>
      <c r="FF817" s="9"/>
      <c r="FG817" s="9"/>
      <c r="FH817" s="9"/>
      <c r="FI817" s="9"/>
      <c r="FJ817" s="9"/>
      <c r="FK817" s="9"/>
      <c r="FL817" s="9"/>
      <c r="FM817" s="9"/>
      <c r="FN817" s="9"/>
      <c r="FO817" s="9"/>
      <c r="FP817" s="9"/>
      <c r="FQ817" s="9"/>
      <c r="FR817" s="9"/>
      <c r="FS817" s="9"/>
      <c r="FT817" s="9"/>
      <c r="FU817" s="9"/>
      <c r="FV817" s="9"/>
      <c r="FW817" s="9"/>
      <c r="FX817" s="9"/>
      <c r="FY817" s="9"/>
      <c r="FZ817" s="9"/>
      <c r="GA817" s="9"/>
      <c r="GB817" s="9"/>
      <c r="GC817" s="9"/>
      <c r="GD817" s="9"/>
      <c r="GE817" s="9"/>
      <c r="GF817" s="9"/>
      <c r="GG817" s="9"/>
      <c r="GH817" s="9"/>
      <c r="GI817" s="9"/>
      <c r="GJ817" s="9"/>
      <c r="GK817" s="9"/>
      <c r="GL817" s="9"/>
      <c r="GM817" s="9"/>
      <c r="GN817" s="9"/>
      <c r="GO817" s="9"/>
      <c r="GP817" s="9"/>
      <c r="GQ817" s="9"/>
      <c r="GR817" s="9"/>
      <c r="GS817" s="9"/>
      <c r="GT817" s="9"/>
      <c r="GU817" s="9"/>
      <c r="GV817" s="9"/>
      <c r="GW817" s="9"/>
      <c r="GX817" s="9"/>
      <c r="GY817" s="9"/>
      <c r="GZ817" s="9"/>
      <c r="HA817" s="9"/>
      <c r="HB817" s="9"/>
      <c r="HC817" s="9"/>
      <c r="HD817" s="9"/>
      <c r="HE817" s="9"/>
      <c r="HF817" s="9"/>
      <c r="HG817" s="9"/>
      <c r="HH817" s="9"/>
      <c r="HI817" s="9"/>
      <c r="HJ817" s="9"/>
      <c r="HK817" s="9"/>
      <c r="HL817" s="9"/>
      <c r="HM817" s="9"/>
      <c r="HN817" s="9"/>
      <c r="HO817" s="9"/>
      <c r="HP817" s="9"/>
      <c r="HQ817" s="9"/>
    </row>
    <row r="818" spans="2:225" ht="153" outlineLevel="1" x14ac:dyDescent="0.2">
      <c r="B818" s="40" t="s">
        <v>2078</v>
      </c>
      <c r="C818" s="35" t="s">
        <v>46</v>
      </c>
      <c r="D818" s="17" t="s">
        <v>2079</v>
      </c>
      <c r="E818" s="74" t="s">
        <v>2080</v>
      </c>
      <c r="F818" s="74" t="s">
        <v>2081</v>
      </c>
      <c r="G818" s="40" t="s">
        <v>2082</v>
      </c>
      <c r="H818" s="40" t="s">
        <v>51</v>
      </c>
      <c r="I818" s="40">
        <v>100</v>
      </c>
      <c r="J818" s="40" t="s">
        <v>2083</v>
      </c>
      <c r="K818" s="40" t="s">
        <v>2057</v>
      </c>
      <c r="L818" s="76"/>
      <c r="M818" s="78" t="s">
        <v>2084</v>
      </c>
      <c r="N818" s="66"/>
      <c r="O818" s="66">
        <v>0</v>
      </c>
      <c r="P818" s="77">
        <v>0</v>
      </c>
      <c r="Q818" s="77">
        <v>434007000</v>
      </c>
      <c r="R818" s="77">
        <v>8720626000</v>
      </c>
      <c r="S818" s="77">
        <v>8238224143</v>
      </c>
      <c r="T818" s="66"/>
      <c r="U818" s="66"/>
      <c r="V818" s="66"/>
      <c r="W818" s="66"/>
      <c r="X818" s="20">
        <v>17392857143</v>
      </c>
      <c r="Y818" s="66">
        <v>19480000000.160004</v>
      </c>
      <c r="Z818" s="17"/>
      <c r="AA818" s="21">
        <v>2014</v>
      </c>
      <c r="AB818" s="17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  <c r="ER818" s="9"/>
      <c r="ES818" s="9"/>
      <c r="ET818" s="9"/>
      <c r="EU818" s="9"/>
      <c r="EV818" s="9"/>
      <c r="EW818" s="9"/>
      <c r="EX818" s="9"/>
      <c r="EY818" s="9"/>
      <c r="EZ818" s="9"/>
      <c r="FA818" s="9"/>
      <c r="FB818" s="9"/>
      <c r="FC818" s="9"/>
      <c r="FD818" s="9"/>
      <c r="FE818" s="9"/>
      <c r="FF818" s="9"/>
      <c r="FG818" s="9"/>
      <c r="FH818" s="9"/>
      <c r="FI818" s="9"/>
      <c r="FJ818" s="9"/>
      <c r="FK818" s="9"/>
      <c r="FL818" s="9"/>
      <c r="FM818" s="9"/>
      <c r="FN818" s="9"/>
      <c r="FO818" s="9"/>
      <c r="FP818" s="9"/>
      <c r="FQ818" s="9"/>
      <c r="FR818" s="9"/>
      <c r="FS818" s="9"/>
      <c r="FT818" s="9"/>
      <c r="FU818" s="9"/>
      <c r="FV818" s="9"/>
      <c r="FW818" s="9"/>
      <c r="FX818" s="9"/>
      <c r="FY818" s="9"/>
      <c r="FZ818" s="9"/>
      <c r="GA818" s="9"/>
      <c r="GB818" s="9"/>
      <c r="GC818" s="9"/>
      <c r="GD818" s="9"/>
      <c r="GE818" s="9"/>
      <c r="GF818" s="9"/>
      <c r="GG818" s="9"/>
      <c r="GH818" s="9"/>
      <c r="GI818" s="9"/>
      <c r="GJ818" s="9"/>
      <c r="GK818" s="9"/>
      <c r="GL818" s="9"/>
      <c r="GM818" s="9"/>
      <c r="GN818" s="9"/>
      <c r="GO818" s="9"/>
      <c r="GP818" s="9"/>
      <c r="GQ818" s="9"/>
      <c r="GR818" s="9"/>
      <c r="GS818" s="9"/>
      <c r="GT818" s="9"/>
      <c r="GU818" s="9"/>
      <c r="GV818" s="9"/>
      <c r="GW818" s="9"/>
      <c r="GX818" s="9"/>
      <c r="GY818" s="9"/>
      <c r="GZ818" s="9"/>
      <c r="HA818" s="9"/>
      <c r="HB818" s="9"/>
      <c r="HC818" s="9"/>
      <c r="HD818" s="9"/>
      <c r="HE818" s="9"/>
      <c r="HF818" s="9"/>
      <c r="HG818" s="9"/>
      <c r="HH818" s="9"/>
      <c r="HI818" s="9"/>
      <c r="HJ818" s="9"/>
      <c r="HK818" s="9"/>
      <c r="HL818" s="9"/>
      <c r="HM818" s="9"/>
      <c r="HN818" s="9"/>
    </row>
    <row r="819" spans="2:225" ht="114.75" outlineLevel="1" x14ac:dyDescent="0.2">
      <c r="B819" s="17" t="s">
        <v>2085</v>
      </c>
      <c r="C819" s="35" t="s">
        <v>46</v>
      </c>
      <c r="D819" s="17" t="s">
        <v>2086</v>
      </c>
      <c r="E819" s="71" t="s">
        <v>2087</v>
      </c>
      <c r="F819" s="37" t="s">
        <v>2088</v>
      </c>
      <c r="G819" s="79" t="s">
        <v>2089</v>
      </c>
      <c r="H819" s="37" t="s">
        <v>83</v>
      </c>
      <c r="I819" s="39">
        <v>80</v>
      </c>
      <c r="J819" s="17" t="s">
        <v>2090</v>
      </c>
      <c r="K819" s="37" t="s">
        <v>2091</v>
      </c>
      <c r="L819" s="37"/>
      <c r="M819" s="17" t="s">
        <v>2092</v>
      </c>
      <c r="N819" s="17"/>
      <c r="O819" s="17"/>
      <c r="P819" s="17"/>
      <c r="Q819" s="25">
        <v>283445252</v>
      </c>
      <c r="R819" s="25">
        <v>592950748</v>
      </c>
      <c r="S819" s="25"/>
      <c r="T819" s="25"/>
      <c r="U819" s="25"/>
      <c r="V819" s="25"/>
      <c r="W819" s="25"/>
      <c r="X819" s="20">
        <f t="shared" ref="X819:X827" si="23">(Q819+R819+S819+T819+U819+V819)</f>
        <v>876396000</v>
      </c>
      <c r="Y819" s="25">
        <f t="shared" ref="Y819:Y841" si="24">X819*1.12</f>
        <v>981563520.00000012</v>
      </c>
      <c r="Z819" s="17"/>
      <c r="AA819" s="80">
        <v>2014</v>
      </c>
      <c r="AB819" s="17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  <c r="ER819" s="9"/>
      <c r="ES819" s="9"/>
      <c r="ET819" s="9"/>
      <c r="EU819" s="9"/>
      <c r="EV819" s="9"/>
      <c r="EW819" s="9"/>
      <c r="EX819" s="9"/>
      <c r="EY819" s="9"/>
      <c r="EZ819" s="9"/>
      <c r="FA819" s="9"/>
      <c r="FB819" s="9"/>
      <c r="FC819" s="9"/>
      <c r="FD819" s="9"/>
      <c r="FE819" s="9"/>
      <c r="FF819" s="9"/>
      <c r="FG819" s="9"/>
      <c r="FH819" s="9"/>
      <c r="FI819" s="9"/>
      <c r="FJ819" s="9"/>
      <c r="FK819" s="9"/>
      <c r="FL819" s="9"/>
      <c r="FM819" s="9"/>
      <c r="FN819" s="9"/>
      <c r="FO819" s="9"/>
      <c r="FP819" s="9"/>
      <c r="FQ819" s="9"/>
      <c r="FR819" s="9"/>
      <c r="FS819" s="9"/>
      <c r="FT819" s="9"/>
      <c r="FU819" s="9"/>
      <c r="FV819" s="9"/>
      <c r="FW819" s="9"/>
      <c r="FX819" s="9"/>
      <c r="FY819" s="9"/>
      <c r="FZ819" s="9"/>
      <c r="GA819" s="9"/>
      <c r="GB819" s="9"/>
      <c r="GC819" s="9"/>
      <c r="GD819" s="9"/>
      <c r="GE819" s="9"/>
      <c r="GF819" s="9"/>
      <c r="GG819" s="9"/>
      <c r="GH819" s="9"/>
      <c r="GI819" s="9"/>
      <c r="GJ819" s="9"/>
      <c r="GK819" s="9"/>
      <c r="GL819" s="9"/>
      <c r="GM819" s="9"/>
      <c r="GN819" s="9"/>
      <c r="GO819" s="9"/>
      <c r="GP819" s="9"/>
      <c r="GQ819" s="9"/>
      <c r="GR819" s="9"/>
      <c r="GS819" s="9"/>
      <c r="GT819" s="9"/>
      <c r="GU819" s="9"/>
      <c r="GV819" s="9"/>
      <c r="GW819" s="9"/>
      <c r="GX819" s="9"/>
      <c r="GY819" s="9"/>
      <c r="GZ819" s="9"/>
      <c r="HA819" s="9"/>
      <c r="HB819" s="9"/>
      <c r="HC819" s="9"/>
      <c r="HD819" s="9"/>
      <c r="HE819" s="9"/>
      <c r="HF819" s="9"/>
      <c r="HG819" s="9"/>
      <c r="HH819" s="9"/>
      <c r="HI819" s="9"/>
      <c r="HJ819" s="9"/>
      <c r="HK819" s="9"/>
      <c r="HL819" s="9"/>
      <c r="HM819" s="9"/>
      <c r="HN819" s="9"/>
      <c r="HO819" s="9"/>
      <c r="HP819" s="9"/>
      <c r="HQ819" s="9"/>
    </row>
    <row r="820" spans="2:225" ht="127.5" outlineLevel="1" x14ac:dyDescent="0.2">
      <c r="B820" s="17" t="s">
        <v>2093</v>
      </c>
      <c r="C820" s="35" t="s">
        <v>46</v>
      </c>
      <c r="D820" s="17" t="s">
        <v>2094</v>
      </c>
      <c r="E820" s="71" t="s">
        <v>2095</v>
      </c>
      <c r="F820" s="37" t="s">
        <v>2096</v>
      </c>
      <c r="G820" s="79" t="s">
        <v>2097</v>
      </c>
      <c r="H820" s="37" t="s">
        <v>83</v>
      </c>
      <c r="I820" s="39">
        <v>100</v>
      </c>
      <c r="J820" s="17" t="s">
        <v>2098</v>
      </c>
      <c r="K820" s="37" t="s">
        <v>2091</v>
      </c>
      <c r="L820" s="37"/>
      <c r="M820" s="17" t="s">
        <v>2099</v>
      </c>
      <c r="N820" s="17" t="s">
        <v>688</v>
      </c>
      <c r="O820" s="17"/>
      <c r="P820" s="17"/>
      <c r="Q820" s="25">
        <v>22600000</v>
      </c>
      <c r="R820" s="25">
        <v>22600000</v>
      </c>
      <c r="S820" s="25"/>
      <c r="T820" s="25"/>
      <c r="U820" s="25"/>
      <c r="V820" s="25"/>
      <c r="W820" s="25"/>
      <c r="X820" s="20">
        <f t="shared" si="23"/>
        <v>45200000</v>
      </c>
      <c r="Y820" s="25">
        <f t="shared" si="24"/>
        <v>50624000.000000007</v>
      </c>
      <c r="Z820" s="17"/>
      <c r="AA820" s="80">
        <v>2014</v>
      </c>
      <c r="AB820" s="17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  <c r="ER820" s="9"/>
      <c r="ES820" s="9"/>
      <c r="ET820" s="9"/>
      <c r="EU820" s="9"/>
      <c r="EV820" s="9"/>
      <c r="EW820" s="9"/>
      <c r="EX820" s="9"/>
      <c r="EY820" s="9"/>
      <c r="EZ820" s="9"/>
      <c r="FA820" s="9"/>
      <c r="FB820" s="9"/>
      <c r="FC820" s="9"/>
      <c r="FD820" s="9"/>
      <c r="FE820" s="9"/>
      <c r="FF820" s="9"/>
      <c r="FG820" s="9"/>
      <c r="FH820" s="9"/>
      <c r="FI820" s="9"/>
      <c r="FJ820" s="9"/>
      <c r="FK820" s="9"/>
      <c r="FL820" s="9"/>
      <c r="FM820" s="9"/>
      <c r="FN820" s="9"/>
      <c r="FO820" s="9"/>
      <c r="FP820" s="9"/>
      <c r="FQ820" s="9"/>
      <c r="FR820" s="9"/>
      <c r="FS820" s="9"/>
      <c r="FT820" s="9"/>
      <c r="FU820" s="9"/>
      <c r="FV820" s="9"/>
      <c r="FW820" s="9"/>
      <c r="FX820" s="9"/>
      <c r="FY820" s="9"/>
      <c r="FZ820" s="9"/>
      <c r="GA820" s="9"/>
      <c r="GB820" s="9"/>
      <c r="GC820" s="9"/>
      <c r="GD820" s="9"/>
      <c r="GE820" s="9"/>
      <c r="GF820" s="9"/>
      <c r="GG820" s="9"/>
      <c r="GH820" s="9"/>
      <c r="GI820" s="9"/>
      <c r="GJ820" s="9"/>
      <c r="GK820" s="9"/>
      <c r="GL820" s="9"/>
      <c r="GM820" s="9"/>
      <c r="GN820" s="9"/>
      <c r="GO820" s="9"/>
      <c r="GP820" s="9"/>
      <c r="GQ820" s="9"/>
      <c r="GR820" s="9"/>
      <c r="GS820" s="9"/>
      <c r="GT820" s="9"/>
      <c r="GU820" s="9"/>
      <c r="GV820" s="9"/>
      <c r="GW820" s="9"/>
      <c r="GX820" s="9"/>
      <c r="GY820" s="9"/>
      <c r="GZ820" s="9"/>
      <c r="HA820" s="9"/>
      <c r="HB820" s="9"/>
      <c r="HC820" s="9"/>
      <c r="HD820" s="9"/>
      <c r="HE820" s="9"/>
      <c r="HF820" s="9"/>
      <c r="HG820" s="9"/>
      <c r="HH820" s="9"/>
      <c r="HI820" s="9"/>
      <c r="HJ820" s="9"/>
      <c r="HK820" s="9"/>
      <c r="HL820" s="9"/>
      <c r="HM820" s="9"/>
      <c r="HN820" s="9"/>
      <c r="HO820" s="9"/>
      <c r="HP820" s="9"/>
      <c r="HQ820" s="9"/>
    </row>
    <row r="821" spans="2:225" ht="178.5" outlineLevel="1" x14ac:dyDescent="0.2">
      <c r="B821" s="17" t="s">
        <v>2100</v>
      </c>
      <c r="C821" s="35" t="s">
        <v>46</v>
      </c>
      <c r="D821" s="81" t="s">
        <v>2101</v>
      </c>
      <c r="E821" s="81" t="s">
        <v>2102</v>
      </c>
      <c r="F821" s="81" t="s">
        <v>2103</v>
      </c>
      <c r="G821" s="82" t="s">
        <v>2104</v>
      </c>
      <c r="H821" s="37" t="s">
        <v>83</v>
      </c>
      <c r="I821" s="50">
        <v>80</v>
      </c>
      <c r="J821" s="17" t="s">
        <v>109</v>
      </c>
      <c r="K821" s="17" t="s">
        <v>2057</v>
      </c>
      <c r="L821" s="17" t="s">
        <v>688</v>
      </c>
      <c r="M821" s="17" t="s">
        <v>2058</v>
      </c>
      <c r="N821" s="17" t="s">
        <v>688</v>
      </c>
      <c r="O821" s="17"/>
      <c r="P821" s="17"/>
      <c r="Q821" s="25"/>
      <c r="R821" s="25">
        <v>12050544973</v>
      </c>
      <c r="S821" s="30">
        <v>12991714835</v>
      </c>
      <c r="T821" s="30">
        <v>12262347672</v>
      </c>
      <c r="U821" s="25"/>
      <c r="V821" s="25"/>
      <c r="W821" s="25"/>
      <c r="X821" s="20">
        <v>0</v>
      </c>
      <c r="Y821" s="25">
        <f t="shared" si="24"/>
        <v>0</v>
      </c>
      <c r="Z821" s="17"/>
      <c r="AA821" s="80">
        <v>2014</v>
      </c>
      <c r="AB821" s="17" t="s">
        <v>2105</v>
      </c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  <c r="ER821" s="9"/>
      <c r="ES821" s="9"/>
      <c r="ET821" s="9"/>
      <c r="EU821" s="9"/>
      <c r="EV821" s="9"/>
      <c r="EW821" s="9"/>
      <c r="EX821" s="9"/>
      <c r="EY821" s="9"/>
      <c r="EZ821" s="9"/>
      <c r="FA821" s="9"/>
      <c r="FB821" s="9"/>
      <c r="FC821" s="9"/>
      <c r="FD821" s="9"/>
      <c r="FE821" s="9"/>
      <c r="FF821" s="9"/>
      <c r="FG821" s="9"/>
      <c r="FH821" s="9"/>
      <c r="FI821" s="9"/>
      <c r="FJ821" s="9"/>
      <c r="FK821" s="9"/>
      <c r="FL821" s="9"/>
      <c r="FM821" s="9"/>
      <c r="FN821" s="9"/>
      <c r="FO821" s="9"/>
      <c r="FP821" s="9"/>
      <c r="FQ821" s="9"/>
      <c r="FR821" s="9"/>
      <c r="FS821" s="9"/>
      <c r="FT821" s="9"/>
      <c r="FU821" s="9"/>
      <c r="FV821" s="9"/>
      <c r="FW821" s="9"/>
      <c r="FX821" s="9"/>
      <c r="FY821" s="9"/>
      <c r="FZ821" s="9"/>
      <c r="GA821" s="9"/>
      <c r="GB821" s="9"/>
      <c r="GC821" s="9"/>
      <c r="GD821" s="9"/>
      <c r="GE821" s="9"/>
      <c r="GF821" s="9"/>
      <c r="GG821" s="9"/>
      <c r="GH821" s="9"/>
      <c r="GI821" s="9"/>
      <c r="GJ821" s="9"/>
      <c r="GK821" s="9"/>
      <c r="GL821" s="9"/>
      <c r="GM821" s="9"/>
      <c r="GN821" s="9"/>
      <c r="GO821" s="9"/>
      <c r="GP821" s="9"/>
      <c r="GQ821" s="9"/>
      <c r="GR821" s="9"/>
      <c r="GS821" s="9"/>
      <c r="GT821" s="9"/>
      <c r="GU821" s="9"/>
      <c r="GV821" s="9"/>
      <c r="GW821" s="9"/>
      <c r="GX821" s="9"/>
      <c r="GY821" s="9"/>
      <c r="GZ821" s="9"/>
      <c r="HA821" s="9"/>
      <c r="HB821" s="9"/>
      <c r="HC821" s="9"/>
      <c r="HD821" s="9"/>
      <c r="HE821" s="9"/>
      <c r="HF821" s="9"/>
      <c r="HG821" s="9"/>
      <c r="HH821" s="9"/>
      <c r="HI821" s="9"/>
      <c r="HJ821" s="9"/>
      <c r="HK821" s="9"/>
      <c r="HL821" s="9"/>
      <c r="HM821" s="9"/>
      <c r="HN821" s="9"/>
      <c r="HO821" s="9"/>
      <c r="HP821" s="9"/>
      <c r="HQ821" s="9"/>
    </row>
    <row r="822" spans="2:225" ht="178.5" outlineLevel="1" x14ac:dyDescent="0.2">
      <c r="B822" s="50" t="s">
        <v>2106</v>
      </c>
      <c r="C822" s="35" t="s">
        <v>46</v>
      </c>
      <c r="D822" s="81" t="s">
        <v>2101</v>
      </c>
      <c r="E822" s="81" t="s">
        <v>2102</v>
      </c>
      <c r="F822" s="81" t="s">
        <v>2103</v>
      </c>
      <c r="G822" s="82" t="s">
        <v>2104</v>
      </c>
      <c r="H822" s="37" t="s">
        <v>83</v>
      </c>
      <c r="I822" s="37">
        <v>80</v>
      </c>
      <c r="J822" s="18" t="s">
        <v>2107</v>
      </c>
      <c r="K822" s="25" t="s">
        <v>2091</v>
      </c>
      <c r="L822" s="17"/>
      <c r="M822" s="18" t="s">
        <v>2108</v>
      </c>
      <c r="N822" s="63"/>
      <c r="O822" s="83"/>
      <c r="P822" s="83"/>
      <c r="Q822" s="83"/>
      <c r="R822" s="83">
        <v>11383493530</v>
      </c>
      <c r="S822" s="83">
        <v>11469687326.499998</v>
      </c>
      <c r="T822" s="83"/>
      <c r="U822" s="37"/>
      <c r="V822" s="14"/>
      <c r="W822" s="37"/>
      <c r="X822" s="24">
        <f t="shared" ref="X822" si="25">SUM(O822:V822)</f>
        <v>22853180856.5</v>
      </c>
      <c r="Y822" s="24">
        <f t="shared" si="24"/>
        <v>25595562559.280003</v>
      </c>
      <c r="Z822" s="17"/>
      <c r="AA822" s="80" t="s">
        <v>2109</v>
      </c>
      <c r="AB822" s="17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  <c r="ER822" s="9"/>
      <c r="ES822" s="9"/>
      <c r="ET822" s="9"/>
      <c r="EU822" s="9"/>
      <c r="EV822" s="9"/>
      <c r="EW822" s="9"/>
      <c r="EX822" s="9"/>
      <c r="EY822" s="9"/>
      <c r="EZ822" s="9"/>
      <c r="FA822" s="9"/>
      <c r="FB822" s="9"/>
      <c r="FC822" s="9"/>
      <c r="FD822" s="9"/>
      <c r="FE822" s="9"/>
      <c r="FF822" s="9"/>
      <c r="FG822" s="9"/>
      <c r="FH822" s="9"/>
      <c r="FI822" s="9"/>
      <c r="FJ822" s="9"/>
      <c r="FK822" s="9"/>
      <c r="FL822" s="9"/>
      <c r="FM822" s="9"/>
      <c r="FN822" s="9"/>
      <c r="FO822" s="9"/>
      <c r="FP822" s="9"/>
      <c r="FQ822" s="9"/>
      <c r="FR822" s="9"/>
      <c r="FS822" s="9"/>
      <c r="FT822" s="9"/>
      <c r="FU822" s="9"/>
      <c r="FV822" s="9"/>
      <c r="FW822" s="9"/>
      <c r="FX822" s="9"/>
      <c r="FY822" s="9"/>
      <c r="FZ822" s="9"/>
      <c r="GA822" s="9"/>
      <c r="GB822" s="9"/>
      <c r="GC822" s="9"/>
      <c r="GD822" s="9"/>
      <c r="GE822" s="9"/>
      <c r="GF822" s="9"/>
      <c r="GG822" s="9"/>
      <c r="GH822" s="9"/>
      <c r="GI822" s="9"/>
      <c r="GJ822" s="9"/>
      <c r="GK822" s="9"/>
      <c r="GL822" s="9"/>
      <c r="GM822" s="9"/>
      <c r="GN822" s="9"/>
      <c r="GO822" s="9"/>
      <c r="GP822" s="9"/>
      <c r="GQ822" s="9"/>
      <c r="GR822" s="9"/>
      <c r="GS822" s="9"/>
      <c r="GT822" s="9"/>
      <c r="GU822" s="9"/>
      <c r="GV822" s="9"/>
      <c r="GW822" s="9"/>
      <c r="GX822" s="9"/>
      <c r="GY822" s="9"/>
      <c r="GZ822" s="9"/>
      <c r="HA822" s="9"/>
      <c r="HB822" s="9"/>
      <c r="HC822" s="9"/>
      <c r="HD822" s="9"/>
      <c r="HE822" s="9"/>
      <c r="HF822" s="9"/>
      <c r="HG822" s="9"/>
      <c r="HH822" s="9"/>
      <c r="HI822" s="9"/>
      <c r="HJ822" s="9"/>
      <c r="HK822" s="9"/>
      <c r="HL822" s="9"/>
      <c r="HM822" s="9"/>
      <c r="HN822" s="9"/>
      <c r="HO822" s="9"/>
      <c r="HP822" s="9"/>
      <c r="HQ822" s="9"/>
    </row>
    <row r="823" spans="2:225" ht="127.5" outlineLevel="1" x14ac:dyDescent="0.2">
      <c r="B823" s="17" t="s">
        <v>2110</v>
      </c>
      <c r="C823" s="35" t="s">
        <v>46</v>
      </c>
      <c r="D823" s="18" t="s">
        <v>2111</v>
      </c>
      <c r="E823" s="71" t="s">
        <v>2112</v>
      </c>
      <c r="F823" s="37" t="s">
        <v>2112</v>
      </c>
      <c r="G823" s="37" t="s">
        <v>2113</v>
      </c>
      <c r="H823" s="37" t="s">
        <v>83</v>
      </c>
      <c r="I823" s="39">
        <v>100</v>
      </c>
      <c r="J823" s="17" t="s">
        <v>109</v>
      </c>
      <c r="K823" s="37" t="s">
        <v>2057</v>
      </c>
      <c r="L823" s="37"/>
      <c r="M823" s="17" t="s">
        <v>2099</v>
      </c>
      <c r="N823" s="17" t="s">
        <v>688</v>
      </c>
      <c r="O823" s="17"/>
      <c r="P823" s="17"/>
      <c r="Q823" s="25"/>
      <c r="R823" s="25"/>
      <c r="S823" s="25"/>
      <c r="T823" s="25"/>
      <c r="U823" s="25"/>
      <c r="V823" s="25"/>
      <c r="W823" s="25"/>
      <c r="X823" s="20">
        <f t="shared" si="23"/>
        <v>0</v>
      </c>
      <c r="Y823" s="25">
        <f t="shared" si="24"/>
        <v>0</v>
      </c>
      <c r="Z823" s="17"/>
      <c r="AA823" s="80">
        <v>2014</v>
      </c>
      <c r="AB823" s="17" t="s">
        <v>2114</v>
      </c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  <c r="ER823" s="9"/>
      <c r="ES823" s="9"/>
      <c r="ET823" s="9"/>
      <c r="EU823" s="9"/>
      <c r="EV823" s="9"/>
      <c r="EW823" s="9"/>
      <c r="EX823" s="9"/>
      <c r="EY823" s="9"/>
      <c r="EZ823" s="9"/>
      <c r="FA823" s="9"/>
      <c r="FB823" s="9"/>
      <c r="FC823" s="9"/>
      <c r="FD823" s="9"/>
      <c r="FE823" s="9"/>
      <c r="FF823" s="9"/>
      <c r="FG823" s="9"/>
      <c r="FH823" s="9"/>
      <c r="FI823" s="9"/>
      <c r="FJ823" s="9"/>
      <c r="FK823" s="9"/>
      <c r="FL823" s="9"/>
      <c r="FM823" s="9"/>
      <c r="FN823" s="9"/>
      <c r="FO823" s="9"/>
      <c r="FP823" s="9"/>
      <c r="FQ823" s="9"/>
      <c r="FR823" s="9"/>
      <c r="FS823" s="9"/>
      <c r="FT823" s="9"/>
      <c r="FU823" s="9"/>
      <c r="FV823" s="9"/>
      <c r="FW823" s="9"/>
      <c r="FX823" s="9"/>
      <c r="FY823" s="9"/>
      <c r="FZ823" s="9"/>
      <c r="GA823" s="9"/>
      <c r="GB823" s="9"/>
      <c r="GC823" s="9"/>
      <c r="GD823" s="9"/>
      <c r="GE823" s="9"/>
      <c r="GF823" s="9"/>
      <c r="GG823" s="9"/>
      <c r="GH823" s="9"/>
      <c r="GI823" s="9"/>
      <c r="GJ823" s="9"/>
      <c r="GK823" s="9"/>
      <c r="GL823" s="9"/>
      <c r="GM823" s="9"/>
      <c r="GN823" s="9"/>
      <c r="GO823" s="9"/>
      <c r="GP823" s="9"/>
      <c r="GQ823" s="9"/>
      <c r="GR823" s="9"/>
      <c r="GS823" s="9"/>
      <c r="GT823" s="9"/>
      <c r="GU823" s="9"/>
      <c r="GV823" s="9"/>
      <c r="GW823" s="9"/>
      <c r="GX823" s="9"/>
      <c r="GY823" s="9"/>
      <c r="GZ823" s="9"/>
      <c r="HA823" s="9"/>
      <c r="HB823" s="9"/>
      <c r="HC823" s="9"/>
      <c r="HD823" s="9"/>
      <c r="HE823" s="9"/>
      <c r="HF823" s="9"/>
      <c r="HG823" s="9"/>
      <c r="HH823" s="9"/>
      <c r="HI823" s="9"/>
      <c r="HJ823" s="9"/>
      <c r="HK823" s="9"/>
      <c r="HL823" s="9"/>
      <c r="HM823" s="9"/>
      <c r="HN823" s="9"/>
      <c r="HO823" s="9"/>
      <c r="HP823" s="9"/>
      <c r="HQ823" s="9"/>
    </row>
    <row r="824" spans="2:225" ht="127.5" outlineLevel="1" x14ac:dyDescent="0.2">
      <c r="B824" s="17" t="s">
        <v>2115</v>
      </c>
      <c r="C824" s="35" t="s">
        <v>46</v>
      </c>
      <c r="D824" s="18" t="s">
        <v>2111</v>
      </c>
      <c r="E824" s="71" t="s">
        <v>2112</v>
      </c>
      <c r="F824" s="37" t="s">
        <v>2112</v>
      </c>
      <c r="G824" s="37" t="s">
        <v>2113</v>
      </c>
      <c r="H824" s="37" t="s">
        <v>83</v>
      </c>
      <c r="I824" s="39">
        <v>100</v>
      </c>
      <c r="J824" s="17" t="s">
        <v>109</v>
      </c>
      <c r="K824" s="37" t="s">
        <v>2057</v>
      </c>
      <c r="L824" s="37"/>
      <c r="M824" s="17" t="s">
        <v>2116</v>
      </c>
      <c r="N824" s="17" t="s">
        <v>688</v>
      </c>
      <c r="O824" s="17"/>
      <c r="P824" s="17"/>
      <c r="Q824" s="25"/>
      <c r="R824" s="25">
        <v>166509330</v>
      </c>
      <c r="S824" s="25">
        <v>173169703</v>
      </c>
      <c r="T824" s="25">
        <v>180096491</v>
      </c>
      <c r="U824" s="25">
        <v>187300351</v>
      </c>
      <c r="V824" s="25">
        <v>194792365</v>
      </c>
      <c r="W824" s="25"/>
      <c r="X824" s="20">
        <f>(Q824+R824+S824+T824+U824+V824)</f>
        <v>901868240</v>
      </c>
      <c r="Y824" s="25">
        <f>X824*1.12</f>
        <v>1010092428.8000001</v>
      </c>
      <c r="Z824" s="17"/>
      <c r="AA824" s="80">
        <v>2014</v>
      </c>
      <c r="AB824" s="17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  <c r="ER824" s="9"/>
      <c r="ES824" s="9"/>
      <c r="ET824" s="9"/>
      <c r="EU824" s="9"/>
      <c r="EV824" s="9"/>
      <c r="EW824" s="9"/>
      <c r="EX824" s="9"/>
      <c r="EY824" s="9"/>
      <c r="EZ824" s="9"/>
      <c r="FA824" s="9"/>
      <c r="FB824" s="9"/>
      <c r="FC824" s="9"/>
      <c r="FD824" s="9"/>
      <c r="FE824" s="9"/>
      <c r="FF824" s="9"/>
      <c r="FG824" s="9"/>
      <c r="FH824" s="9"/>
      <c r="FI824" s="9"/>
      <c r="FJ824" s="9"/>
      <c r="FK824" s="9"/>
      <c r="FL824" s="9"/>
      <c r="FM824" s="9"/>
      <c r="FN824" s="9"/>
      <c r="FO824" s="9"/>
      <c r="FP824" s="9"/>
      <c r="FQ824" s="9"/>
      <c r="FR824" s="9"/>
      <c r="FS824" s="9"/>
      <c r="FT824" s="9"/>
      <c r="FU824" s="9"/>
      <c r="FV824" s="9"/>
      <c r="FW824" s="9"/>
      <c r="FX824" s="9"/>
      <c r="FY824" s="9"/>
      <c r="FZ824" s="9"/>
      <c r="GA824" s="9"/>
      <c r="GB824" s="9"/>
      <c r="GC824" s="9"/>
      <c r="GD824" s="9"/>
      <c r="GE824" s="9"/>
      <c r="GF824" s="9"/>
      <c r="GG824" s="9"/>
      <c r="GH824" s="9"/>
      <c r="GI824" s="9"/>
      <c r="GJ824" s="9"/>
      <c r="GK824" s="9"/>
      <c r="GL824" s="9"/>
      <c r="GM824" s="9"/>
      <c r="GN824" s="9"/>
      <c r="GO824" s="9"/>
      <c r="GP824" s="9"/>
      <c r="GQ824" s="9"/>
      <c r="GR824" s="9"/>
      <c r="GS824" s="9"/>
      <c r="GT824" s="9"/>
      <c r="GU824" s="9"/>
      <c r="GV824" s="9"/>
      <c r="GW824" s="9"/>
      <c r="GX824" s="9"/>
      <c r="GY824" s="9"/>
      <c r="GZ824" s="9"/>
      <c r="HA824" s="9"/>
      <c r="HB824" s="9"/>
      <c r="HC824" s="9"/>
      <c r="HD824" s="9"/>
      <c r="HE824" s="9"/>
      <c r="HF824" s="9"/>
      <c r="HG824" s="9"/>
      <c r="HH824" s="9"/>
      <c r="HI824" s="9"/>
      <c r="HJ824" s="9"/>
      <c r="HK824" s="9"/>
      <c r="HL824" s="9"/>
      <c r="HM824" s="9"/>
      <c r="HN824" s="9"/>
      <c r="HO824" s="9"/>
      <c r="HP824" s="9"/>
      <c r="HQ824" s="9"/>
    </row>
    <row r="825" spans="2:225" ht="127.5" outlineLevel="1" x14ac:dyDescent="0.2">
      <c r="B825" s="17" t="s">
        <v>2117</v>
      </c>
      <c r="C825" s="35" t="s">
        <v>46</v>
      </c>
      <c r="D825" s="17" t="s">
        <v>2118</v>
      </c>
      <c r="E825" s="71" t="s">
        <v>2119</v>
      </c>
      <c r="F825" s="37" t="s">
        <v>2120</v>
      </c>
      <c r="G825" s="79" t="s">
        <v>2121</v>
      </c>
      <c r="H825" s="37" t="s">
        <v>83</v>
      </c>
      <c r="I825" s="39">
        <v>100</v>
      </c>
      <c r="J825" s="17" t="s">
        <v>109</v>
      </c>
      <c r="K825" s="37" t="s">
        <v>2057</v>
      </c>
      <c r="L825" s="37"/>
      <c r="M825" s="17" t="s">
        <v>2099</v>
      </c>
      <c r="N825" s="17" t="s">
        <v>688</v>
      </c>
      <c r="O825" s="17"/>
      <c r="P825" s="17"/>
      <c r="Q825" s="25"/>
      <c r="R825" s="25"/>
      <c r="S825" s="25"/>
      <c r="T825" s="25"/>
      <c r="U825" s="25"/>
      <c r="V825" s="25"/>
      <c r="W825" s="25"/>
      <c r="X825" s="20">
        <f>(Q825+R825+S825+T825+U825+V825)</f>
        <v>0</v>
      </c>
      <c r="Y825" s="25">
        <f t="shared" si="24"/>
        <v>0</v>
      </c>
      <c r="Z825" s="17"/>
      <c r="AA825" s="80">
        <v>2014</v>
      </c>
      <c r="AB825" s="17" t="s">
        <v>2122</v>
      </c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  <c r="ER825" s="9"/>
      <c r="ES825" s="9"/>
      <c r="ET825" s="9"/>
      <c r="EU825" s="9"/>
      <c r="EV825" s="9"/>
      <c r="EW825" s="9"/>
      <c r="EX825" s="9"/>
      <c r="EY825" s="9"/>
      <c r="EZ825" s="9"/>
      <c r="FA825" s="9"/>
      <c r="FB825" s="9"/>
      <c r="FC825" s="9"/>
      <c r="FD825" s="9"/>
      <c r="FE825" s="9"/>
      <c r="FF825" s="9"/>
      <c r="FG825" s="9"/>
      <c r="FH825" s="9"/>
      <c r="FI825" s="9"/>
      <c r="FJ825" s="9"/>
      <c r="FK825" s="9"/>
      <c r="FL825" s="9"/>
      <c r="FM825" s="9"/>
      <c r="FN825" s="9"/>
      <c r="FO825" s="9"/>
      <c r="FP825" s="9"/>
      <c r="FQ825" s="9"/>
      <c r="FR825" s="9"/>
      <c r="FS825" s="9"/>
      <c r="FT825" s="9"/>
      <c r="FU825" s="9"/>
      <c r="FV825" s="9"/>
      <c r="FW825" s="9"/>
      <c r="FX825" s="9"/>
      <c r="FY825" s="9"/>
      <c r="FZ825" s="9"/>
      <c r="GA825" s="9"/>
      <c r="GB825" s="9"/>
      <c r="GC825" s="9"/>
      <c r="GD825" s="9"/>
      <c r="GE825" s="9"/>
      <c r="GF825" s="9"/>
      <c r="GG825" s="9"/>
      <c r="GH825" s="9"/>
      <c r="GI825" s="9"/>
      <c r="GJ825" s="9"/>
      <c r="GK825" s="9"/>
      <c r="GL825" s="9"/>
      <c r="GM825" s="9"/>
      <c r="GN825" s="9"/>
      <c r="GO825" s="9"/>
      <c r="GP825" s="9"/>
      <c r="GQ825" s="9"/>
      <c r="GR825" s="9"/>
      <c r="GS825" s="9"/>
      <c r="GT825" s="9"/>
      <c r="GU825" s="9"/>
      <c r="GV825" s="9"/>
      <c r="GW825" s="9"/>
      <c r="GX825" s="9"/>
      <c r="GY825" s="9"/>
      <c r="GZ825" s="9"/>
      <c r="HA825" s="9"/>
      <c r="HB825" s="9"/>
      <c r="HC825" s="9"/>
      <c r="HD825" s="9"/>
      <c r="HE825" s="9"/>
      <c r="HF825" s="9"/>
      <c r="HG825" s="9"/>
      <c r="HH825" s="9"/>
      <c r="HI825" s="9"/>
      <c r="HJ825" s="9"/>
      <c r="HK825" s="9"/>
      <c r="HL825" s="9"/>
      <c r="HM825" s="9"/>
      <c r="HN825" s="9"/>
      <c r="HO825" s="9"/>
      <c r="HP825" s="9"/>
      <c r="HQ825" s="9"/>
    </row>
    <row r="826" spans="2:225" ht="127.5" outlineLevel="1" x14ac:dyDescent="0.2">
      <c r="B826" s="17" t="s">
        <v>2123</v>
      </c>
      <c r="C826" s="35" t="s">
        <v>46</v>
      </c>
      <c r="D826" s="17" t="s">
        <v>2118</v>
      </c>
      <c r="E826" s="71" t="s">
        <v>2119</v>
      </c>
      <c r="F826" s="37" t="s">
        <v>2120</v>
      </c>
      <c r="G826" s="79" t="s">
        <v>2121</v>
      </c>
      <c r="H826" s="37" t="s">
        <v>83</v>
      </c>
      <c r="I826" s="39">
        <v>100</v>
      </c>
      <c r="J826" s="17" t="s">
        <v>109</v>
      </c>
      <c r="K826" s="37" t="s">
        <v>2057</v>
      </c>
      <c r="L826" s="37"/>
      <c r="M826" s="17" t="s">
        <v>2116</v>
      </c>
      <c r="N826" s="17" t="s">
        <v>688</v>
      </c>
      <c r="O826" s="17"/>
      <c r="P826" s="17"/>
      <c r="Q826" s="25"/>
      <c r="R826" s="25">
        <v>53000000</v>
      </c>
      <c r="S826" s="25">
        <v>55120000</v>
      </c>
      <c r="T826" s="25">
        <v>57324800</v>
      </c>
      <c r="U826" s="25">
        <v>59617792</v>
      </c>
      <c r="V826" s="25">
        <v>62002504</v>
      </c>
      <c r="W826" s="25"/>
      <c r="X826" s="20">
        <f>(Q826+R826+S826+T826+U826+V826)</f>
        <v>287065096</v>
      </c>
      <c r="Y826" s="25">
        <f>X826*1.12</f>
        <v>321512907.52000004</v>
      </c>
      <c r="Z826" s="17"/>
      <c r="AA826" s="80">
        <v>2014</v>
      </c>
      <c r="AB826" s="17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  <c r="ER826" s="9"/>
      <c r="ES826" s="9"/>
      <c r="ET826" s="9"/>
      <c r="EU826" s="9"/>
      <c r="EV826" s="9"/>
      <c r="EW826" s="9"/>
      <c r="EX826" s="9"/>
      <c r="EY826" s="9"/>
      <c r="EZ826" s="9"/>
      <c r="FA826" s="9"/>
      <c r="FB826" s="9"/>
      <c r="FC826" s="9"/>
      <c r="FD826" s="9"/>
      <c r="FE826" s="9"/>
      <c r="FF826" s="9"/>
      <c r="FG826" s="9"/>
      <c r="FH826" s="9"/>
      <c r="FI826" s="9"/>
      <c r="FJ826" s="9"/>
      <c r="FK826" s="9"/>
      <c r="FL826" s="9"/>
      <c r="FM826" s="9"/>
      <c r="FN826" s="9"/>
      <c r="FO826" s="9"/>
      <c r="FP826" s="9"/>
      <c r="FQ826" s="9"/>
      <c r="FR826" s="9"/>
      <c r="FS826" s="9"/>
      <c r="FT826" s="9"/>
      <c r="FU826" s="9"/>
      <c r="FV826" s="9"/>
      <c r="FW826" s="9"/>
      <c r="FX826" s="9"/>
      <c r="FY826" s="9"/>
      <c r="FZ826" s="9"/>
      <c r="GA826" s="9"/>
      <c r="GB826" s="9"/>
      <c r="GC826" s="9"/>
      <c r="GD826" s="9"/>
      <c r="GE826" s="9"/>
      <c r="GF826" s="9"/>
      <c r="GG826" s="9"/>
      <c r="GH826" s="9"/>
      <c r="GI826" s="9"/>
      <c r="GJ826" s="9"/>
      <c r="GK826" s="9"/>
      <c r="GL826" s="9"/>
      <c r="GM826" s="9"/>
      <c r="GN826" s="9"/>
      <c r="GO826" s="9"/>
      <c r="GP826" s="9"/>
      <c r="GQ826" s="9"/>
      <c r="GR826" s="9"/>
      <c r="GS826" s="9"/>
      <c r="GT826" s="9"/>
      <c r="GU826" s="9"/>
      <c r="GV826" s="9"/>
      <c r="GW826" s="9"/>
      <c r="GX826" s="9"/>
      <c r="GY826" s="9"/>
      <c r="GZ826" s="9"/>
      <c r="HA826" s="9"/>
      <c r="HB826" s="9"/>
      <c r="HC826" s="9"/>
      <c r="HD826" s="9"/>
      <c r="HE826" s="9"/>
      <c r="HF826" s="9"/>
      <c r="HG826" s="9"/>
      <c r="HH826" s="9"/>
      <c r="HI826" s="9"/>
      <c r="HJ826" s="9"/>
      <c r="HK826" s="9"/>
      <c r="HL826" s="9"/>
      <c r="HM826" s="9"/>
      <c r="HN826" s="9"/>
      <c r="HO826" s="9"/>
      <c r="HP826" s="9"/>
      <c r="HQ826" s="9"/>
    </row>
    <row r="827" spans="2:225" ht="129.75" customHeight="1" outlineLevel="1" x14ac:dyDescent="0.2">
      <c r="B827" s="17" t="s">
        <v>2124</v>
      </c>
      <c r="C827" s="35" t="s">
        <v>46</v>
      </c>
      <c r="D827" s="84" t="s">
        <v>2094</v>
      </c>
      <c r="E827" s="17" t="s">
        <v>2095</v>
      </c>
      <c r="F827" s="17" t="s">
        <v>2096</v>
      </c>
      <c r="G827" s="17" t="s">
        <v>2125</v>
      </c>
      <c r="H827" s="17" t="s">
        <v>51</v>
      </c>
      <c r="I827" s="17">
        <v>100</v>
      </c>
      <c r="J827" s="17" t="s">
        <v>109</v>
      </c>
      <c r="K827" s="37" t="s">
        <v>2091</v>
      </c>
      <c r="L827" s="17"/>
      <c r="M827" s="17" t="s">
        <v>2099</v>
      </c>
      <c r="N827" s="17"/>
      <c r="O827" s="17"/>
      <c r="P827" s="17"/>
      <c r="Q827" s="25">
        <v>20500000</v>
      </c>
      <c r="R827" s="25">
        <v>34500000</v>
      </c>
      <c r="S827" s="25"/>
      <c r="T827" s="25"/>
      <c r="U827" s="25"/>
      <c r="V827" s="25"/>
      <c r="W827" s="25"/>
      <c r="X827" s="20">
        <f t="shared" si="23"/>
        <v>55000000</v>
      </c>
      <c r="Y827" s="25">
        <f t="shared" si="24"/>
        <v>61600000.000000007</v>
      </c>
      <c r="Z827" s="17"/>
      <c r="AA827" s="80">
        <v>2014</v>
      </c>
      <c r="AB827" s="17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  <c r="EP827" s="9"/>
      <c r="EQ827" s="9"/>
      <c r="ER827" s="9"/>
      <c r="ES827" s="9"/>
      <c r="ET827" s="9"/>
      <c r="EU827" s="9"/>
      <c r="EV827" s="9"/>
      <c r="EW827" s="9"/>
      <c r="EX827" s="9"/>
      <c r="EY827" s="9"/>
      <c r="EZ827" s="9"/>
      <c r="FA827" s="9"/>
      <c r="FB827" s="9"/>
      <c r="FC827" s="9"/>
      <c r="FD827" s="9"/>
      <c r="FE827" s="9"/>
      <c r="FF827" s="9"/>
      <c r="FG827" s="9"/>
      <c r="FH827" s="9"/>
      <c r="FI827" s="9"/>
      <c r="FJ827" s="9"/>
      <c r="FK827" s="9"/>
      <c r="FL827" s="9"/>
      <c r="FM827" s="9"/>
      <c r="FN827" s="9"/>
      <c r="FO827" s="9"/>
      <c r="FP827" s="9"/>
      <c r="FQ827" s="9"/>
      <c r="FR827" s="9"/>
      <c r="FS827" s="9"/>
      <c r="FT827" s="9"/>
      <c r="FU827" s="9"/>
      <c r="FV827" s="9"/>
      <c r="FW827" s="9"/>
      <c r="FX827" s="9"/>
      <c r="FY827" s="9"/>
      <c r="FZ827" s="9"/>
      <c r="GA827" s="9"/>
      <c r="GB827" s="9"/>
      <c r="GC827" s="9"/>
      <c r="GD827" s="9"/>
      <c r="GE827" s="9"/>
      <c r="GF827" s="9"/>
      <c r="GG827" s="9"/>
      <c r="GH827" s="9"/>
      <c r="GI827" s="9"/>
      <c r="GJ827" s="9"/>
      <c r="GK827" s="9"/>
      <c r="GL827" s="9"/>
      <c r="GM827" s="9"/>
      <c r="GN827" s="9"/>
      <c r="GO827" s="9"/>
      <c r="GP827" s="9"/>
      <c r="GQ827" s="9"/>
      <c r="GR827" s="9"/>
      <c r="GS827" s="9"/>
      <c r="GT827" s="9"/>
      <c r="GU827" s="9"/>
      <c r="GV827" s="9"/>
      <c r="GW827" s="9"/>
      <c r="GX827" s="9"/>
      <c r="GY827" s="9"/>
      <c r="GZ827" s="9"/>
      <c r="HA827" s="9"/>
      <c r="HB827" s="9"/>
      <c r="HC827" s="9"/>
      <c r="HD827" s="9"/>
      <c r="HE827" s="9"/>
      <c r="HF827" s="9"/>
      <c r="HG827" s="9"/>
      <c r="HH827" s="9"/>
      <c r="HI827" s="9"/>
      <c r="HJ827" s="9"/>
      <c r="HK827" s="9"/>
      <c r="HL827" s="9"/>
      <c r="HM827" s="9"/>
      <c r="HN827" s="9"/>
      <c r="HO827" s="9"/>
      <c r="HP827" s="9"/>
      <c r="HQ827" s="9"/>
    </row>
    <row r="828" spans="2:225" ht="114.75" outlineLevel="1" x14ac:dyDescent="0.2">
      <c r="B828" s="50" t="s">
        <v>2126</v>
      </c>
      <c r="C828" s="35" t="s">
        <v>46</v>
      </c>
      <c r="D828" s="37" t="s">
        <v>2127</v>
      </c>
      <c r="E828" s="37" t="s">
        <v>2128</v>
      </c>
      <c r="F828" s="85" t="s">
        <v>2129</v>
      </c>
      <c r="G828" s="37" t="s">
        <v>2130</v>
      </c>
      <c r="H828" s="37" t="s">
        <v>83</v>
      </c>
      <c r="I828" s="37">
        <v>75</v>
      </c>
      <c r="J828" s="37" t="s">
        <v>2131</v>
      </c>
      <c r="K828" s="37" t="s">
        <v>2091</v>
      </c>
      <c r="L828" s="17"/>
      <c r="M828" s="17" t="s">
        <v>2132</v>
      </c>
      <c r="N828" s="17"/>
      <c r="O828" s="24"/>
      <c r="P828" s="24"/>
      <c r="Q828" s="24"/>
      <c r="R828" s="24">
        <v>20700000</v>
      </c>
      <c r="S828" s="24">
        <v>20700000</v>
      </c>
      <c r="T828" s="24">
        <v>20700000</v>
      </c>
      <c r="U828" s="24">
        <v>20700000</v>
      </c>
      <c r="V828" s="24">
        <v>20700000</v>
      </c>
      <c r="W828" s="24"/>
      <c r="X828" s="24">
        <f>SUM(O828:W828)</f>
        <v>103500000</v>
      </c>
      <c r="Y828" s="24">
        <f t="shared" si="24"/>
        <v>115920000.00000001</v>
      </c>
      <c r="Z828" s="17"/>
      <c r="AA828" s="80">
        <v>2014</v>
      </c>
      <c r="AB828" s="17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  <c r="ER828" s="9"/>
      <c r="ES828" s="9"/>
      <c r="ET828" s="9"/>
      <c r="EU828" s="9"/>
      <c r="EV828" s="9"/>
      <c r="EW828" s="9"/>
      <c r="EX828" s="9"/>
      <c r="EY828" s="9"/>
      <c r="EZ828" s="9"/>
      <c r="FA828" s="9"/>
      <c r="FB828" s="9"/>
      <c r="FC828" s="9"/>
      <c r="FD828" s="9"/>
      <c r="FE828" s="9"/>
      <c r="FF828" s="9"/>
      <c r="FG828" s="9"/>
      <c r="FH828" s="9"/>
      <c r="FI828" s="9"/>
      <c r="FJ828" s="9"/>
      <c r="FK828" s="9"/>
      <c r="FL828" s="9"/>
      <c r="FM828" s="9"/>
      <c r="FN828" s="9"/>
      <c r="FO828" s="9"/>
      <c r="FP828" s="9"/>
      <c r="FQ828" s="9"/>
      <c r="FR828" s="9"/>
      <c r="FS828" s="9"/>
      <c r="FT828" s="9"/>
      <c r="FU828" s="9"/>
      <c r="FV828" s="9"/>
      <c r="FW828" s="9"/>
      <c r="FX828" s="9"/>
      <c r="FY828" s="9"/>
      <c r="FZ828" s="9"/>
      <c r="GA828" s="9"/>
      <c r="GB828" s="9"/>
      <c r="GC828" s="9"/>
      <c r="GD828" s="9"/>
      <c r="GE828" s="9"/>
      <c r="GF828" s="9"/>
      <c r="GG828" s="9"/>
      <c r="GH828" s="9"/>
      <c r="GI828" s="9"/>
      <c r="GJ828" s="9"/>
      <c r="GK828" s="9"/>
      <c r="GL828" s="9"/>
      <c r="GM828" s="9"/>
      <c r="GN828" s="9"/>
      <c r="GO828" s="9"/>
      <c r="GP828" s="9"/>
      <c r="GQ828" s="9"/>
      <c r="GR828" s="9"/>
      <c r="GS828" s="9"/>
      <c r="GT828" s="9"/>
      <c r="GU828" s="9"/>
      <c r="GV828" s="9"/>
      <c r="GW828" s="9"/>
      <c r="GX828" s="9"/>
      <c r="GY828" s="9"/>
      <c r="GZ828" s="9"/>
      <c r="HA828" s="9"/>
      <c r="HB828" s="9"/>
      <c r="HC828" s="9"/>
      <c r="HD828" s="9"/>
      <c r="HE828" s="9"/>
      <c r="HF828" s="9"/>
      <c r="HG828" s="9"/>
      <c r="HH828" s="9"/>
      <c r="HI828" s="9"/>
      <c r="HJ828" s="9"/>
      <c r="HK828" s="9"/>
      <c r="HL828" s="9"/>
      <c r="HM828" s="9"/>
      <c r="HN828" s="9"/>
      <c r="HO828" s="9"/>
      <c r="HP828" s="9"/>
      <c r="HQ828" s="9"/>
    </row>
    <row r="829" spans="2:225" ht="114.75" outlineLevel="1" x14ac:dyDescent="0.2">
      <c r="B829" s="50" t="s">
        <v>2133</v>
      </c>
      <c r="C829" s="35" t="s">
        <v>46</v>
      </c>
      <c r="D829" s="37" t="s">
        <v>2134</v>
      </c>
      <c r="E829" s="37" t="s">
        <v>2135</v>
      </c>
      <c r="F829" s="85" t="s">
        <v>2136</v>
      </c>
      <c r="G829" s="37" t="s">
        <v>2137</v>
      </c>
      <c r="H829" s="37" t="s">
        <v>83</v>
      </c>
      <c r="I829" s="37">
        <v>80</v>
      </c>
      <c r="J829" s="37" t="s">
        <v>2131</v>
      </c>
      <c r="K829" s="37" t="s">
        <v>2091</v>
      </c>
      <c r="L829" s="17"/>
      <c r="M829" s="17" t="s">
        <v>2132</v>
      </c>
      <c r="N829" s="17"/>
      <c r="O829" s="24"/>
      <c r="P829" s="24"/>
      <c r="Q829" s="24"/>
      <c r="R829" s="24">
        <v>57990000</v>
      </c>
      <c r="S829" s="24">
        <v>54100000</v>
      </c>
      <c r="T829" s="24">
        <v>54100000</v>
      </c>
      <c r="U829" s="24">
        <v>54100000</v>
      </c>
      <c r="V829" s="24">
        <v>54100000</v>
      </c>
      <c r="W829" s="24"/>
      <c r="X829" s="24">
        <v>0</v>
      </c>
      <c r="Y829" s="24">
        <f t="shared" si="24"/>
        <v>0</v>
      </c>
      <c r="Z829" s="17"/>
      <c r="AA829" s="80">
        <v>2014</v>
      </c>
      <c r="AB829" s="17" t="s">
        <v>2138</v>
      </c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  <c r="ER829" s="9"/>
      <c r="ES829" s="9"/>
      <c r="ET829" s="9"/>
      <c r="EU829" s="9"/>
      <c r="EV829" s="9"/>
      <c r="EW829" s="9"/>
      <c r="EX829" s="9"/>
      <c r="EY829" s="9"/>
      <c r="EZ829" s="9"/>
      <c r="FA829" s="9"/>
      <c r="FB829" s="9"/>
      <c r="FC829" s="9"/>
      <c r="FD829" s="9"/>
      <c r="FE829" s="9"/>
      <c r="FF829" s="9"/>
      <c r="FG829" s="9"/>
      <c r="FH829" s="9"/>
      <c r="FI829" s="9"/>
      <c r="FJ829" s="9"/>
      <c r="FK829" s="9"/>
      <c r="FL829" s="9"/>
      <c r="FM829" s="9"/>
      <c r="FN829" s="9"/>
      <c r="FO829" s="9"/>
      <c r="FP829" s="9"/>
      <c r="FQ829" s="9"/>
      <c r="FR829" s="9"/>
      <c r="FS829" s="9"/>
      <c r="FT829" s="9"/>
      <c r="FU829" s="9"/>
      <c r="FV829" s="9"/>
      <c r="FW829" s="9"/>
      <c r="FX829" s="9"/>
      <c r="FY829" s="9"/>
      <c r="FZ829" s="9"/>
      <c r="GA829" s="9"/>
      <c r="GB829" s="9"/>
      <c r="GC829" s="9"/>
      <c r="GD829" s="9"/>
      <c r="GE829" s="9"/>
      <c r="GF829" s="9"/>
      <c r="GG829" s="9"/>
      <c r="GH829" s="9"/>
      <c r="GI829" s="9"/>
      <c r="GJ829" s="9"/>
      <c r="GK829" s="9"/>
      <c r="GL829" s="9"/>
      <c r="GM829" s="9"/>
      <c r="GN829" s="9"/>
      <c r="GO829" s="9"/>
      <c r="GP829" s="9"/>
      <c r="GQ829" s="9"/>
      <c r="GR829" s="9"/>
      <c r="GS829" s="9"/>
      <c r="GT829" s="9"/>
      <c r="GU829" s="9"/>
      <c r="GV829" s="9"/>
      <c r="GW829" s="9"/>
      <c r="GX829" s="9"/>
      <c r="GY829" s="9"/>
      <c r="GZ829" s="9"/>
      <c r="HA829" s="9"/>
      <c r="HB829" s="9"/>
      <c r="HC829" s="9"/>
      <c r="HD829" s="9"/>
      <c r="HE829" s="9"/>
      <c r="HF829" s="9"/>
      <c r="HG829" s="9"/>
      <c r="HH829" s="9"/>
      <c r="HI829" s="9"/>
      <c r="HJ829" s="9"/>
      <c r="HK829" s="9"/>
      <c r="HL829" s="9"/>
      <c r="HM829" s="9"/>
      <c r="HN829" s="9"/>
      <c r="HO829" s="9"/>
      <c r="HP829" s="9"/>
      <c r="HQ829" s="9"/>
    </row>
    <row r="830" spans="2:225" ht="114.75" outlineLevel="1" x14ac:dyDescent="0.2">
      <c r="B830" s="86" t="s">
        <v>2139</v>
      </c>
      <c r="C830" s="35" t="s">
        <v>46</v>
      </c>
      <c r="D830" s="37" t="s">
        <v>2134</v>
      </c>
      <c r="E830" s="37" t="s">
        <v>2135</v>
      </c>
      <c r="F830" s="85" t="s">
        <v>2136</v>
      </c>
      <c r="G830" s="37" t="s">
        <v>2137</v>
      </c>
      <c r="H830" s="37" t="s">
        <v>83</v>
      </c>
      <c r="I830" s="37">
        <v>80</v>
      </c>
      <c r="J830" s="37" t="s">
        <v>2107</v>
      </c>
      <c r="K830" s="37" t="s">
        <v>2091</v>
      </c>
      <c r="L830" s="17"/>
      <c r="M830" s="17" t="s">
        <v>2132</v>
      </c>
      <c r="N830" s="17"/>
      <c r="O830" s="24"/>
      <c r="P830" s="24"/>
      <c r="Q830" s="24"/>
      <c r="R830" s="24">
        <v>57990000</v>
      </c>
      <c r="S830" s="24">
        <v>56264000</v>
      </c>
      <c r="T830" s="24">
        <f>S830*1.04</f>
        <v>58514560</v>
      </c>
      <c r="U830" s="24">
        <f>T830*1.04</f>
        <v>60855142.399999999</v>
      </c>
      <c r="V830" s="24">
        <f>U830*1.04</f>
        <v>63289348.096000001</v>
      </c>
      <c r="W830" s="24"/>
      <c r="X830" s="87">
        <f>SUM(O830:V830)</f>
        <v>296913050.49599999</v>
      </c>
      <c r="Y830" s="87">
        <f>X830*1.12</f>
        <v>332542616.55552</v>
      </c>
      <c r="Z830" s="17"/>
      <c r="AA830" s="80" t="s">
        <v>2109</v>
      </c>
      <c r="AB830" s="17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  <c r="ER830" s="9"/>
      <c r="ES830" s="9"/>
      <c r="ET830" s="9"/>
      <c r="EU830" s="9"/>
      <c r="EV830" s="9"/>
      <c r="EW830" s="9"/>
      <c r="EX830" s="9"/>
      <c r="EY830" s="9"/>
      <c r="EZ830" s="9"/>
      <c r="FA830" s="9"/>
      <c r="FB830" s="9"/>
      <c r="FC830" s="9"/>
      <c r="FD830" s="9"/>
      <c r="FE830" s="9"/>
      <c r="FF830" s="9"/>
      <c r="FG830" s="9"/>
      <c r="FH830" s="9"/>
      <c r="FI830" s="9"/>
      <c r="FJ830" s="9"/>
      <c r="FK830" s="9"/>
      <c r="FL830" s="9"/>
      <c r="FM830" s="9"/>
      <c r="FN830" s="9"/>
      <c r="FO830" s="9"/>
      <c r="FP830" s="9"/>
      <c r="FQ830" s="9"/>
      <c r="FR830" s="9"/>
      <c r="FS830" s="9"/>
      <c r="FT830" s="9"/>
      <c r="FU830" s="9"/>
      <c r="FV830" s="9"/>
      <c r="FW830" s="9"/>
      <c r="FX830" s="9"/>
      <c r="FY830" s="9"/>
      <c r="FZ830" s="9"/>
      <c r="GA830" s="9"/>
      <c r="GB830" s="9"/>
      <c r="GC830" s="9"/>
      <c r="GD830" s="9"/>
      <c r="GE830" s="9"/>
      <c r="GF830" s="9"/>
      <c r="GG830" s="9"/>
      <c r="GH830" s="9"/>
      <c r="GI830" s="9"/>
      <c r="GJ830" s="9"/>
      <c r="GK830" s="9"/>
      <c r="GL830" s="9"/>
      <c r="GM830" s="9"/>
      <c r="GN830" s="9"/>
      <c r="GO830" s="9"/>
      <c r="GP830" s="9"/>
      <c r="GQ830" s="9"/>
      <c r="GR830" s="9"/>
      <c r="GS830" s="9"/>
      <c r="GT830" s="9"/>
      <c r="GU830" s="9"/>
      <c r="GV830" s="9"/>
      <c r="GW830" s="9"/>
      <c r="GX830" s="9"/>
      <c r="GY830" s="9"/>
      <c r="GZ830" s="9"/>
      <c r="HA830" s="9"/>
      <c r="HB830" s="9"/>
      <c r="HC830" s="9"/>
      <c r="HD830" s="9"/>
      <c r="HE830" s="9"/>
      <c r="HF830" s="9"/>
      <c r="HG830" s="9"/>
      <c r="HH830" s="9"/>
      <c r="HI830" s="9"/>
      <c r="HJ830" s="9"/>
      <c r="HK830" s="9"/>
      <c r="HL830" s="9"/>
      <c r="HM830" s="9"/>
      <c r="HN830" s="9"/>
      <c r="HO830" s="9"/>
      <c r="HP830" s="9"/>
      <c r="HQ830" s="9"/>
    </row>
    <row r="831" spans="2:225" ht="114.75" outlineLevel="1" x14ac:dyDescent="0.2">
      <c r="B831" s="50" t="s">
        <v>2140</v>
      </c>
      <c r="C831" s="35" t="s">
        <v>46</v>
      </c>
      <c r="D831" s="37" t="s">
        <v>2141</v>
      </c>
      <c r="E831" s="37" t="s">
        <v>2142</v>
      </c>
      <c r="F831" s="85" t="s">
        <v>2142</v>
      </c>
      <c r="G831" s="37" t="s">
        <v>2143</v>
      </c>
      <c r="H831" s="37" t="s">
        <v>83</v>
      </c>
      <c r="I831" s="37">
        <v>58</v>
      </c>
      <c r="J831" s="37" t="s">
        <v>2131</v>
      </c>
      <c r="K831" s="37" t="s">
        <v>2091</v>
      </c>
      <c r="L831" s="17"/>
      <c r="M831" s="17" t="s">
        <v>2132</v>
      </c>
      <c r="N831" s="17"/>
      <c r="O831" s="24"/>
      <c r="P831" s="24"/>
      <c r="Q831" s="24"/>
      <c r="R831" s="24">
        <v>39430490</v>
      </c>
      <c r="S831" s="24">
        <v>41008000</v>
      </c>
      <c r="T831" s="24">
        <v>42648000</v>
      </c>
      <c r="U831" s="24">
        <v>44354000</v>
      </c>
      <c r="V831" s="24">
        <v>46128000</v>
      </c>
      <c r="W831" s="24"/>
      <c r="X831" s="24">
        <v>0</v>
      </c>
      <c r="Y831" s="24">
        <f t="shared" si="24"/>
        <v>0</v>
      </c>
      <c r="Z831" s="17"/>
      <c r="AA831" s="80">
        <v>2014</v>
      </c>
      <c r="AB831" s="17" t="s">
        <v>2138</v>
      </c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  <c r="ER831" s="9"/>
      <c r="ES831" s="9"/>
      <c r="ET831" s="9"/>
      <c r="EU831" s="9"/>
      <c r="EV831" s="9"/>
      <c r="EW831" s="9"/>
      <c r="EX831" s="9"/>
      <c r="EY831" s="9"/>
      <c r="EZ831" s="9"/>
      <c r="FA831" s="9"/>
      <c r="FB831" s="9"/>
      <c r="FC831" s="9"/>
      <c r="FD831" s="9"/>
      <c r="FE831" s="9"/>
      <c r="FF831" s="9"/>
      <c r="FG831" s="9"/>
      <c r="FH831" s="9"/>
      <c r="FI831" s="9"/>
      <c r="FJ831" s="9"/>
      <c r="FK831" s="9"/>
      <c r="FL831" s="9"/>
      <c r="FM831" s="9"/>
      <c r="FN831" s="9"/>
      <c r="FO831" s="9"/>
      <c r="FP831" s="9"/>
      <c r="FQ831" s="9"/>
      <c r="FR831" s="9"/>
      <c r="FS831" s="9"/>
      <c r="FT831" s="9"/>
      <c r="FU831" s="9"/>
      <c r="FV831" s="9"/>
      <c r="FW831" s="9"/>
      <c r="FX831" s="9"/>
      <c r="FY831" s="9"/>
      <c r="FZ831" s="9"/>
      <c r="GA831" s="9"/>
      <c r="GB831" s="9"/>
      <c r="GC831" s="9"/>
      <c r="GD831" s="9"/>
      <c r="GE831" s="9"/>
      <c r="GF831" s="9"/>
      <c r="GG831" s="9"/>
      <c r="GH831" s="9"/>
      <c r="GI831" s="9"/>
      <c r="GJ831" s="9"/>
      <c r="GK831" s="9"/>
      <c r="GL831" s="9"/>
      <c r="GM831" s="9"/>
      <c r="GN831" s="9"/>
      <c r="GO831" s="9"/>
      <c r="GP831" s="9"/>
      <c r="GQ831" s="9"/>
      <c r="GR831" s="9"/>
      <c r="GS831" s="9"/>
      <c r="GT831" s="9"/>
      <c r="GU831" s="9"/>
      <c r="GV831" s="9"/>
      <c r="GW831" s="9"/>
      <c r="GX831" s="9"/>
      <c r="GY831" s="9"/>
      <c r="GZ831" s="9"/>
      <c r="HA831" s="9"/>
      <c r="HB831" s="9"/>
      <c r="HC831" s="9"/>
      <c r="HD831" s="9"/>
      <c r="HE831" s="9"/>
      <c r="HF831" s="9"/>
      <c r="HG831" s="9"/>
      <c r="HH831" s="9"/>
      <c r="HI831" s="9"/>
      <c r="HJ831" s="9"/>
      <c r="HK831" s="9"/>
      <c r="HL831" s="9"/>
      <c r="HM831" s="9"/>
      <c r="HN831" s="9"/>
      <c r="HO831" s="9"/>
      <c r="HP831" s="9"/>
      <c r="HQ831" s="9"/>
    </row>
    <row r="832" spans="2:225" ht="114.75" outlineLevel="1" x14ac:dyDescent="0.2">
      <c r="B832" s="86" t="s">
        <v>2144</v>
      </c>
      <c r="C832" s="35" t="s">
        <v>46</v>
      </c>
      <c r="D832" s="37" t="s">
        <v>2141</v>
      </c>
      <c r="E832" s="37" t="s">
        <v>2142</v>
      </c>
      <c r="F832" s="85" t="s">
        <v>2142</v>
      </c>
      <c r="G832" s="37" t="s">
        <v>2143</v>
      </c>
      <c r="H832" s="37" t="s">
        <v>83</v>
      </c>
      <c r="I832" s="37">
        <v>58</v>
      </c>
      <c r="J832" s="37" t="s">
        <v>2107</v>
      </c>
      <c r="K832" s="37" t="s">
        <v>2091</v>
      </c>
      <c r="L832" s="17"/>
      <c r="M832" s="17" t="s">
        <v>2132</v>
      </c>
      <c r="N832" s="17"/>
      <c r="O832" s="24"/>
      <c r="P832" s="24"/>
      <c r="Q832" s="24"/>
      <c r="R832" s="24">
        <v>39430490</v>
      </c>
      <c r="S832" s="24">
        <f>R832*1.04</f>
        <v>41007709.600000001</v>
      </c>
      <c r="T832" s="24">
        <f>S832*1.04</f>
        <v>42648017.984000005</v>
      </c>
      <c r="U832" s="24">
        <f>T832*1.04</f>
        <v>44353938.703360006</v>
      </c>
      <c r="V832" s="24">
        <f>U832*1.04</f>
        <v>46128096.251494408</v>
      </c>
      <c r="W832" s="24"/>
      <c r="X832" s="87">
        <f>SUM(O832:V832)</f>
        <v>213568252.53885442</v>
      </c>
      <c r="Y832" s="87">
        <f t="shared" si="24"/>
        <v>239196442.84351698</v>
      </c>
      <c r="Z832" s="17"/>
      <c r="AA832" s="80" t="s">
        <v>2109</v>
      </c>
      <c r="AB832" s="17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  <c r="ER832" s="9"/>
      <c r="ES832" s="9"/>
      <c r="ET832" s="9"/>
      <c r="EU832" s="9"/>
      <c r="EV832" s="9"/>
      <c r="EW832" s="9"/>
      <c r="EX832" s="9"/>
      <c r="EY832" s="9"/>
      <c r="EZ832" s="9"/>
      <c r="FA832" s="9"/>
      <c r="FB832" s="9"/>
      <c r="FC832" s="9"/>
      <c r="FD832" s="9"/>
      <c r="FE832" s="9"/>
      <c r="FF832" s="9"/>
      <c r="FG832" s="9"/>
      <c r="FH832" s="9"/>
      <c r="FI832" s="9"/>
      <c r="FJ832" s="9"/>
      <c r="FK832" s="9"/>
      <c r="FL832" s="9"/>
      <c r="FM832" s="9"/>
      <c r="FN832" s="9"/>
      <c r="FO832" s="9"/>
      <c r="FP832" s="9"/>
      <c r="FQ832" s="9"/>
      <c r="FR832" s="9"/>
      <c r="FS832" s="9"/>
      <c r="FT832" s="9"/>
      <c r="FU832" s="9"/>
      <c r="FV832" s="9"/>
      <c r="FW832" s="9"/>
      <c r="FX832" s="9"/>
      <c r="FY832" s="9"/>
      <c r="FZ832" s="9"/>
      <c r="GA832" s="9"/>
      <c r="GB832" s="9"/>
      <c r="GC832" s="9"/>
      <c r="GD832" s="9"/>
      <c r="GE832" s="9"/>
      <c r="GF832" s="9"/>
      <c r="GG832" s="9"/>
      <c r="GH832" s="9"/>
      <c r="GI832" s="9"/>
      <c r="GJ832" s="9"/>
      <c r="GK832" s="9"/>
      <c r="GL832" s="9"/>
      <c r="GM832" s="9"/>
      <c r="GN832" s="9"/>
      <c r="GO832" s="9"/>
      <c r="GP832" s="9"/>
      <c r="GQ832" s="9"/>
      <c r="GR832" s="9"/>
      <c r="GS832" s="9"/>
      <c r="GT832" s="9"/>
      <c r="GU832" s="9"/>
      <c r="GV832" s="9"/>
      <c r="GW832" s="9"/>
      <c r="GX832" s="9"/>
      <c r="GY832" s="9"/>
      <c r="GZ832" s="9"/>
      <c r="HA832" s="9"/>
      <c r="HB832" s="9"/>
      <c r="HC832" s="9"/>
      <c r="HD832" s="9"/>
      <c r="HE832" s="9"/>
      <c r="HF832" s="9"/>
      <c r="HG832" s="9"/>
      <c r="HH832" s="9"/>
      <c r="HI832" s="9"/>
      <c r="HJ832" s="9"/>
      <c r="HK832" s="9"/>
      <c r="HL832" s="9"/>
      <c r="HM832" s="9"/>
      <c r="HN832" s="9"/>
      <c r="HO832" s="9"/>
      <c r="HP832" s="9"/>
      <c r="HQ832" s="9"/>
    </row>
    <row r="833" spans="2:225" ht="114.75" outlineLevel="1" x14ac:dyDescent="0.2">
      <c r="B833" s="50" t="s">
        <v>2145</v>
      </c>
      <c r="C833" s="35" t="s">
        <v>46</v>
      </c>
      <c r="D833" s="37" t="s">
        <v>2141</v>
      </c>
      <c r="E833" s="37" t="s">
        <v>2142</v>
      </c>
      <c r="F833" s="85" t="s">
        <v>2142</v>
      </c>
      <c r="G833" s="37" t="s">
        <v>2146</v>
      </c>
      <c r="H833" s="37" t="s">
        <v>83</v>
      </c>
      <c r="I833" s="37">
        <v>75</v>
      </c>
      <c r="J833" s="37" t="s">
        <v>2131</v>
      </c>
      <c r="K833" s="37" t="s">
        <v>2091</v>
      </c>
      <c r="L833" s="17"/>
      <c r="M833" s="17" t="s">
        <v>2132</v>
      </c>
      <c r="N833" s="17"/>
      <c r="O833" s="24"/>
      <c r="P833" s="24"/>
      <c r="Q833" s="24"/>
      <c r="R833" s="24">
        <v>20655000</v>
      </c>
      <c r="S833" s="24">
        <v>21481200</v>
      </c>
      <c r="T833" s="24">
        <v>22340448</v>
      </c>
      <c r="U833" s="24">
        <v>22340448</v>
      </c>
      <c r="V833" s="24">
        <v>24163000</v>
      </c>
      <c r="W833" s="24"/>
      <c r="X833" s="24">
        <v>0</v>
      </c>
      <c r="Y833" s="24">
        <f t="shared" si="24"/>
        <v>0</v>
      </c>
      <c r="Z833" s="17"/>
      <c r="AA833" s="80">
        <v>2014</v>
      </c>
      <c r="AB833" s="17" t="s">
        <v>2138</v>
      </c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  <c r="ER833" s="9"/>
      <c r="ES833" s="9"/>
      <c r="ET833" s="9"/>
      <c r="EU833" s="9"/>
      <c r="EV833" s="9"/>
      <c r="EW833" s="9"/>
      <c r="EX833" s="9"/>
      <c r="EY833" s="9"/>
      <c r="EZ833" s="9"/>
      <c r="FA833" s="9"/>
      <c r="FB833" s="9"/>
      <c r="FC833" s="9"/>
      <c r="FD833" s="9"/>
      <c r="FE833" s="9"/>
      <c r="FF833" s="9"/>
      <c r="FG833" s="9"/>
      <c r="FH833" s="9"/>
      <c r="FI833" s="9"/>
      <c r="FJ833" s="9"/>
      <c r="FK833" s="9"/>
      <c r="FL833" s="9"/>
      <c r="FM833" s="9"/>
      <c r="FN833" s="9"/>
      <c r="FO833" s="9"/>
      <c r="FP833" s="9"/>
      <c r="FQ833" s="9"/>
      <c r="FR833" s="9"/>
      <c r="FS833" s="9"/>
      <c r="FT833" s="9"/>
      <c r="FU833" s="9"/>
      <c r="FV833" s="9"/>
      <c r="FW833" s="9"/>
      <c r="FX833" s="9"/>
      <c r="FY833" s="9"/>
      <c r="FZ833" s="9"/>
      <c r="GA833" s="9"/>
      <c r="GB833" s="9"/>
      <c r="GC833" s="9"/>
      <c r="GD833" s="9"/>
      <c r="GE833" s="9"/>
      <c r="GF833" s="9"/>
      <c r="GG833" s="9"/>
      <c r="GH833" s="9"/>
      <c r="GI833" s="9"/>
      <c r="GJ833" s="9"/>
      <c r="GK833" s="9"/>
      <c r="GL833" s="9"/>
      <c r="GM833" s="9"/>
      <c r="GN833" s="9"/>
      <c r="GO833" s="9"/>
      <c r="GP833" s="9"/>
      <c r="GQ833" s="9"/>
      <c r="GR833" s="9"/>
      <c r="GS833" s="9"/>
      <c r="GT833" s="9"/>
      <c r="GU833" s="9"/>
      <c r="GV833" s="9"/>
      <c r="GW833" s="9"/>
      <c r="GX833" s="9"/>
      <c r="GY833" s="9"/>
      <c r="GZ833" s="9"/>
      <c r="HA833" s="9"/>
      <c r="HB833" s="9"/>
      <c r="HC833" s="9"/>
      <c r="HD833" s="9"/>
      <c r="HE833" s="9"/>
      <c r="HF833" s="9"/>
      <c r="HG833" s="9"/>
      <c r="HH833" s="9"/>
      <c r="HI833" s="9"/>
      <c r="HJ833" s="9"/>
      <c r="HK833" s="9"/>
      <c r="HL833" s="9"/>
      <c r="HM833" s="9"/>
      <c r="HN833" s="9"/>
      <c r="HO833" s="9"/>
      <c r="HP833" s="9"/>
      <c r="HQ833" s="9"/>
    </row>
    <row r="834" spans="2:225" ht="114.75" outlineLevel="1" x14ac:dyDescent="0.2">
      <c r="B834" s="86" t="s">
        <v>2147</v>
      </c>
      <c r="C834" s="35" t="s">
        <v>46</v>
      </c>
      <c r="D834" s="37" t="s">
        <v>2141</v>
      </c>
      <c r="E834" s="37" t="s">
        <v>2142</v>
      </c>
      <c r="F834" s="85" t="s">
        <v>2142</v>
      </c>
      <c r="G834" s="37" t="s">
        <v>2146</v>
      </c>
      <c r="H834" s="37" t="s">
        <v>83</v>
      </c>
      <c r="I834" s="37">
        <v>75</v>
      </c>
      <c r="J834" s="37" t="s">
        <v>2107</v>
      </c>
      <c r="K834" s="37" t="s">
        <v>2091</v>
      </c>
      <c r="L834" s="17"/>
      <c r="M834" s="17" t="s">
        <v>2132</v>
      </c>
      <c r="N834" s="17"/>
      <c r="O834" s="24"/>
      <c r="P834" s="24"/>
      <c r="Q834" s="24"/>
      <c r="R834" s="24">
        <v>20655000</v>
      </c>
      <c r="S834" s="24">
        <f>R834*1.04</f>
        <v>21481200</v>
      </c>
      <c r="T834" s="24">
        <f>S834*1.04</f>
        <v>22340448</v>
      </c>
      <c r="U834" s="24">
        <f>T834*1.04</f>
        <v>23234065.920000002</v>
      </c>
      <c r="V834" s="24">
        <f>U834*1.04</f>
        <v>24163428.556800004</v>
      </c>
      <c r="W834" s="24"/>
      <c r="X834" s="24">
        <f>SUM(O834:V834)</f>
        <v>111874142.47680001</v>
      </c>
      <c r="Y834" s="24">
        <f t="shared" si="24"/>
        <v>125299039.57401602</v>
      </c>
      <c r="Z834" s="17"/>
      <c r="AA834" s="80" t="s">
        <v>2109</v>
      </c>
      <c r="AB834" s="17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  <c r="ER834" s="9"/>
      <c r="ES834" s="9"/>
      <c r="ET834" s="9"/>
      <c r="EU834" s="9"/>
      <c r="EV834" s="9"/>
      <c r="EW834" s="9"/>
      <c r="EX834" s="9"/>
      <c r="EY834" s="9"/>
      <c r="EZ834" s="9"/>
      <c r="FA834" s="9"/>
      <c r="FB834" s="9"/>
      <c r="FC834" s="9"/>
      <c r="FD834" s="9"/>
      <c r="FE834" s="9"/>
      <c r="FF834" s="9"/>
      <c r="FG834" s="9"/>
      <c r="FH834" s="9"/>
      <c r="FI834" s="9"/>
      <c r="FJ834" s="9"/>
      <c r="FK834" s="9"/>
      <c r="FL834" s="9"/>
      <c r="FM834" s="9"/>
      <c r="FN834" s="9"/>
      <c r="FO834" s="9"/>
      <c r="FP834" s="9"/>
      <c r="FQ834" s="9"/>
      <c r="FR834" s="9"/>
      <c r="FS834" s="9"/>
      <c r="FT834" s="9"/>
      <c r="FU834" s="9"/>
      <c r="FV834" s="9"/>
      <c r="FW834" s="9"/>
      <c r="FX834" s="9"/>
      <c r="FY834" s="9"/>
      <c r="FZ834" s="9"/>
      <c r="GA834" s="9"/>
      <c r="GB834" s="9"/>
      <c r="GC834" s="9"/>
      <c r="GD834" s="9"/>
      <c r="GE834" s="9"/>
      <c r="GF834" s="9"/>
      <c r="GG834" s="9"/>
      <c r="GH834" s="9"/>
      <c r="GI834" s="9"/>
      <c r="GJ834" s="9"/>
      <c r="GK834" s="9"/>
      <c r="GL834" s="9"/>
      <c r="GM834" s="9"/>
      <c r="GN834" s="9"/>
      <c r="GO834" s="9"/>
      <c r="GP834" s="9"/>
      <c r="GQ834" s="9"/>
      <c r="GR834" s="9"/>
      <c r="GS834" s="9"/>
      <c r="GT834" s="9"/>
      <c r="GU834" s="9"/>
      <c r="GV834" s="9"/>
      <c r="GW834" s="9"/>
      <c r="GX834" s="9"/>
      <c r="GY834" s="9"/>
      <c r="GZ834" s="9"/>
      <c r="HA834" s="9"/>
      <c r="HB834" s="9"/>
      <c r="HC834" s="9"/>
      <c r="HD834" s="9"/>
      <c r="HE834" s="9"/>
      <c r="HF834" s="9"/>
      <c r="HG834" s="9"/>
      <c r="HH834" s="9"/>
      <c r="HI834" s="9"/>
      <c r="HJ834" s="9"/>
      <c r="HK834" s="9"/>
      <c r="HL834" s="9"/>
      <c r="HM834" s="9"/>
      <c r="HN834" s="9"/>
      <c r="HO834" s="9"/>
      <c r="HP834" s="9"/>
      <c r="HQ834" s="9"/>
    </row>
    <row r="835" spans="2:225" ht="114.75" outlineLevel="1" x14ac:dyDescent="0.2">
      <c r="B835" s="50" t="s">
        <v>2148</v>
      </c>
      <c r="C835" s="35" t="s">
        <v>46</v>
      </c>
      <c r="D835" s="37" t="s">
        <v>2149</v>
      </c>
      <c r="E835" s="37" t="s">
        <v>2150</v>
      </c>
      <c r="F835" s="85" t="s">
        <v>2150</v>
      </c>
      <c r="G835" s="37" t="s">
        <v>2151</v>
      </c>
      <c r="H835" s="37" t="s">
        <v>83</v>
      </c>
      <c r="I835" s="37">
        <v>90</v>
      </c>
      <c r="J835" s="37" t="s">
        <v>2131</v>
      </c>
      <c r="K835" s="37" t="s">
        <v>2091</v>
      </c>
      <c r="L835" s="17"/>
      <c r="M835" s="17" t="s">
        <v>2132</v>
      </c>
      <c r="N835" s="17"/>
      <c r="O835" s="24"/>
      <c r="P835" s="24"/>
      <c r="Q835" s="24"/>
      <c r="R835" s="24">
        <v>11093000</v>
      </c>
      <c r="S835" s="24">
        <v>11237250</v>
      </c>
      <c r="T835" s="24">
        <v>11853660</v>
      </c>
      <c r="U835" s="24">
        <v>12470510</v>
      </c>
      <c r="V835" s="24">
        <v>12934900</v>
      </c>
      <c r="W835" s="24"/>
      <c r="X835" s="24">
        <v>0</v>
      </c>
      <c r="Y835" s="24">
        <f t="shared" si="24"/>
        <v>0</v>
      </c>
      <c r="Z835" s="17"/>
      <c r="AA835" s="80">
        <v>2014</v>
      </c>
      <c r="AB835" s="17" t="s">
        <v>2138</v>
      </c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  <c r="EP835" s="9"/>
      <c r="EQ835" s="9"/>
      <c r="ER835" s="9"/>
      <c r="ES835" s="9"/>
      <c r="ET835" s="9"/>
      <c r="EU835" s="9"/>
      <c r="EV835" s="9"/>
      <c r="EW835" s="9"/>
      <c r="EX835" s="9"/>
      <c r="EY835" s="9"/>
      <c r="EZ835" s="9"/>
      <c r="FA835" s="9"/>
      <c r="FB835" s="9"/>
      <c r="FC835" s="9"/>
      <c r="FD835" s="9"/>
      <c r="FE835" s="9"/>
      <c r="FF835" s="9"/>
      <c r="FG835" s="9"/>
      <c r="FH835" s="9"/>
      <c r="FI835" s="9"/>
      <c r="FJ835" s="9"/>
      <c r="FK835" s="9"/>
      <c r="FL835" s="9"/>
      <c r="FM835" s="9"/>
      <c r="FN835" s="9"/>
      <c r="FO835" s="9"/>
      <c r="FP835" s="9"/>
      <c r="FQ835" s="9"/>
      <c r="FR835" s="9"/>
      <c r="FS835" s="9"/>
      <c r="FT835" s="9"/>
      <c r="FU835" s="9"/>
      <c r="FV835" s="9"/>
      <c r="FW835" s="9"/>
      <c r="FX835" s="9"/>
      <c r="FY835" s="9"/>
      <c r="FZ835" s="9"/>
      <c r="GA835" s="9"/>
      <c r="GB835" s="9"/>
      <c r="GC835" s="9"/>
      <c r="GD835" s="9"/>
      <c r="GE835" s="9"/>
      <c r="GF835" s="9"/>
      <c r="GG835" s="9"/>
      <c r="GH835" s="9"/>
      <c r="GI835" s="9"/>
      <c r="GJ835" s="9"/>
      <c r="GK835" s="9"/>
      <c r="GL835" s="9"/>
      <c r="GM835" s="9"/>
      <c r="GN835" s="9"/>
      <c r="GO835" s="9"/>
      <c r="GP835" s="9"/>
      <c r="GQ835" s="9"/>
      <c r="GR835" s="9"/>
      <c r="GS835" s="9"/>
      <c r="GT835" s="9"/>
      <c r="GU835" s="9"/>
      <c r="GV835" s="9"/>
      <c r="GW835" s="9"/>
      <c r="GX835" s="9"/>
      <c r="GY835" s="9"/>
      <c r="GZ835" s="9"/>
      <c r="HA835" s="9"/>
      <c r="HB835" s="9"/>
      <c r="HC835" s="9"/>
      <c r="HD835" s="9"/>
      <c r="HE835" s="9"/>
      <c r="HF835" s="9"/>
      <c r="HG835" s="9"/>
      <c r="HH835" s="9"/>
      <c r="HI835" s="9"/>
      <c r="HJ835" s="9"/>
      <c r="HK835" s="9"/>
      <c r="HL835" s="9"/>
      <c r="HM835" s="9"/>
      <c r="HN835" s="9"/>
      <c r="HO835" s="9"/>
      <c r="HP835" s="9"/>
      <c r="HQ835" s="9"/>
    </row>
    <row r="836" spans="2:225" ht="114.75" outlineLevel="1" x14ac:dyDescent="0.2">
      <c r="B836" s="86" t="s">
        <v>2152</v>
      </c>
      <c r="C836" s="35" t="s">
        <v>46</v>
      </c>
      <c r="D836" s="37" t="s">
        <v>2149</v>
      </c>
      <c r="E836" s="37" t="s">
        <v>2150</v>
      </c>
      <c r="F836" s="85" t="s">
        <v>2150</v>
      </c>
      <c r="G836" s="37" t="s">
        <v>2151</v>
      </c>
      <c r="H836" s="37" t="s">
        <v>83</v>
      </c>
      <c r="I836" s="37">
        <v>90</v>
      </c>
      <c r="J836" s="37" t="s">
        <v>2107</v>
      </c>
      <c r="K836" s="37" t="s">
        <v>2091</v>
      </c>
      <c r="L836" s="17"/>
      <c r="M836" s="17" t="s">
        <v>2132</v>
      </c>
      <c r="N836" s="17"/>
      <c r="O836" s="24"/>
      <c r="P836" s="24"/>
      <c r="Q836" s="24"/>
      <c r="R836" s="24">
        <v>11237250</v>
      </c>
      <c r="S836" s="24">
        <f>R836*1.04</f>
        <v>11686740</v>
      </c>
      <c r="T836" s="24">
        <f>S836*1.04</f>
        <v>12154209.6</v>
      </c>
      <c r="U836" s="24">
        <f>T836*1.04</f>
        <v>12640377.983999999</v>
      </c>
      <c r="V836" s="24">
        <f>U836*1.04</f>
        <v>13145993.103359999</v>
      </c>
      <c r="W836" s="24"/>
      <c r="X836" s="24">
        <f>SUM(O836:V836)</f>
        <v>60864570.687359996</v>
      </c>
      <c r="Y836" s="24">
        <f t="shared" si="24"/>
        <v>68168319.169843197</v>
      </c>
      <c r="Z836" s="17"/>
      <c r="AA836" s="80" t="s">
        <v>2109</v>
      </c>
      <c r="AB836" s="17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  <c r="ER836" s="9"/>
      <c r="ES836" s="9"/>
      <c r="ET836" s="9"/>
      <c r="EU836" s="9"/>
      <c r="EV836" s="9"/>
      <c r="EW836" s="9"/>
      <c r="EX836" s="9"/>
      <c r="EY836" s="9"/>
      <c r="EZ836" s="9"/>
      <c r="FA836" s="9"/>
      <c r="FB836" s="9"/>
      <c r="FC836" s="9"/>
      <c r="FD836" s="9"/>
      <c r="FE836" s="9"/>
      <c r="FF836" s="9"/>
      <c r="FG836" s="9"/>
      <c r="FH836" s="9"/>
      <c r="FI836" s="9"/>
      <c r="FJ836" s="9"/>
      <c r="FK836" s="9"/>
      <c r="FL836" s="9"/>
      <c r="FM836" s="9"/>
      <c r="FN836" s="9"/>
      <c r="FO836" s="9"/>
      <c r="FP836" s="9"/>
      <c r="FQ836" s="9"/>
      <c r="FR836" s="9"/>
      <c r="FS836" s="9"/>
      <c r="FT836" s="9"/>
      <c r="FU836" s="9"/>
      <c r="FV836" s="9"/>
      <c r="FW836" s="9"/>
      <c r="FX836" s="9"/>
      <c r="FY836" s="9"/>
      <c r="FZ836" s="9"/>
      <c r="GA836" s="9"/>
      <c r="GB836" s="9"/>
      <c r="GC836" s="9"/>
      <c r="GD836" s="9"/>
      <c r="GE836" s="9"/>
      <c r="GF836" s="9"/>
      <c r="GG836" s="9"/>
      <c r="GH836" s="9"/>
      <c r="GI836" s="9"/>
      <c r="GJ836" s="9"/>
      <c r="GK836" s="9"/>
      <c r="GL836" s="9"/>
      <c r="GM836" s="9"/>
      <c r="GN836" s="9"/>
      <c r="GO836" s="9"/>
      <c r="GP836" s="9"/>
      <c r="GQ836" s="9"/>
      <c r="GR836" s="9"/>
      <c r="GS836" s="9"/>
      <c r="GT836" s="9"/>
      <c r="GU836" s="9"/>
      <c r="GV836" s="9"/>
      <c r="GW836" s="9"/>
      <c r="GX836" s="9"/>
      <c r="GY836" s="9"/>
      <c r="GZ836" s="9"/>
      <c r="HA836" s="9"/>
      <c r="HB836" s="9"/>
      <c r="HC836" s="9"/>
      <c r="HD836" s="9"/>
      <c r="HE836" s="9"/>
      <c r="HF836" s="9"/>
      <c r="HG836" s="9"/>
      <c r="HH836" s="9"/>
      <c r="HI836" s="9"/>
      <c r="HJ836" s="9"/>
      <c r="HK836" s="9"/>
      <c r="HL836" s="9"/>
      <c r="HM836" s="9"/>
      <c r="HN836" s="9"/>
      <c r="HO836" s="9"/>
      <c r="HP836" s="9"/>
      <c r="HQ836" s="9"/>
    </row>
    <row r="837" spans="2:225" ht="114.75" outlineLevel="1" x14ac:dyDescent="0.2">
      <c r="B837" s="50" t="s">
        <v>2153</v>
      </c>
      <c r="C837" s="35" t="s">
        <v>46</v>
      </c>
      <c r="D837" s="37" t="s">
        <v>2154</v>
      </c>
      <c r="E837" s="37" t="s">
        <v>2155</v>
      </c>
      <c r="F837" s="37" t="s">
        <v>2155</v>
      </c>
      <c r="G837" s="37" t="s">
        <v>2156</v>
      </c>
      <c r="H837" s="37" t="s">
        <v>51</v>
      </c>
      <c r="I837" s="37">
        <v>90</v>
      </c>
      <c r="J837" s="37" t="s">
        <v>2131</v>
      </c>
      <c r="K837" s="37" t="s">
        <v>2091</v>
      </c>
      <c r="L837" s="17"/>
      <c r="M837" s="17" t="s">
        <v>2132</v>
      </c>
      <c r="N837" s="17"/>
      <c r="O837" s="24"/>
      <c r="P837" s="24"/>
      <c r="Q837" s="24"/>
      <c r="R837" s="24">
        <v>2027300</v>
      </c>
      <c r="S837" s="24">
        <v>2092780</v>
      </c>
      <c r="T837" s="24">
        <v>2414890</v>
      </c>
      <c r="U837" s="24">
        <v>2687040</v>
      </c>
      <c r="V837" s="24">
        <v>2875800</v>
      </c>
      <c r="W837" s="24"/>
      <c r="X837" s="24">
        <v>0</v>
      </c>
      <c r="Y837" s="24">
        <f t="shared" si="24"/>
        <v>0</v>
      </c>
      <c r="Z837" s="17"/>
      <c r="AA837" s="80">
        <v>2014</v>
      </c>
      <c r="AB837" s="17" t="s">
        <v>2138</v>
      </c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  <c r="EP837" s="9"/>
      <c r="EQ837" s="9"/>
      <c r="ER837" s="9"/>
      <c r="ES837" s="9"/>
      <c r="ET837" s="9"/>
      <c r="EU837" s="9"/>
      <c r="EV837" s="9"/>
      <c r="EW837" s="9"/>
      <c r="EX837" s="9"/>
      <c r="EY837" s="9"/>
      <c r="EZ837" s="9"/>
      <c r="FA837" s="9"/>
      <c r="FB837" s="9"/>
      <c r="FC837" s="9"/>
      <c r="FD837" s="9"/>
      <c r="FE837" s="9"/>
      <c r="FF837" s="9"/>
      <c r="FG837" s="9"/>
      <c r="FH837" s="9"/>
      <c r="FI837" s="9"/>
      <c r="FJ837" s="9"/>
      <c r="FK837" s="9"/>
      <c r="FL837" s="9"/>
      <c r="FM837" s="9"/>
      <c r="FN837" s="9"/>
      <c r="FO837" s="9"/>
      <c r="FP837" s="9"/>
      <c r="FQ837" s="9"/>
      <c r="FR837" s="9"/>
      <c r="FS837" s="9"/>
      <c r="FT837" s="9"/>
      <c r="FU837" s="9"/>
      <c r="FV837" s="9"/>
      <c r="FW837" s="9"/>
      <c r="FX837" s="9"/>
      <c r="FY837" s="9"/>
      <c r="FZ837" s="9"/>
      <c r="GA837" s="9"/>
      <c r="GB837" s="9"/>
      <c r="GC837" s="9"/>
      <c r="GD837" s="9"/>
      <c r="GE837" s="9"/>
      <c r="GF837" s="9"/>
      <c r="GG837" s="9"/>
      <c r="GH837" s="9"/>
      <c r="GI837" s="9"/>
      <c r="GJ837" s="9"/>
      <c r="GK837" s="9"/>
      <c r="GL837" s="9"/>
      <c r="GM837" s="9"/>
      <c r="GN837" s="9"/>
      <c r="GO837" s="9"/>
      <c r="GP837" s="9"/>
      <c r="GQ837" s="9"/>
      <c r="GR837" s="9"/>
      <c r="GS837" s="9"/>
      <c r="GT837" s="9"/>
      <c r="GU837" s="9"/>
      <c r="GV837" s="9"/>
      <c r="GW837" s="9"/>
      <c r="GX837" s="9"/>
      <c r="GY837" s="9"/>
      <c r="GZ837" s="9"/>
      <c r="HA837" s="9"/>
      <c r="HB837" s="9"/>
      <c r="HC837" s="9"/>
      <c r="HD837" s="9"/>
      <c r="HE837" s="9"/>
      <c r="HF837" s="9"/>
      <c r="HG837" s="9"/>
      <c r="HH837" s="9"/>
      <c r="HI837" s="9"/>
      <c r="HJ837" s="9"/>
      <c r="HK837" s="9"/>
      <c r="HL837" s="9"/>
      <c r="HM837" s="9"/>
      <c r="HN837" s="9"/>
      <c r="HO837" s="9"/>
      <c r="HP837" s="9"/>
      <c r="HQ837" s="9"/>
    </row>
    <row r="838" spans="2:225" ht="114.75" outlineLevel="1" x14ac:dyDescent="0.2">
      <c r="B838" s="86" t="s">
        <v>2157</v>
      </c>
      <c r="C838" s="35" t="s">
        <v>46</v>
      </c>
      <c r="D838" s="37" t="s">
        <v>2154</v>
      </c>
      <c r="E838" s="37" t="s">
        <v>2155</v>
      </c>
      <c r="F838" s="85" t="s">
        <v>2155</v>
      </c>
      <c r="G838" s="37" t="s">
        <v>2156</v>
      </c>
      <c r="H838" s="37" t="s">
        <v>51</v>
      </c>
      <c r="I838" s="37">
        <v>90</v>
      </c>
      <c r="J838" s="37" t="s">
        <v>2107</v>
      </c>
      <c r="K838" s="37" t="s">
        <v>2091</v>
      </c>
      <c r="L838" s="17"/>
      <c r="M838" s="17" t="s">
        <v>2132</v>
      </c>
      <c r="N838" s="17"/>
      <c r="O838" s="24"/>
      <c r="P838" s="24"/>
      <c r="Q838" s="24"/>
      <c r="R838" s="24">
        <v>2019500</v>
      </c>
      <c r="S838" s="24">
        <f>R838*1.04</f>
        <v>2100280</v>
      </c>
      <c r="T838" s="24">
        <f>S838*1.04</f>
        <v>2184291.2000000002</v>
      </c>
      <c r="U838" s="24">
        <f>T838*1.04</f>
        <v>2271662.8480000002</v>
      </c>
      <c r="V838" s="24">
        <f>U838*1.04</f>
        <v>2362529.3619200005</v>
      </c>
      <c r="W838" s="24"/>
      <c r="X838" s="24">
        <f>SUM(O838:V838)</f>
        <v>10938263.409920001</v>
      </c>
      <c r="Y838" s="24">
        <f t="shared" si="24"/>
        <v>12250855.019110402</v>
      </c>
      <c r="Z838" s="17"/>
      <c r="AA838" s="80" t="s">
        <v>2109</v>
      </c>
      <c r="AB838" s="17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  <c r="ER838" s="9"/>
      <c r="ES838" s="9"/>
      <c r="ET838" s="9"/>
      <c r="EU838" s="9"/>
      <c r="EV838" s="9"/>
      <c r="EW838" s="9"/>
      <c r="EX838" s="9"/>
      <c r="EY838" s="9"/>
      <c r="EZ838" s="9"/>
      <c r="FA838" s="9"/>
      <c r="FB838" s="9"/>
      <c r="FC838" s="9"/>
      <c r="FD838" s="9"/>
      <c r="FE838" s="9"/>
      <c r="FF838" s="9"/>
      <c r="FG838" s="9"/>
      <c r="FH838" s="9"/>
      <c r="FI838" s="9"/>
      <c r="FJ838" s="9"/>
      <c r="FK838" s="9"/>
      <c r="FL838" s="9"/>
      <c r="FM838" s="9"/>
      <c r="FN838" s="9"/>
      <c r="FO838" s="9"/>
      <c r="FP838" s="9"/>
      <c r="FQ838" s="9"/>
      <c r="FR838" s="9"/>
      <c r="FS838" s="9"/>
      <c r="FT838" s="9"/>
      <c r="FU838" s="9"/>
      <c r="FV838" s="9"/>
      <c r="FW838" s="9"/>
      <c r="FX838" s="9"/>
      <c r="FY838" s="9"/>
      <c r="FZ838" s="9"/>
      <c r="GA838" s="9"/>
      <c r="GB838" s="9"/>
      <c r="GC838" s="9"/>
      <c r="GD838" s="9"/>
      <c r="GE838" s="9"/>
      <c r="GF838" s="9"/>
      <c r="GG838" s="9"/>
      <c r="GH838" s="9"/>
      <c r="GI838" s="9"/>
      <c r="GJ838" s="9"/>
      <c r="GK838" s="9"/>
      <c r="GL838" s="9"/>
      <c r="GM838" s="9"/>
      <c r="GN838" s="9"/>
      <c r="GO838" s="9"/>
      <c r="GP838" s="9"/>
      <c r="GQ838" s="9"/>
      <c r="GR838" s="9"/>
      <c r="GS838" s="9"/>
      <c r="GT838" s="9"/>
      <c r="GU838" s="9"/>
      <c r="GV838" s="9"/>
      <c r="GW838" s="9"/>
      <c r="GX838" s="9"/>
      <c r="GY838" s="9"/>
      <c r="GZ838" s="9"/>
      <c r="HA838" s="9"/>
      <c r="HB838" s="9"/>
      <c r="HC838" s="9"/>
      <c r="HD838" s="9"/>
      <c r="HE838" s="9"/>
      <c r="HF838" s="9"/>
      <c r="HG838" s="9"/>
      <c r="HH838" s="9"/>
      <c r="HI838" s="9"/>
      <c r="HJ838" s="9"/>
      <c r="HK838" s="9"/>
      <c r="HL838" s="9"/>
      <c r="HM838" s="9"/>
      <c r="HN838" s="9"/>
      <c r="HO838" s="9"/>
      <c r="HP838" s="9"/>
      <c r="HQ838" s="9"/>
    </row>
    <row r="839" spans="2:225" ht="114.75" outlineLevel="1" x14ac:dyDescent="0.2">
      <c r="B839" s="50" t="s">
        <v>2158</v>
      </c>
      <c r="C839" s="35" t="s">
        <v>46</v>
      </c>
      <c r="D839" s="37" t="s">
        <v>2159</v>
      </c>
      <c r="E839" s="37" t="s">
        <v>2160</v>
      </c>
      <c r="F839" s="85" t="s">
        <v>2161</v>
      </c>
      <c r="G839" s="37" t="s">
        <v>2162</v>
      </c>
      <c r="H839" s="37" t="s">
        <v>83</v>
      </c>
      <c r="I839" s="37">
        <v>100</v>
      </c>
      <c r="J839" s="37" t="s">
        <v>2131</v>
      </c>
      <c r="K839" s="37" t="s">
        <v>2091</v>
      </c>
      <c r="L839" s="17"/>
      <c r="M839" s="17" t="s">
        <v>2132</v>
      </c>
      <c r="N839" s="17"/>
      <c r="O839" s="24"/>
      <c r="P839" s="24"/>
      <c r="Q839" s="24"/>
      <c r="R839" s="24">
        <v>79752000</v>
      </c>
      <c r="S839" s="24">
        <v>84560000</v>
      </c>
      <c r="T839" s="24">
        <v>88826000</v>
      </c>
      <c r="U839" s="24">
        <v>90029000</v>
      </c>
      <c r="V839" s="24">
        <v>93290000</v>
      </c>
      <c r="W839" s="24"/>
      <c r="X839" s="24">
        <v>0</v>
      </c>
      <c r="Y839" s="24">
        <f t="shared" si="24"/>
        <v>0</v>
      </c>
      <c r="Z839" s="17"/>
      <c r="AA839" s="80">
        <v>2014</v>
      </c>
      <c r="AB839" s="17" t="s">
        <v>2138</v>
      </c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  <c r="EM839" s="9"/>
      <c r="EN839" s="9"/>
      <c r="EO839" s="9"/>
      <c r="EP839" s="9"/>
      <c r="EQ839" s="9"/>
      <c r="ER839" s="9"/>
      <c r="ES839" s="9"/>
      <c r="ET839" s="9"/>
      <c r="EU839" s="9"/>
      <c r="EV839" s="9"/>
      <c r="EW839" s="9"/>
      <c r="EX839" s="9"/>
      <c r="EY839" s="9"/>
      <c r="EZ839" s="9"/>
      <c r="FA839" s="9"/>
      <c r="FB839" s="9"/>
      <c r="FC839" s="9"/>
      <c r="FD839" s="9"/>
      <c r="FE839" s="9"/>
      <c r="FF839" s="9"/>
      <c r="FG839" s="9"/>
      <c r="FH839" s="9"/>
      <c r="FI839" s="9"/>
      <c r="FJ839" s="9"/>
      <c r="FK839" s="9"/>
      <c r="FL839" s="9"/>
      <c r="FM839" s="9"/>
      <c r="FN839" s="9"/>
      <c r="FO839" s="9"/>
      <c r="FP839" s="9"/>
      <c r="FQ839" s="9"/>
      <c r="FR839" s="9"/>
      <c r="FS839" s="9"/>
      <c r="FT839" s="9"/>
      <c r="FU839" s="9"/>
      <c r="FV839" s="9"/>
      <c r="FW839" s="9"/>
      <c r="FX839" s="9"/>
      <c r="FY839" s="9"/>
      <c r="FZ839" s="9"/>
      <c r="GA839" s="9"/>
      <c r="GB839" s="9"/>
      <c r="GC839" s="9"/>
      <c r="GD839" s="9"/>
      <c r="GE839" s="9"/>
      <c r="GF839" s="9"/>
      <c r="GG839" s="9"/>
      <c r="GH839" s="9"/>
      <c r="GI839" s="9"/>
      <c r="GJ839" s="9"/>
      <c r="GK839" s="9"/>
      <c r="GL839" s="9"/>
      <c r="GM839" s="9"/>
      <c r="GN839" s="9"/>
      <c r="GO839" s="9"/>
      <c r="GP839" s="9"/>
      <c r="GQ839" s="9"/>
      <c r="GR839" s="9"/>
      <c r="GS839" s="9"/>
      <c r="GT839" s="9"/>
      <c r="GU839" s="9"/>
      <c r="GV839" s="9"/>
      <c r="GW839" s="9"/>
      <c r="GX839" s="9"/>
      <c r="GY839" s="9"/>
      <c r="GZ839" s="9"/>
      <c r="HA839" s="9"/>
      <c r="HB839" s="9"/>
      <c r="HC839" s="9"/>
      <c r="HD839" s="9"/>
      <c r="HE839" s="9"/>
      <c r="HF839" s="9"/>
      <c r="HG839" s="9"/>
      <c r="HH839" s="9"/>
      <c r="HI839" s="9"/>
      <c r="HJ839" s="9"/>
      <c r="HK839" s="9"/>
      <c r="HL839" s="9"/>
      <c r="HM839" s="9"/>
      <c r="HN839" s="9"/>
      <c r="HO839" s="9"/>
      <c r="HP839" s="9"/>
      <c r="HQ839" s="9"/>
    </row>
    <row r="840" spans="2:225" ht="114.75" outlineLevel="1" x14ac:dyDescent="0.2">
      <c r="B840" s="86" t="s">
        <v>2163</v>
      </c>
      <c r="C840" s="35" t="s">
        <v>46</v>
      </c>
      <c r="D840" s="37" t="s">
        <v>2159</v>
      </c>
      <c r="E840" s="37" t="s">
        <v>2160</v>
      </c>
      <c r="F840" s="85" t="s">
        <v>2161</v>
      </c>
      <c r="G840" s="37" t="s">
        <v>2162</v>
      </c>
      <c r="H840" s="37" t="s">
        <v>83</v>
      </c>
      <c r="I840" s="37">
        <v>100</v>
      </c>
      <c r="J840" s="37" t="s">
        <v>2107</v>
      </c>
      <c r="K840" s="37" t="s">
        <v>2091</v>
      </c>
      <c r="L840" s="17"/>
      <c r="M840" s="17" t="s">
        <v>2132</v>
      </c>
      <c r="N840" s="17"/>
      <c r="O840" s="24"/>
      <c r="P840" s="24"/>
      <c r="Q840" s="24"/>
      <c r="R840" s="72">
        <v>79915168</v>
      </c>
      <c r="S840" s="72">
        <f>R840*1.04</f>
        <v>83111774.719999999</v>
      </c>
      <c r="T840" s="72">
        <f>S840*1.04</f>
        <v>86436245.708800003</v>
      </c>
      <c r="U840" s="72">
        <f>T840*1.04</f>
        <v>89893695.537152007</v>
      </c>
      <c r="V840" s="72">
        <f>U840*1.04</f>
        <v>93489443.358638093</v>
      </c>
      <c r="W840" s="24"/>
      <c r="X840" s="87">
        <v>0</v>
      </c>
      <c r="Y840" s="87">
        <f t="shared" si="24"/>
        <v>0</v>
      </c>
      <c r="Z840" s="17"/>
      <c r="AA840" s="80" t="s">
        <v>2109</v>
      </c>
      <c r="AB840" s="17" t="s">
        <v>2164</v>
      </c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  <c r="ER840" s="9"/>
      <c r="ES840" s="9"/>
      <c r="ET840" s="9"/>
      <c r="EU840" s="9"/>
      <c r="EV840" s="9"/>
      <c r="EW840" s="9"/>
      <c r="EX840" s="9"/>
      <c r="EY840" s="9"/>
      <c r="EZ840" s="9"/>
      <c r="FA840" s="9"/>
      <c r="FB840" s="9"/>
      <c r="FC840" s="9"/>
      <c r="FD840" s="9"/>
      <c r="FE840" s="9"/>
      <c r="FF840" s="9"/>
      <c r="FG840" s="9"/>
      <c r="FH840" s="9"/>
      <c r="FI840" s="9"/>
      <c r="FJ840" s="9"/>
      <c r="FK840" s="9"/>
      <c r="FL840" s="9"/>
      <c r="FM840" s="9"/>
      <c r="FN840" s="9"/>
      <c r="FO840" s="9"/>
      <c r="FP840" s="9"/>
      <c r="FQ840" s="9"/>
      <c r="FR840" s="9"/>
      <c r="FS840" s="9"/>
      <c r="FT840" s="9"/>
      <c r="FU840" s="9"/>
      <c r="FV840" s="9"/>
      <c r="FW840" s="9"/>
      <c r="FX840" s="9"/>
      <c r="FY840" s="9"/>
      <c r="FZ840" s="9"/>
      <c r="GA840" s="9"/>
      <c r="GB840" s="9"/>
      <c r="GC840" s="9"/>
      <c r="GD840" s="9"/>
      <c r="GE840" s="9"/>
      <c r="GF840" s="9"/>
      <c r="GG840" s="9"/>
      <c r="GH840" s="9"/>
      <c r="GI840" s="9"/>
      <c r="GJ840" s="9"/>
      <c r="GK840" s="9"/>
      <c r="GL840" s="9"/>
      <c r="GM840" s="9"/>
      <c r="GN840" s="9"/>
      <c r="GO840" s="9"/>
      <c r="GP840" s="9"/>
      <c r="GQ840" s="9"/>
      <c r="GR840" s="9"/>
      <c r="GS840" s="9"/>
      <c r="GT840" s="9"/>
      <c r="GU840" s="9"/>
      <c r="GV840" s="9"/>
      <c r="GW840" s="9"/>
      <c r="GX840" s="9"/>
      <c r="GY840" s="9"/>
      <c r="GZ840" s="9"/>
      <c r="HA840" s="9"/>
      <c r="HB840" s="9"/>
      <c r="HC840" s="9"/>
      <c r="HD840" s="9"/>
      <c r="HE840" s="9"/>
      <c r="HF840" s="9"/>
      <c r="HG840" s="9"/>
      <c r="HH840" s="9"/>
      <c r="HI840" s="9"/>
      <c r="HJ840" s="9"/>
      <c r="HK840" s="9"/>
      <c r="HL840" s="9"/>
      <c r="HM840" s="9"/>
      <c r="HN840" s="9"/>
      <c r="HO840" s="9"/>
      <c r="HP840" s="9"/>
      <c r="HQ840" s="9"/>
    </row>
    <row r="841" spans="2:225" ht="114.75" outlineLevel="1" x14ac:dyDescent="0.2">
      <c r="B841" s="86" t="s">
        <v>2165</v>
      </c>
      <c r="C841" s="35" t="s">
        <v>46</v>
      </c>
      <c r="D841" s="37" t="s">
        <v>2159</v>
      </c>
      <c r="E841" s="37" t="s">
        <v>2160</v>
      </c>
      <c r="F841" s="85" t="s">
        <v>2161</v>
      </c>
      <c r="G841" s="37" t="s">
        <v>2162</v>
      </c>
      <c r="H841" s="37" t="s">
        <v>83</v>
      </c>
      <c r="I841" s="37">
        <v>100</v>
      </c>
      <c r="J841" s="37" t="s">
        <v>112</v>
      </c>
      <c r="K841" s="37" t="s">
        <v>2091</v>
      </c>
      <c r="L841" s="17"/>
      <c r="M841" s="17" t="s">
        <v>2132</v>
      </c>
      <c r="N841" s="17"/>
      <c r="O841" s="24"/>
      <c r="P841" s="24"/>
      <c r="Q841" s="24"/>
      <c r="R841" s="72">
        <v>66595973.399999999</v>
      </c>
      <c r="S841" s="72">
        <v>83111774.719999999</v>
      </c>
      <c r="T841" s="72">
        <f>S841*1.04</f>
        <v>86436245.708800003</v>
      </c>
      <c r="U841" s="72">
        <f>T841*1.04</f>
        <v>89893695.537152007</v>
      </c>
      <c r="V841" s="72">
        <f>U841*1.04</f>
        <v>93489443.358638093</v>
      </c>
      <c r="W841" s="24"/>
      <c r="X841" s="87">
        <f>SUM(O841:V841)</f>
        <v>419527132.72459012</v>
      </c>
      <c r="Y841" s="87">
        <f t="shared" si="24"/>
        <v>469870388.65154099</v>
      </c>
      <c r="Z841" s="17"/>
      <c r="AA841" s="80">
        <v>2015</v>
      </c>
      <c r="AB841" s="17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  <c r="EO841" s="9"/>
      <c r="EP841" s="9"/>
      <c r="EQ841" s="9"/>
      <c r="ER841" s="9"/>
      <c r="ES841" s="9"/>
      <c r="ET841" s="9"/>
      <c r="EU841" s="9"/>
      <c r="EV841" s="9"/>
      <c r="EW841" s="9"/>
      <c r="EX841" s="9"/>
      <c r="EY841" s="9"/>
      <c r="EZ841" s="9"/>
      <c r="FA841" s="9"/>
      <c r="FB841" s="9"/>
      <c r="FC841" s="9"/>
      <c r="FD841" s="9"/>
      <c r="FE841" s="9"/>
      <c r="FF841" s="9"/>
      <c r="FG841" s="9"/>
      <c r="FH841" s="9"/>
      <c r="FI841" s="9"/>
      <c r="FJ841" s="9"/>
      <c r="FK841" s="9"/>
      <c r="FL841" s="9"/>
      <c r="FM841" s="9"/>
      <c r="FN841" s="9"/>
      <c r="FO841" s="9"/>
      <c r="FP841" s="9"/>
      <c r="FQ841" s="9"/>
      <c r="FR841" s="9"/>
      <c r="FS841" s="9"/>
      <c r="FT841" s="9"/>
      <c r="FU841" s="9"/>
      <c r="FV841" s="9"/>
      <c r="FW841" s="9"/>
      <c r="FX841" s="9"/>
      <c r="FY841" s="9"/>
      <c r="FZ841" s="9"/>
      <c r="GA841" s="9"/>
      <c r="GB841" s="9"/>
      <c r="GC841" s="9"/>
      <c r="GD841" s="9"/>
      <c r="GE841" s="9"/>
      <c r="GF841" s="9"/>
      <c r="GG841" s="9"/>
      <c r="GH841" s="9"/>
      <c r="GI841" s="9"/>
      <c r="GJ841" s="9"/>
      <c r="GK841" s="9"/>
      <c r="GL841" s="9"/>
      <c r="GM841" s="9"/>
      <c r="GN841" s="9"/>
      <c r="GO841" s="9"/>
      <c r="GP841" s="9"/>
      <c r="GQ841" s="9"/>
      <c r="GR841" s="9"/>
      <c r="GS841" s="9"/>
      <c r="GT841" s="9"/>
      <c r="GU841" s="9"/>
      <c r="GV841" s="9"/>
      <c r="GW841" s="9"/>
      <c r="GX841" s="9"/>
      <c r="GY841" s="9"/>
      <c r="GZ841" s="9"/>
      <c r="HA841" s="9"/>
      <c r="HB841" s="9"/>
      <c r="HC841" s="9"/>
      <c r="HD841" s="9"/>
      <c r="HE841" s="9"/>
      <c r="HF841" s="9"/>
      <c r="HG841" s="9"/>
      <c r="HH841" s="9"/>
      <c r="HI841" s="9"/>
      <c r="HJ841" s="9"/>
      <c r="HK841" s="9"/>
      <c r="HL841" s="9"/>
      <c r="HM841" s="9"/>
      <c r="HN841" s="9"/>
      <c r="HO841" s="9"/>
      <c r="HP841" s="9"/>
      <c r="HQ841" s="9"/>
    </row>
    <row r="842" spans="2:225" ht="127.5" outlineLevel="1" x14ac:dyDescent="0.2">
      <c r="B842" s="50" t="s">
        <v>2166</v>
      </c>
      <c r="C842" s="35" t="s">
        <v>46</v>
      </c>
      <c r="D842" s="37" t="s">
        <v>2167</v>
      </c>
      <c r="E842" s="37" t="s">
        <v>2168</v>
      </c>
      <c r="F842" s="85" t="s">
        <v>2169</v>
      </c>
      <c r="G842" s="37" t="s">
        <v>2170</v>
      </c>
      <c r="H842" s="37" t="s">
        <v>83</v>
      </c>
      <c r="I842" s="37">
        <v>10</v>
      </c>
      <c r="J842" s="37" t="s">
        <v>2171</v>
      </c>
      <c r="K842" s="37" t="s">
        <v>2057</v>
      </c>
      <c r="L842" s="17"/>
      <c r="M842" s="17" t="s">
        <v>2172</v>
      </c>
      <c r="N842" s="17"/>
      <c r="O842" s="24"/>
      <c r="P842" s="24"/>
      <c r="Q842" s="24"/>
      <c r="R842" s="24">
        <v>240000000</v>
      </c>
      <c r="S842" s="24">
        <v>270000000</v>
      </c>
      <c r="T842" s="24">
        <v>270000000</v>
      </c>
      <c r="U842" s="24"/>
      <c r="V842" s="24"/>
      <c r="W842" s="24"/>
      <c r="X842" s="24">
        <f>SUM(O842:W842)</f>
        <v>780000000</v>
      </c>
      <c r="Y842" s="24">
        <f>X842*1.12</f>
        <v>873600000.00000012</v>
      </c>
      <c r="Z842" s="17"/>
      <c r="AA842" s="80">
        <v>2015</v>
      </c>
      <c r="AB842" s="17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  <c r="EM842" s="9"/>
      <c r="EN842" s="9"/>
      <c r="EO842" s="9"/>
      <c r="EP842" s="9"/>
      <c r="EQ842" s="9"/>
      <c r="ER842" s="9"/>
      <c r="ES842" s="9"/>
      <c r="ET842" s="9"/>
      <c r="EU842" s="9"/>
      <c r="EV842" s="9"/>
      <c r="EW842" s="9"/>
      <c r="EX842" s="9"/>
      <c r="EY842" s="9"/>
      <c r="EZ842" s="9"/>
      <c r="FA842" s="9"/>
      <c r="FB842" s="9"/>
      <c r="FC842" s="9"/>
      <c r="FD842" s="9"/>
      <c r="FE842" s="9"/>
      <c r="FF842" s="9"/>
      <c r="FG842" s="9"/>
      <c r="FH842" s="9"/>
      <c r="FI842" s="9"/>
      <c r="FJ842" s="9"/>
      <c r="FK842" s="9"/>
      <c r="FL842" s="9"/>
      <c r="FM842" s="9"/>
      <c r="FN842" s="9"/>
      <c r="FO842" s="9"/>
      <c r="FP842" s="9"/>
      <c r="FQ842" s="9"/>
      <c r="FR842" s="9"/>
      <c r="FS842" s="9"/>
      <c r="FT842" s="9"/>
      <c r="FU842" s="9"/>
      <c r="FV842" s="9"/>
      <c r="FW842" s="9"/>
      <c r="FX842" s="9"/>
      <c r="FY842" s="9"/>
      <c r="FZ842" s="9"/>
      <c r="GA842" s="9"/>
      <c r="GB842" s="9"/>
      <c r="GC842" s="9"/>
      <c r="GD842" s="9"/>
      <c r="GE842" s="9"/>
      <c r="GF842" s="9"/>
      <c r="GG842" s="9"/>
      <c r="GH842" s="9"/>
      <c r="GI842" s="9"/>
      <c r="GJ842" s="9"/>
      <c r="GK842" s="9"/>
      <c r="GL842" s="9"/>
      <c r="GM842" s="9"/>
      <c r="GN842" s="9"/>
      <c r="GO842" s="9"/>
      <c r="GP842" s="9"/>
      <c r="GQ842" s="9"/>
      <c r="GR842" s="9"/>
      <c r="GS842" s="9"/>
      <c r="GT842" s="9"/>
      <c r="GU842" s="9"/>
      <c r="GV842" s="9"/>
      <c r="GW842" s="9"/>
      <c r="GX842" s="9"/>
      <c r="GY842" s="9"/>
      <c r="GZ842" s="9"/>
      <c r="HA842" s="9"/>
      <c r="HB842" s="9"/>
      <c r="HC842" s="9"/>
      <c r="HD842" s="9"/>
      <c r="HE842" s="9"/>
      <c r="HF842" s="9"/>
      <c r="HG842" s="9"/>
      <c r="HH842" s="9"/>
      <c r="HI842" s="9"/>
      <c r="HJ842" s="9"/>
      <c r="HK842" s="9"/>
      <c r="HL842" s="9"/>
      <c r="HM842" s="9"/>
      <c r="HN842" s="9"/>
      <c r="HO842" s="9"/>
      <c r="HP842" s="9"/>
      <c r="HQ842" s="9"/>
    </row>
    <row r="843" spans="2:225" ht="12.75" customHeight="1" x14ac:dyDescent="0.2">
      <c r="B843" s="121" t="s">
        <v>2173</v>
      </c>
      <c r="C843" s="12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9">
        <f t="shared" ref="O843:V843" si="26">SUM(O813:O842)</f>
        <v>30000000</v>
      </c>
      <c r="P843" s="19">
        <f t="shared" si="26"/>
        <v>5350112000</v>
      </c>
      <c r="Q843" s="19">
        <f t="shared" si="26"/>
        <v>5555010279.6300001</v>
      </c>
      <c r="R843" s="19">
        <f t="shared" si="26"/>
        <v>34523715752.400002</v>
      </c>
      <c r="S843" s="19">
        <f t="shared" si="26"/>
        <v>33731858716.540001</v>
      </c>
      <c r="T843" s="19">
        <f t="shared" si="26"/>
        <v>13323365979.201599</v>
      </c>
      <c r="U843" s="19">
        <f t="shared" si="26"/>
        <v>816741719.92966413</v>
      </c>
      <c r="V843" s="19">
        <f t="shared" si="26"/>
        <v>847054851.08685064</v>
      </c>
      <c r="W843" s="19"/>
      <c r="X843" s="19">
        <f>SUM(X813:X842)</f>
        <v>50083322775.463531</v>
      </c>
      <c r="Y843" s="19">
        <f>SUM(Y813:Y842)</f>
        <v>56093321508.51915</v>
      </c>
      <c r="Z843" s="11"/>
      <c r="AA843" s="11"/>
      <c r="AB843" s="11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  <c r="BX843" s="10"/>
      <c r="BY843" s="10"/>
      <c r="BZ843" s="10"/>
      <c r="CA843" s="10"/>
      <c r="CB843" s="10"/>
      <c r="CC843" s="10"/>
      <c r="CD843" s="10"/>
      <c r="CE843" s="10"/>
      <c r="CF843" s="10"/>
      <c r="CG843" s="10"/>
      <c r="CH843" s="10"/>
      <c r="CI843" s="10"/>
      <c r="CJ843" s="10"/>
      <c r="CK843" s="10"/>
      <c r="CL843" s="10"/>
      <c r="CM843" s="10"/>
      <c r="CN843" s="10"/>
      <c r="CO843" s="10"/>
      <c r="CP843" s="10"/>
      <c r="CQ843" s="10"/>
      <c r="CR843" s="10"/>
      <c r="CS843" s="10"/>
      <c r="CT843" s="10"/>
      <c r="CU843" s="10"/>
      <c r="CV843" s="10"/>
      <c r="CW843" s="10"/>
      <c r="CX843" s="10"/>
      <c r="CY843" s="10"/>
      <c r="CZ843" s="10"/>
      <c r="DA843" s="10"/>
      <c r="DB843" s="10"/>
      <c r="DC843" s="10"/>
      <c r="DD843" s="10"/>
      <c r="DE843" s="10"/>
      <c r="DF843" s="10"/>
      <c r="DG843" s="10"/>
      <c r="DH843" s="10"/>
      <c r="DI843" s="10"/>
      <c r="DJ843" s="10"/>
      <c r="DK843" s="10"/>
      <c r="DL843" s="10"/>
      <c r="DM843" s="10"/>
      <c r="DN843" s="10"/>
      <c r="DO843" s="10"/>
      <c r="DP843" s="10"/>
      <c r="DQ843" s="10"/>
      <c r="DR843" s="10"/>
      <c r="DS843" s="10"/>
      <c r="DT843" s="10"/>
      <c r="DU843" s="10"/>
      <c r="DV843" s="10"/>
      <c r="DW843" s="10"/>
      <c r="DX843" s="10"/>
      <c r="DY843" s="10"/>
      <c r="DZ843" s="10"/>
      <c r="EA843" s="10"/>
      <c r="EB843" s="10"/>
      <c r="EC843" s="10"/>
      <c r="ED843" s="10"/>
      <c r="EE843" s="10"/>
      <c r="EF843" s="10"/>
      <c r="EG843" s="10"/>
      <c r="EH843" s="10"/>
      <c r="EI843" s="10"/>
      <c r="EJ843" s="10"/>
      <c r="EK843" s="10"/>
      <c r="EL843" s="10"/>
      <c r="EM843" s="10"/>
      <c r="EN843" s="10"/>
      <c r="EO843" s="10"/>
      <c r="EP843" s="10"/>
      <c r="EQ843" s="10"/>
      <c r="ER843" s="10"/>
      <c r="ES843" s="10"/>
      <c r="ET843" s="10"/>
      <c r="EU843" s="10"/>
      <c r="EV843" s="10"/>
      <c r="EW843" s="10"/>
      <c r="EX843" s="10"/>
      <c r="EY843" s="10"/>
      <c r="EZ843" s="10"/>
      <c r="FA843" s="10"/>
      <c r="FB843" s="10"/>
      <c r="FC843" s="10"/>
      <c r="FD843" s="10"/>
      <c r="FE843" s="10"/>
      <c r="FF843" s="10"/>
      <c r="FG843" s="10"/>
      <c r="FH843" s="10"/>
      <c r="FI843" s="10"/>
      <c r="FJ843" s="10"/>
      <c r="FK843" s="10"/>
      <c r="FL843" s="10"/>
      <c r="FM843" s="10"/>
      <c r="FN843" s="10"/>
      <c r="FO843" s="10"/>
      <c r="FP843" s="10"/>
      <c r="FQ843" s="10"/>
      <c r="FR843" s="10"/>
      <c r="FS843" s="10"/>
      <c r="FT843" s="10"/>
      <c r="FU843" s="10"/>
      <c r="FV843" s="10"/>
      <c r="FW843" s="10"/>
      <c r="FX843" s="10"/>
      <c r="FY843" s="10"/>
      <c r="FZ843" s="10"/>
      <c r="GA843" s="10"/>
      <c r="GB843" s="10"/>
      <c r="GC843" s="10"/>
      <c r="GD843" s="10"/>
      <c r="GE843" s="10"/>
      <c r="GF843" s="10"/>
      <c r="GG843" s="10"/>
      <c r="GH843" s="10"/>
      <c r="GI843" s="10"/>
      <c r="GJ843" s="10"/>
      <c r="GK843" s="10"/>
      <c r="GL843" s="10"/>
      <c r="GM843" s="10"/>
      <c r="GN843" s="10"/>
      <c r="GO843" s="10"/>
      <c r="GP843" s="10"/>
      <c r="GQ843" s="10"/>
      <c r="GR843" s="10"/>
      <c r="GS843" s="10"/>
      <c r="GT843" s="10"/>
      <c r="GU843" s="10"/>
      <c r="GV843" s="10"/>
      <c r="GW843" s="10"/>
      <c r="GX843" s="10"/>
      <c r="GY843" s="10"/>
      <c r="GZ843" s="10"/>
      <c r="HA843" s="10"/>
      <c r="HB843" s="10"/>
      <c r="HC843" s="10"/>
      <c r="HD843" s="10"/>
      <c r="HE843" s="10"/>
      <c r="HF843" s="10"/>
      <c r="HG843" s="10"/>
      <c r="HH843" s="10"/>
      <c r="HI843" s="10"/>
      <c r="HJ843" s="10"/>
      <c r="HK843" s="10"/>
      <c r="HL843" s="10"/>
      <c r="HM843" s="10"/>
      <c r="HN843" s="10"/>
      <c r="HO843" s="10"/>
      <c r="HP843" s="10"/>
      <c r="HQ843" s="10"/>
    </row>
    <row r="844" spans="2:225" ht="12.75" x14ac:dyDescent="0.2">
      <c r="B844" s="12" t="s">
        <v>2174</v>
      </c>
      <c r="C844" s="88"/>
      <c r="D844" s="11"/>
      <c r="E844" s="11"/>
      <c r="F844" s="11"/>
      <c r="G844" s="11"/>
      <c r="H844" s="17"/>
      <c r="I844" s="11"/>
      <c r="J844" s="11"/>
      <c r="K844" s="11"/>
      <c r="L844" s="11"/>
      <c r="M844" s="11"/>
      <c r="N844" s="11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1"/>
      <c r="AA844" s="11"/>
      <c r="AB844" s="11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  <c r="CC844" s="10"/>
      <c r="CD844" s="10"/>
      <c r="CE844" s="10"/>
      <c r="CF844" s="10"/>
      <c r="CG844" s="10"/>
      <c r="CH844" s="10"/>
      <c r="CI844" s="10"/>
      <c r="CJ844" s="10"/>
      <c r="CK844" s="10"/>
      <c r="CL844" s="10"/>
      <c r="CM844" s="10"/>
      <c r="CN844" s="10"/>
      <c r="CO844" s="10"/>
      <c r="CP844" s="10"/>
      <c r="CQ844" s="10"/>
      <c r="CR844" s="10"/>
      <c r="CS844" s="10"/>
      <c r="CT844" s="10"/>
      <c r="CU844" s="10"/>
      <c r="CV844" s="10"/>
      <c r="CW844" s="10"/>
      <c r="CX844" s="10"/>
      <c r="CY844" s="10"/>
      <c r="CZ844" s="10"/>
      <c r="DA844" s="10"/>
      <c r="DB844" s="10"/>
      <c r="DC844" s="10"/>
      <c r="DD844" s="10"/>
      <c r="DE844" s="10"/>
      <c r="DF844" s="10"/>
      <c r="DG844" s="10"/>
      <c r="DH844" s="10"/>
      <c r="DI844" s="10"/>
      <c r="DJ844" s="10"/>
      <c r="DK844" s="10"/>
      <c r="DL844" s="10"/>
      <c r="DM844" s="10"/>
      <c r="DN844" s="10"/>
      <c r="DO844" s="10"/>
      <c r="DP844" s="10"/>
      <c r="DQ844" s="10"/>
      <c r="DR844" s="10"/>
      <c r="DS844" s="10"/>
      <c r="DT844" s="10"/>
      <c r="DU844" s="10"/>
      <c r="DV844" s="10"/>
      <c r="DW844" s="10"/>
      <c r="DX844" s="10"/>
      <c r="DY844" s="10"/>
      <c r="DZ844" s="10"/>
      <c r="EA844" s="10"/>
      <c r="EB844" s="10"/>
      <c r="EC844" s="10"/>
      <c r="ED844" s="10"/>
      <c r="EE844" s="10"/>
      <c r="EF844" s="10"/>
      <c r="EG844" s="10"/>
      <c r="EH844" s="10"/>
      <c r="EI844" s="10"/>
      <c r="EJ844" s="10"/>
      <c r="EK844" s="10"/>
      <c r="EL844" s="10"/>
      <c r="EM844" s="10"/>
      <c r="EN844" s="10"/>
      <c r="EO844" s="10"/>
      <c r="EP844" s="10"/>
      <c r="EQ844" s="10"/>
      <c r="ER844" s="10"/>
      <c r="ES844" s="10"/>
      <c r="ET844" s="10"/>
      <c r="EU844" s="10"/>
      <c r="EV844" s="10"/>
      <c r="EW844" s="10"/>
      <c r="EX844" s="10"/>
      <c r="EY844" s="10"/>
      <c r="EZ844" s="10"/>
      <c r="FA844" s="10"/>
      <c r="FB844" s="10"/>
      <c r="FC844" s="10"/>
      <c r="FD844" s="10"/>
      <c r="FE844" s="10"/>
      <c r="FF844" s="10"/>
      <c r="FG844" s="10"/>
      <c r="FH844" s="10"/>
      <c r="FI844" s="10"/>
      <c r="FJ844" s="10"/>
      <c r="FK844" s="10"/>
      <c r="FL844" s="10"/>
      <c r="FM844" s="10"/>
      <c r="FN844" s="10"/>
      <c r="FO844" s="10"/>
      <c r="FP844" s="10"/>
      <c r="FQ844" s="10"/>
      <c r="FR844" s="10"/>
      <c r="FS844" s="10"/>
      <c r="FT844" s="10"/>
      <c r="FU844" s="10"/>
      <c r="FV844" s="10"/>
      <c r="FW844" s="10"/>
      <c r="FX844" s="10"/>
      <c r="FY844" s="10"/>
      <c r="FZ844" s="10"/>
      <c r="GA844" s="10"/>
      <c r="GB844" s="10"/>
      <c r="GC844" s="10"/>
      <c r="GD844" s="10"/>
      <c r="GE844" s="10"/>
      <c r="GF844" s="10"/>
      <c r="GG844" s="10"/>
      <c r="GH844" s="10"/>
      <c r="GI844" s="10"/>
      <c r="GJ844" s="10"/>
      <c r="GK844" s="10"/>
      <c r="GL844" s="10"/>
      <c r="GM844" s="10"/>
      <c r="GN844" s="10"/>
      <c r="GO844" s="10"/>
      <c r="GP844" s="10"/>
      <c r="GQ844" s="10"/>
      <c r="GR844" s="10"/>
      <c r="GS844" s="10"/>
      <c r="GT844" s="10"/>
      <c r="GU844" s="10"/>
      <c r="GV844" s="10"/>
      <c r="GW844" s="10"/>
      <c r="GX844" s="10"/>
      <c r="GY844" s="10"/>
      <c r="GZ844" s="10"/>
      <c r="HA844" s="10"/>
      <c r="HB844" s="10"/>
      <c r="HC844" s="10"/>
      <c r="HD844" s="10"/>
      <c r="HE844" s="10"/>
      <c r="HF844" s="10"/>
      <c r="HG844" s="10"/>
      <c r="HH844" s="10"/>
      <c r="HI844" s="10"/>
      <c r="HJ844" s="10"/>
      <c r="HK844" s="10"/>
      <c r="HL844" s="10"/>
      <c r="HM844" s="10"/>
      <c r="HN844" s="10"/>
      <c r="HO844" s="10"/>
      <c r="HP844" s="10"/>
      <c r="HQ844" s="10"/>
    </row>
    <row r="845" spans="2:225" ht="114.75" outlineLevel="1" x14ac:dyDescent="0.2">
      <c r="B845" s="17" t="s">
        <v>2175</v>
      </c>
      <c r="C845" s="35" t="s">
        <v>46</v>
      </c>
      <c r="D845" s="17" t="s">
        <v>2176</v>
      </c>
      <c r="E845" s="85" t="s">
        <v>2177</v>
      </c>
      <c r="F845" s="85" t="s">
        <v>2177</v>
      </c>
      <c r="G845" s="17" t="s">
        <v>2178</v>
      </c>
      <c r="H845" s="17" t="s">
        <v>83</v>
      </c>
      <c r="I845" s="17">
        <v>80</v>
      </c>
      <c r="J845" s="17" t="s">
        <v>2179</v>
      </c>
      <c r="K845" s="17" t="s">
        <v>2057</v>
      </c>
      <c r="L845" s="17" t="s">
        <v>688</v>
      </c>
      <c r="M845" s="17" t="s">
        <v>2132</v>
      </c>
      <c r="N845" s="17" t="s">
        <v>688</v>
      </c>
      <c r="O845" s="25"/>
      <c r="P845" s="25">
        <v>8133652</v>
      </c>
      <c r="Q845" s="25">
        <v>3063728</v>
      </c>
      <c r="R845" s="25"/>
      <c r="S845" s="25"/>
      <c r="T845" s="25"/>
      <c r="U845" s="25"/>
      <c r="V845" s="25"/>
      <c r="W845" s="25"/>
      <c r="X845" s="25">
        <f>SUM(O845:W845)</f>
        <v>11197380</v>
      </c>
      <c r="Y845" s="25">
        <f t="shared" ref="Y845:Y855" si="27">X845*1.12</f>
        <v>12541065.600000001</v>
      </c>
      <c r="Z845" s="17"/>
      <c r="AA845" s="72" t="s">
        <v>2072</v>
      </c>
      <c r="AB845" s="17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  <c r="EM845" s="9"/>
      <c r="EN845" s="9"/>
      <c r="EO845" s="9"/>
      <c r="EP845" s="9"/>
      <c r="EQ845" s="9"/>
      <c r="ER845" s="9"/>
      <c r="ES845" s="9"/>
      <c r="ET845" s="9"/>
      <c r="EU845" s="9"/>
      <c r="EV845" s="9"/>
      <c r="EW845" s="9"/>
      <c r="EX845" s="9"/>
      <c r="EY845" s="9"/>
      <c r="EZ845" s="9"/>
      <c r="FA845" s="9"/>
      <c r="FB845" s="9"/>
      <c r="FC845" s="9"/>
      <c r="FD845" s="9"/>
      <c r="FE845" s="9"/>
      <c r="FF845" s="9"/>
      <c r="FG845" s="9"/>
      <c r="FH845" s="9"/>
      <c r="FI845" s="9"/>
      <c r="FJ845" s="9"/>
      <c r="FK845" s="9"/>
      <c r="FL845" s="9"/>
      <c r="FM845" s="9"/>
      <c r="FN845" s="9"/>
      <c r="FO845" s="9"/>
      <c r="FP845" s="9"/>
      <c r="FQ845" s="9"/>
      <c r="FR845" s="9"/>
      <c r="FS845" s="9"/>
      <c r="FT845" s="9"/>
      <c r="FU845" s="9"/>
      <c r="FV845" s="9"/>
      <c r="FW845" s="9"/>
      <c r="FX845" s="9"/>
      <c r="FY845" s="9"/>
      <c r="FZ845" s="9"/>
      <c r="GA845" s="9"/>
      <c r="GB845" s="9"/>
      <c r="GC845" s="9"/>
      <c r="GD845" s="9"/>
      <c r="GE845" s="9"/>
      <c r="GF845" s="9"/>
      <c r="GG845" s="9"/>
      <c r="GH845" s="9"/>
      <c r="GI845" s="9"/>
      <c r="GJ845" s="9"/>
      <c r="GK845" s="9"/>
      <c r="GL845" s="9"/>
      <c r="GM845" s="9"/>
      <c r="GN845" s="9"/>
      <c r="GO845" s="9"/>
      <c r="GP845" s="9"/>
      <c r="GQ845" s="9"/>
      <c r="GR845" s="9"/>
      <c r="GS845" s="9"/>
      <c r="GT845" s="9"/>
      <c r="GU845" s="9"/>
      <c r="GV845" s="9"/>
      <c r="GW845" s="9"/>
      <c r="GX845" s="9"/>
      <c r="GY845" s="9"/>
      <c r="GZ845" s="9"/>
      <c r="HA845" s="9"/>
      <c r="HB845" s="9"/>
      <c r="HC845" s="9"/>
      <c r="HD845" s="9"/>
      <c r="HE845" s="9"/>
      <c r="HF845" s="9"/>
      <c r="HG845" s="9"/>
      <c r="HH845" s="9"/>
      <c r="HI845" s="9"/>
      <c r="HJ845" s="9"/>
      <c r="HK845" s="9"/>
      <c r="HL845" s="9"/>
      <c r="HM845" s="9"/>
      <c r="HN845" s="9"/>
      <c r="HO845" s="9"/>
      <c r="HP845" s="9"/>
      <c r="HQ845" s="9"/>
    </row>
    <row r="846" spans="2:225" ht="114.75" outlineLevel="1" x14ac:dyDescent="0.2">
      <c r="B846" s="17" t="s">
        <v>2180</v>
      </c>
      <c r="C846" s="35" t="s">
        <v>46</v>
      </c>
      <c r="D846" s="17" t="s">
        <v>2181</v>
      </c>
      <c r="E846" s="85" t="s">
        <v>2182</v>
      </c>
      <c r="F846" s="85" t="s">
        <v>2182</v>
      </c>
      <c r="G846" s="17" t="s">
        <v>2183</v>
      </c>
      <c r="H846" s="17" t="s">
        <v>51</v>
      </c>
      <c r="I846" s="17">
        <v>80</v>
      </c>
      <c r="J846" s="17" t="s">
        <v>2179</v>
      </c>
      <c r="K846" s="17" t="s">
        <v>2057</v>
      </c>
      <c r="L846" s="17" t="s">
        <v>688</v>
      </c>
      <c r="M846" s="17" t="s">
        <v>2132</v>
      </c>
      <c r="N846" s="17" t="s">
        <v>688</v>
      </c>
      <c r="O846" s="25"/>
      <c r="P846" s="25">
        <v>5194799</v>
      </c>
      <c r="Q846" s="25">
        <v>1956741</v>
      </c>
      <c r="R846" s="25"/>
      <c r="S846" s="25"/>
      <c r="T846" s="25"/>
      <c r="U846" s="25"/>
      <c r="V846" s="25"/>
      <c r="W846" s="25"/>
      <c r="X846" s="25">
        <f>SUM(O846:W846)</f>
        <v>7151540</v>
      </c>
      <c r="Y846" s="25">
        <f t="shared" si="27"/>
        <v>8009724.8000000007</v>
      </c>
      <c r="Z846" s="17"/>
      <c r="AA846" s="72" t="s">
        <v>2072</v>
      </c>
      <c r="AB846" s="17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  <c r="EH846" s="9"/>
      <c r="EI846" s="9"/>
      <c r="EJ846" s="9"/>
      <c r="EK846" s="9"/>
      <c r="EL846" s="9"/>
      <c r="EM846" s="9"/>
      <c r="EN846" s="9"/>
      <c r="EO846" s="9"/>
      <c r="EP846" s="9"/>
      <c r="EQ846" s="9"/>
      <c r="ER846" s="9"/>
      <c r="ES846" s="9"/>
      <c r="ET846" s="9"/>
      <c r="EU846" s="9"/>
      <c r="EV846" s="9"/>
      <c r="EW846" s="9"/>
      <c r="EX846" s="9"/>
      <c r="EY846" s="9"/>
      <c r="EZ846" s="9"/>
      <c r="FA846" s="9"/>
      <c r="FB846" s="9"/>
      <c r="FC846" s="9"/>
      <c r="FD846" s="9"/>
      <c r="FE846" s="9"/>
      <c r="FF846" s="9"/>
      <c r="FG846" s="9"/>
      <c r="FH846" s="9"/>
      <c r="FI846" s="9"/>
      <c r="FJ846" s="9"/>
      <c r="FK846" s="9"/>
      <c r="FL846" s="9"/>
      <c r="FM846" s="9"/>
      <c r="FN846" s="9"/>
      <c r="FO846" s="9"/>
      <c r="FP846" s="9"/>
      <c r="FQ846" s="9"/>
      <c r="FR846" s="9"/>
      <c r="FS846" s="9"/>
      <c r="FT846" s="9"/>
      <c r="FU846" s="9"/>
      <c r="FV846" s="9"/>
      <c r="FW846" s="9"/>
      <c r="FX846" s="9"/>
      <c r="FY846" s="9"/>
      <c r="FZ846" s="9"/>
      <c r="GA846" s="9"/>
      <c r="GB846" s="9"/>
      <c r="GC846" s="9"/>
      <c r="GD846" s="9"/>
      <c r="GE846" s="9"/>
      <c r="GF846" s="9"/>
      <c r="GG846" s="9"/>
      <c r="GH846" s="9"/>
      <c r="GI846" s="9"/>
      <c r="GJ846" s="9"/>
      <c r="GK846" s="9"/>
      <c r="GL846" s="9"/>
      <c r="GM846" s="9"/>
      <c r="GN846" s="9"/>
      <c r="GO846" s="9"/>
      <c r="GP846" s="9"/>
      <c r="GQ846" s="9"/>
      <c r="GR846" s="9"/>
      <c r="GS846" s="9"/>
      <c r="GT846" s="9"/>
      <c r="GU846" s="9"/>
      <c r="GV846" s="9"/>
      <c r="GW846" s="9"/>
      <c r="GX846" s="9"/>
      <c r="GY846" s="9"/>
      <c r="GZ846" s="9"/>
      <c r="HA846" s="9"/>
      <c r="HB846" s="9"/>
      <c r="HC846" s="9"/>
      <c r="HD846" s="9"/>
      <c r="HE846" s="9"/>
      <c r="HF846" s="9"/>
      <c r="HG846" s="9"/>
      <c r="HH846" s="9"/>
      <c r="HI846" s="9"/>
      <c r="HJ846" s="9"/>
      <c r="HK846" s="9"/>
      <c r="HL846" s="9"/>
      <c r="HM846" s="9"/>
      <c r="HN846" s="9"/>
      <c r="HO846" s="9"/>
      <c r="HP846" s="9"/>
      <c r="HQ846" s="9"/>
    </row>
    <row r="847" spans="2:225" ht="114.75" outlineLevel="1" x14ac:dyDescent="0.2">
      <c r="B847" s="17" t="s">
        <v>2184</v>
      </c>
      <c r="C847" s="35" t="s">
        <v>46</v>
      </c>
      <c r="D847" s="17" t="s">
        <v>2185</v>
      </c>
      <c r="E847" s="15" t="s">
        <v>2186</v>
      </c>
      <c r="F847" s="15" t="s">
        <v>2187</v>
      </c>
      <c r="G847" s="85" t="s">
        <v>2187</v>
      </c>
      <c r="H847" s="17" t="s">
        <v>83</v>
      </c>
      <c r="I847" s="17">
        <v>80</v>
      </c>
      <c r="J847" s="17" t="s">
        <v>106</v>
      </c>
      <c r="K847" s="17" t="s">
        <v>2057</v>
      </c>
      <c r="L847" s="17" t="s">
        <v>688</v>
      </c>
      <c r="M847" s="17" t="s">
        <v>2132</v>
      </c>
      <c r="N847" s="17" t="s">
        <v>688</v>
      </c>
      <c r="O847" s="25"/>
      <c r="P847" s="25"/>
      <c r="Q847" s="25"/>
      <c r="R847" s="25"/>
      <c r="S847" s="25"/>
      <c r="T847" s="25"/>
      <c r="U847" s="25"/>
      <c r="V847" s="25"/>
      <c r="W847" s="25"/>
      <c r="X847" s="25">
        <v>0</v>
      </c>
      <c r="Y847" s="25">
        <f t="shared" si="27"/>
        <v>0</v>
      </c>
      <c r="Z847" s="17"/>
      <c r="AA847" s="72" t="s">
        <v>2072</v>
      </c>
      <c r="AB847" s="17" t="s">
        <v>2188</v>
      </c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  <c r="EI847" s="9"/>
      <c r="EJ847" s="9"/>
      <c r="EK847" s="9"/>
      <c r="EL847" s="9"/>
      <c r="EM847" s="9"/>
      <c r="EN847" s="9"/>
      <c r="EO847" s="9"/>
      <c r="EP847" s="9"/>
      <c r="EQ847" s="9"/>
      <c r="ER847" s="9"/>
      <c r="ES847" s="9"/>
      <c r="ET847" s="9"/>
      <c r="EU847" s="9"/>
      <c r="EV847" s="9"/>
      <c r="EW847" s="9"/>
      <c r="EX847" s="9"/>
      <c r="EY847" s="9"/>
      <c r="EZ847" s="9"/>
      <c r="FA847" s="9"/>
      <c r="FB847" s="9"/>
      <c r="FC847" s="9"/>
      <c r="FD847" s="9"/>
      <c r="FE847" s="9"/>
      <c r="FF847" s="9"/>
      <c r="FG847" s="9"/>
      <c r="FH847" s="9"/>
      <c r="FI847" s="9"/>
      <c r="FJ847" s="9"/>
      <c r="FK847" s="9"/>
      <c r="FL847" s="9"/>
      <c r="FM847" s="9"/>
      <c r="FN847" s="9"/>
      <c r="FO847" s="9"/>
      <c r="FP847" s="9"/>
      <c r="FQ847" s="9"/>
      <c r="FR847" s="9"/>
      <c r="FS847" s="9"/>
      <c r="FT847" s="9"/>
      <c r="FU847" s="9"/>
      <c r="FV847" s="9"/>
      <c r="FW847" s="9"/>
      <c r="FX847" s="9"/>
      <c r="FY847" s="9"/>
      <c r="FZ847" s="9"/>
      <c r="GA847" s="9"/>
      <c r="GB847" s="9"/>
      <c r="GC847" s="9"/>
      <c r="GD847" s="9"/>
      <c r="GE847" s="9"/>
      <c r="GF847" s="9"/>
      <c r="GG847" s="9"/>
      <c r="GH847" s="9"/>
      <c r="GI847" s="9"/>
      <c r="GJ847" s="9"/>
      <c r="GK847" s="9"/>
      <c r="GL847" s="9"/>
      <c r="GM847" s="9"/>
      <c r="GN847" s="9"/>
      <c r="GO847" s="9"/>
      <c r="GP847" s="9"/>
      <c r="GQ847" s="9"/>
      <c r="GR847" s="9"/>
      <c r="GS847" s="9"/>
      <c r="GT847" s="9"/>
      <c r="GU847" s="9"/>
      <c r="GV847" s="9"/>
      <c r="GW847" s="9"/>
      <c r="GX847" s="9"/>
      <c r="GY847" s="9"/>
      <c r="GZ847" s="9"/>
      <c r="HA847" s="9"/>
      <c r="HB847" s="9"/>
      <c r="HC847" s="9"/>
      <c r="HD847" s="9"/>
      <c r="HE847" s="9"/>
      <c r="HF847" s="9"/>
      <c r="HG847" s="9"/>
      <c r="HH847" s="9"/>
      <c r="HI847" s="9"/>
      <c r="HJ847" s="9"/>
      <c r="HK847" s="9"/>
      <c r="HL847" s="9"/>
      <c r="HM847" s="9"/>
      <c r="HN847" s="9"/>
      <c r="HO847" s="9"/>
      <c r="HP847" s="9"/>
      <c r="HQ847" s="9"/>
    </row>
    <row r="848" spans="2:225" ht="114.75" outlineLevel="1" x14ac:dyDescent="0.2">
      <c r="B848" s="17" t="s">
        <v>2189</v>
      </c>
      <c r="C848" s="35" t="s">
        <v>46</v>
      </c>
      <c r="D848" s="17" t="s">
        <v>2185</v>
      </c>
      <c r="E848" s="15" t="s">
        <v>2186</v>
      </c>
      <c r="F848" s="15" t="s">
        <v>2187</v>
      </c>
      <c r="G848" s="85" t="s">
        <v>2187</v>
      </c>
      <c r="H848" s="50" t="s">
        <v>83</v>
      </c>
      <c r="I848" s="17">
        <v>80</v>
      </c>
      <c r="J848" s="17" t="s">
        <v>2190</v>
      </c>
      <c r="K848" s="17" t="s">
        <v>2057</v>
      </c>
      <c r="L848" s="17" t="s">
        <v>688</v>
      </c>
      <c r="M848" s="17" t="s">
        <v>2132</v>
      </c>
      <c r="N848" s="17" t="s">
        <v>688</v>
      </c>
      <c r="O848" s="25"/>
      <c r="P848" s="25">
        <v>15002840</v>
      </c>
      <c r="Q848" s="25">
        <v>25082748.210000001</v>
      </c>
      <c r="R848" s="25">
        <v>25082748.210000001</v>
      </c>
      <c r="S848" s="25"/>
      <c r="T848" s="25"/>
      <c r="U848" s="25"/>
      <c r="V848" s="25"/>
      <c r="W848" s="25"/>
      <c r="X848" s="25">
        <f>SUM(O848:W848)</f>
        <v>65168336.420000002</v>
      </c>
      <c r="Y848" s="25">
        <f t="shared" si="27"/>
        <v>72988536.790400013</v>
      </c>
      <c r="Z848" s="17"/>
      <c r="AA848" s="72" t="s">
        <v>2072</v>
      </c>
      <c r="AB848" s="17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  <c r="EM848" s="9"/>
      <c r="EN848" s="9"/>
      <c r="EO848" s="9"/>
      <c r="EP848" s="9"/>
      <c r="EQ848" s="9"/>
      <c r="ER848" s="9"/>
      <c r="ES848" s="9"/>
      <c r="ET848" s="9"/>
      <c r="EU848" s="9"/>
      <c r="EV848" s="9"/>
      <c r="EW848" s="9"/>
      <c r="EX848" s="9"/>
      <c r="EY848" s="9"/>
      <c r="EZ848" s="9"/>
      <c r="FA848" s="9"/>
      <c r="FB848" s="9"/>
      <c r="FC848" s="9"/>
      <c r="FD848" s="9"/>
      <c r="FE848" s="9"/>
      <c r="FF848" s="9"/>
      <c r="FG848" s="9"/>
      <c r="FH848" s="9"/>
      <c r="FI848" s="9"/>
      <c r="FJ848" s="9"/>
      <c r="FK848" s="9"/>
      <c r="FL848" s="9"/>
      <c r="FM848" s="9"/>
      <c r="FN848" s="9"/>
      <c r="FO848" s="9"/>
      <c r="FP848" s="9"/>
      <c r="FQ848" s="9"/>
      <c r="FR848" s="9"/>
      <c r="FS848" s="9"/>
      <c r="FT848" s="9"/>
      <c r="FU848" s="9"/>
      <c r="FV848" s="9"/>
      <c r="FW848" s="9"/>
      <c r="FX848" s="9"/>
      <c r="FY848" s="9"/>
      <c r="FZ848" s="9"/>
      <c r="GA848" s="9"/>
      <c r="GB848" s="9"/>
      <c r="GC848" s="9"/>
      <c r="GD848" s="9"/>
      <c r="GE848" s="9"/>
      <c r="GF848" s="9"/>
      <c r="GG848" s="9"/>
      <c r="GH848" s="9"/>
      <c r="GI848" s="9"/>
      <c r="GJ848" s="9"/>
      <c r="GK848" s="9"/>
      <c r="GL848" s="9"/>
      <c r="GM848" s="9"/>
      <c r="GN848" s="9"/>
      <c r="GO848" s="9"/>
      <c r="GP848" s="9"/>
      <c r="GQ848" s="9"/>
      <c r="GR848" s="9"/>
      <c r="GS848" s="9"/>
      <c r="GT848" s="9"/>
      <c r="GU848" s="9"/>
      <c r="GV848" s="9"/>
      <c r="GW848" s="9"/>
      <c r="GX848" s="9"/>
      <c r="GY848" s="9"/>
      <c r="GZ848" s="9"/>
      <c r="HA848" s="9"/>
      <c r="HB848" s="9"/>
      <c r="HC848" s="9"/>
      <c r="HD848" s="9"/>
      <c r="HE848" s="9"/>
      <c r="HF848" s="9"/>
      <c r="HG848" s="9"/>
      <c r="HH848" s="9"/>
      <c r="HI848" s="9"/>
      <c r="HJ848" s="9"/>
      <c r="HK848" s="9"/>
      <c r="HL848" s="9"/>
      <c r="HM848" s="9"/>
      <c r="HN848" s="9"/>
      <c r="HO848" s="9"/>
      <c r="HP848" s="9"/>
      <c r="HQ848" s="9"/>
    </row>
    <row r="849" spans="2:225" ht="76.5" outlineLevel="1" x14ac:dyDescent="0.2">
      <c r="B849" s="50" t="s">
        <v>2191</v>
      </c>
      <c r="C849" s="18" t="s">
        <v>46</v>
      </c>
      <c r="D849" s="17" t="s">
        <v>2192</v>
      </c>
      <c r="E849" s="89" t="s">
        <v>2193</v>
      </c>
      <c r="F849" s="17" t="s">
        <v>2194</v>
      </c>
      <c r="G849" s="17" t="s">
        <v>2195</v>
      </c>
      <c r="H849" s="50" t="s">
        <v>83</v>
      </c>
      <c r="I849" s="50">
        <v>80</v>
      </c>
      <c r="J849" s="40" t="s">
        <v>112</v>
      </c>
      <c r="K849" s="17" t="s">
        <v>2057</v>
      </c>
      <c r="L849" s="50" t="s">
        <v>688</v>
      </c>
      <c r="M849" s="17" t="s">
        <v>2196</v>
      </c>
      <c r="N849" s="50" t="s">
        <v>688</v>
      </c>
      <c r="O849" s="66"/>
      <c r="P849" s="25"/>
      <c r="Q849" s="20">
        <v>0</v>
      </c>
      <c r="R849" s="26">
        <v>0</v>
      </c>
      <c r="S849" s="26">
        <v>0</v>
      </c>
      <c r="T849" s="26">
        <v>0</v>
      </c>
      <c r="U849" s="26">
        <v>0</v>
      </c>
      <c r="V849" s="26"/>
      <c r="W849" s="66"/>
      <c r="X849" s="66">
        <f>SUM(Q849:U849)</f>
        <v>0</v>
      </c>
      <c r="Y849" s="66">
        <f t="shared" si="27"/>
        <v>0</v>
      </c>
      <c r="Z849" s="50"/>
      <c r="AA849" s="21" t="s">
        <v>176</v>
      </c>
      <c r="AB849" s="17" t="s">
        <v>2197</v>
      </c>
      <c r="AC849" s="90"/>
      <c r="AD849" s="90"/>
      <c r="AE849" s="90"/>
      <c r="AF849" s="90"/>
      <c r="AG849" s="90"/>
      <c r="AH849" s="90"/>
      <c r="AI849" s="90"/>
      <c r="AJ849" s="90"/>
      <c r="AK849" s="90"/>
      <c r="AL849" s="90"/>
      <c r="AM849" s="90"/>
      <c r="AN849" s="90"/>
      <c r="AO849" s="90"/>
      <c r="AP849" s="90"/>
      <c r="AQ849" s="90"/>
      <c r="AR849" s="90"/>
      <c r="AS849" s="90"/>
      <c r="AT849" s="90"/>
      <c r="AU849" s="90"/>
      <c r="AV849" s="90"/>
      <c r="AW849" s="90"/>
      <c r="AX849" s="90"/>
      <c r="AY849" s="90"/>
      <c r="AZ849" s="90"/>
      <c r="BA849" s="90"/>
      <c r="BB849" s="90"/>
      <c r="BC849" s="90"/>
      <c r="BD849" s="90"/>
      <c r="BE849" s="90"/>
      <c r="BF849" s="90"/>
      <c r="BG849" s="90"/>
      <c r="BH849" s="90"/>
      <c r="BI849" s="90"/>
      <c r="BJ849" s="90"/>
      <c r="BK849" s="90"/>
      <c r="BL849" s="90"/>
      <c r="BM849" s="90"/>
      <c r="BN849" s="90"/>
      <c r="BO849" s="90"/>
      <c r="BP849" s="90"/>
      <c r="BQ849" s="90"/>
      <c r="BR849" s="90"/>
      <c r="BS849" s="90"/>
      <c r="BT849" s="90"/>
      <c r="BU849" s="90"/>
      <c r="BV849" s="90"/>
      <c r="BW849" s="90"/>
      <c r="BX849" s="90"/>
      <c r="BY849" s="90"/>
      <c r="BZ849" s="90"/>
      <c r="CA849" s="90"/>
      <c r="CB849" s="90"/>
      <c r="CC849" s="90"/>
      <c r="CD849" s="90"/>
      <c r="CE849" s="90"/>
      <c r="CF849" s="90"/>
      <c r="CG849" s="90"/>
      <c r="CH849" s="90"/>
      <c r="CI849" s="90"/>
      <c r="CJ849" s="90"/>
      <c r="CK849" s="90"/>
      <c r="CL849" s="90"/>
      <c r="CM849" s="90"/>
      <c r="CN849" s="90"/>
      <c r="CO849" s="90"/>
      <c r="CP849" s="90"/>
      <c r="CQ849" s="90"/>
      <c r="CR849" s="90"/>
      <c r="CS849" s="90"/>
      <c r="CT849" s="90"/>
      <c r="CU849" s="90"/>
      <c r="CV849" s="90"/>
      <c r="CW849" s="90"/>
      <c r="CX849" s="90"/>
      <c r="CY849" s="90"/>
      <c r="CZ849" s="90"/>
      <c r="DA849" s="90"/>
      <c r="DB849" s="90"/>
      <c r="DC849" s="90"/>
      <c r="DD849" s="90"/>
      <c r="DE849" s="90"/>
      <c r="DF849" s="90"/>
      <c r="DG849" s="90"/>
      <c r="DH849" s="90"/>
      <c r="DI849" s="90"/>
      <c r="DJ849" s="90"/>
      <c r="DK849" s="90"/>
      <c r="DL849" s="90"/>
      <c r="DM849" s="90"/>
      <c r="DN849" s="90"/>
      <c r="DO849" s="90"/>
      <c r="DP849" s="90"/>
      <c r="DQ849" s="90"/>
      <c r="DR849" s="90"/>
      <c r="DS849" s="90"/>
      <c r="DT849" s="90"/>
      <c r="DU849" s="90"/>
      <c r="DV849" s="90"/>
      <c r="DW849" s="90"/>
      <c r="DX849" s="90"/>
      <c r="DY849" s="90"/>
      <c r="DZ849" s="90"/>
      <c r="EA849" s="90"/>
      <c r="EB849" s="90"/>
      <c r="EC849" s="90"/>
      <c r="ED849" s="90"/>
      <c r="EE849" s="90"/>
      <c r="EF849" s="90"/>
      <c r="EG849" s="90"/>
      <c r="EH849" s="90"/>
      <c r="EI849" s="90"/>
      <c r="EJ849" s="90"/>
      <c r="EK849" s="90"/>
      <c r="EL849" s="90"/>
      <c r="EM849" s="90"/>
      <c r="EN849" s="90"/>
      <c r="EO849" s="90"/>
      <c r="EP849" s="90"/>
      <c r="EQ849" s="90"/>
      <c r="ER849" s="90"/>
      <c r="ES849" s="90"/>
      <c r="ET849" s="90"/>
      <c r="EU849" s="90"/>
      <c r="EV849" s="90"/>
      <c r="EW849" s="90"/>
      <c r="EX849" s="90"/>
      <c r="EY849" s="90"/>
      <c r="EZ849" s="90"/>
      <c r="FA849" s="90"/>
      <c r="FB849" s="90"/>
      <c r="FC849" s="90"/>
      <c r="FD849" s="90"/>
      <c r="FE849" s="90"/>
      <c r="FF849" s="90"/>
      <c r="FG849" s="90"/>
      <c r="FH849" s="90"/>
      <c r="FI849" s="90"/>
      <c r="FJ849" s="90"/>
      <c r="FK849" s="90"/>
      <c r="FL849" s="90"/>
      <c r="FM849" s="90"/>
      <c r="FN849" s="90"/>
      <c r="FO849" s="90"/>
      <c r="FP849" s="90"/>
      <c r="FQ849" s="90"/>
      <c r="FR849" s="90"/>
      <c r="FS849" s="90"/>
      <c r="FT849" s="90"/>
      <c r="FU849" s="90"/>
      <c r="FV849" s="90"/>
      <c r="FW849" s="90"/>
      <c r="FX849" s="90"/>
      <c r="FY849" s="90"/>
      <c r="FZ849" s="90"/>
      <c r="GA849" s="90"/>
      <c r="GB849" s="90"/>
      <c r="GC849" s="90"/>
      <c r="GD849" s="90"/>
      <c r="GE849" s="90"/>
      <c r="GF849" s="90"/>
      <c r="GG849" s="90"/>
      <c r="GH849" s="90"/>
      <c r="GI849" s="90"/>
      <c r="GJ849" s="90"/>
      <c r="GK849" s="90"/>
      <c r="GL849" s="90"/>
      <c r="GM849" s="90"/>
      <c r="GN849" s="90"/>
      <c r="GO849" s="90"/>
      <c r="GP849" s="90"/>
      <c r="GQ849" s="90"/>
      <c r="GR849" s="90"/>
      <c r="GS849" s="90"/>
      <c r="GT849" s="90"/>
      <c r="GU849" s="90"/>
      <c r="GV849" s="90"/>
      <c r="GW849" s="90"/>
      <c r="GX849" s="90"/>
      <c r="GY849" s="90"/>
      <c r="GZ849" s="90"/>
      <c r="HA849" s="90"/>
      <c r="HB849" s="90"/>
      <c r="HC849" s="90"/>
      <c r="HD849" s="90"/>
      <c r="HE849" s="90"/>
      <c r="HF849" s="90"/>
      <c r="HG849" s="90"/>
      <c r="HH849" s="90"/>
      <c r="HI849" s="90"/>
      <c r="HJ849" s="90"/>
      <c r="HK849" s="90"/>
      <c r="HL849" s="90"/>
      <c r="HM849" s="90"/>
      <c r="HN849" s="90"/>
      <c r="HO849" s="90"/>
      <c r="HP849" s="90"/>
      <c r="HQ849" s="90"/>
    </row>
    <row r="850" spans="2:225" ht="63.75" outlineLevel="1" x14ac:dyDescent="0.2">
      <c r="B850" s="50" t="s">
        <v>2198</v>
      </c>
      <c r="C850" s="18" t="s">
        <v>46</v>
      </c>
      <c r="D850" s="17" t="s">
        <v>2192</v>
      </c>
      <c r="E850" s="89" t="s">
        <v>2193</v>
      </c>
      <c r="F850" s="17" t="s">
        <v>2194</v>
      </c>
      <c r="G850" s="17" t="s">
        <v>2199</v>
      </c>
      <c r="H850" s="50" t="s">
        <v>51</v>
      </c>
      <c r="I850" s="50">
        <v>80</v>
      </c>
      <c r="J850" s="40" t="s">
        <v>106</v>
      </c>
      <c r="K850" s="17" t="s">
        <v>2057</v>
      </c>
      <c r="L850" s="50" t="s">
        <v>688</v>
      </c>
      <c r="M850" s="17" t="s">
        <v>2196</v>
      </c>
      <c r="N850" s="50" t="s">
        <v>688</v>
      </c>
      <c r="O850" s="66"/>
      <c r="P850" s="25"/>
      <c r="Q850" s="20">
        <v>8000000</v>
      </c>
      <c r="R850" s="26">
        <v>8320000</v>
      </c>
      <c r="S850" s="26">
        <v>0</v>
      </c>
      <c r="T850" s="26">
        <v>0</v>
      </c>
      <c r="U850" s="26">
        <v>0</v>
      </c>
      <c r="V850" s="26"/>
      <c r="W850" s="66"/>
      <c r="X850" s="66">
        <v>0</v>
      </c>
      <c r="Y850" s="66">
        <v>0</v>
      </c>
      <c r="Z850" s="50"/>
      <c r="AA850" s="21" t="s">
        <v>176</v>
      </c>
      <c r="AB850" s="37" t="s">
        <v>87</v>
      </c>
      <c r="AC850" s="90"/>
      <c r="AD850" s="90"/>
      <c r="AE850" s="90"/>
      <c r="AF850" s="90"/>
      <c r="AG850" s="90"/>
      <c r="AH850" s="90"/>
      <c r="AI850" s="90"/>
      <c r="AJ850" s="90"/>
      <c r="AK850" s="90"/>
      <c r="AL850" s="90"/>
      <c r="AM850" s="90"/>
      <c r="AN850" s="90"/>
      <c r="AO850" s="90"/>
      <c r="AP850" s="90"/>
      <c r="AQ850" s="90"/>
      <c r="AR850" s="90"/>
      <c r="AS850" s="90"/>
      <c r="AT850" s="90"/>
      <c r="AU850" s="90"/>
      <c r="AV850" s="90"/>
      <c r="AW850" s="90"/>
      <c r="AX850" s="90"/>
      <c r="AY850" s="90"/>
      <c r="AZ850" s="90"/>
      <c r="BA850" s="90"/>
      <c r="BB850" s="90"/>
      <c r="BC850" s="90"/>
      <c r="BD850" s="90"/>
      <c r="BE850" s="90"/>
      <c r="BF850" s="90"/>
      <c r="BG850" s="90"/>
      <c r="BH850" s="90"/>
      <c r="BI850" s="90"/>
      <c r="BJ850" s="90"/>
      <c r="BK850" s="90"/>
      <c r="BL850" s="90"/>
      <c r="BM850" s="90"/>
      <c r="BN850" s="90"/>
      <c r="BO850" s="90"/>
      <c r="BP850" s="90"/>
      <c r="BQ850" s="90"/>
      <c r="BR850" s="90"/>
      <c r="BS850" s="90"/>
      <c r="BT850" s="90"/>
      <c r="BU850" s="90"/>
      <c r="BV850" s="90"/>
      <c r="BW850" s="90"/>
      <c r="BX850" s="90"/>
      <c r="BY850" s="90"/>
      <c r="BZ850" s="90"/>
      <c r="CA850" s="90"/>
      <c r="CB850" s="90"/>
      <c r="CC850" s="90"/>
      <c r="CD850" s="90"/>
      <c r="CE850" s="90"/>
      <c r="CF850" s="90"/>
      <c r="CG850" s="90"/>
      <c r="CH850" s="90"/>
      <c r="CI850" s="90"/>
      <c r="CJ850" s="90"/>
      <c r="CK850" s="90"/>
      <c r="CL850" s="90"/>
      <c r="CM850" s="90"/>
      <c r="CN850" s="90"/>
      <c r="CO850" s="90"/>
      <c r="CP850" s="90"/>
      <c r="CQ850" s="90"/>
      <c r="CR850" s="90"/>
      <c r="CS850" s="90"/>
      <c r="CT850" s="90"/>
      <c r="CU850" s="90"/>
      <c r="CV850" s="90"/>
      <c r="CW850" s="90"/>
      <c r="CX850" s="90"/>
      <c r="CY850" s="90"/>
      <c r="CZ850" s="90"/>
      <c r="DA850" s="90"/>
      <c r="DB850" s="90"/>
      <c r="DC850" s="90"/>
      <c r="DD850" s="90"/>
      <c r="DE850" s="90"/>
      <c r="DF850" s="90"/>
      <c r="DG850" s="90"/>
      <c r="DH850" s="90"/>
      <c r="DI850" s="90"/>
      <c r="DJ850" s="90"/>
      <c r="DK850" s="90"/>
      <c r="DL850" s="90"/>
      <c r="DM850" s="90"/>
      <c r="DN850" s="90"/>
      <c r="DO850" s="90"/>
      <c r="DP850" s="90"/>
      <c r="DQ850" s="90"/>
      <c r="DR850" s="90"/>
      <c r="DS850" s="90"/>
      <c r="DT850" s="90"/>
      <c r="DU850" s="90"/>
      <c r="DV850" s="90"/>
      <c r="DW850" s="90"/>
      <c r="DX850" s="90"/>
      <c r="DY850" s="90"/>
      <c r="DZ850" s="90"/>
      <c r="EA850" s="90"/>
      <c r="EB850" s="90"/>
      <c r="EC850" s="90"/>
      <c r="ED850" s="90"/>
      <c r="EE850" s="90"/>
      <c r="EF850" s="90"/>
      <c r="EG850" s="90"/>
      <c r="EH850" s="90"/>
      <c r="EI850" s="90"/>
      <c r="EJ850" s="90"/>
      <c r="EK850" s="90"/>
      <c r="EL850" s="90"/>
      <c r="EM850" s="90"/>
      <c r="EN850" s="90"/>
      <c r="EO850" s="90"/>
      <c r="EP850" s="90"/>
      <c r="EQ850" s="90"/>
      <c r="ER850" s="90"/>
      <c r="ES850" s="90"/>
      <c r="ET850" s="90"/>
      <c r="EU850" s="90"/>
      <c r="EV850" s="90"/>
      <c r="EW850" s="90"/>
      <c r="EX850" s="90"/>
      <c r="EY850" s="90"/>
      <c r="EZ850" s="90"/>
      <c r="FA850" s="90"/>
      <c r="FB850" s="90"/>
      <c r="FC850" s="90"/>
      <c r="FD850" s="90"/>
      <c r="FE850" s="90"/>
      <c r="FF850" s="90"/>
      <c r="FG850" s="90"/>
      <c r="FH850" s="90"/>
      <c r="FI850" s="90"/>
      <c r="FJ850" s="90"/>
      <c r="FK850" s="90"/>
      <c r="FL850" s="90"/>
      <c r="FM850" s="90"/>
      <c r="FN850" s="90"/>
      <c r="FO850" s="90"/>
      <c r="FP850" s="90"/>
      <c r="FQ850" s="90"/>
      <c r="FR850" s="90"/>
      <c r="FS850" s="90"/>
      <c r="FT850" s="90"/>
      <c r="FU850" s="90"/>
      <c r="FV850" s="90"/>
      <c r="FW850" s="90"/>
      <c r="FX850" s="90"/>
      <c r="FY850" s="90"/>
      <c r="FZ850" s="90"/>
      <c r="GA850" s="90"/>
      <c r="GB850" s="90"/>
      <c r="GC850" s="90"/>
      <c r="GD850" s="90"/>
      <c r="GE850" s="90"/>
      <c r="GF850" s="90"/>
      <c r="GG850" s="90"/>
      <c r="GH850" s="90"/>
      <c r="GI850" s="90"/>
      <c r="GJ850" s="90"/>
      <c r="GK850" s="90"/>
      <c r="GL850" s="90"/>
      <c r="GM850" s="90"/>
      <c r="GN850" s="90"/>
      <c r="GO850" s="90"/>
      <c r="GP850" s="90"/>
      <c r="GQ850" s="90"/>
      <c r="GR850" s="90"/>
      <c r="GS850" s="90"/>
      <c r="GT850" s="90"/>
      <c r="GU850" s="90"/>
      <c r="GV850" s="90"/>
      <c r="GW850" s="90"/>
      <c r="GX850" s="90"/>
      <c r="GY850" s="90"/>
      <c r="GZ850" s="90"/>
      <c r="HA850" s="90"/>
      <c r="HB850" s="90"/>
      <c r="HC850" s="90"/>
      <c r="HD850" s="90"/>
      <c r="HE850" s="90"/>
      <c r="HF850" s="90"/>
      <c r="HG850" s="90"/>
      <c r="HH850" s="90"/>
      <c r="HI850" s="90"/>
      <c r="HJ850" s="90"/>
      <c r="HK850" s="90"/>
      <c r="HL850" s="90"/>
      <c r="HM850" s="90"/>
      <c r="HN850" s="90"/>
      <c r="HO850" s="90"/>
      <c r="HP850" s="90"/>
      <c r="HQ850" s="90"/>
    </row>
    <row r="851" spans="2:225" ht="63.75" outlineLevel="1" x14ac:dyDescent="0.2">
      <c r="B851" s="37" t="s">
        <v>2200</v>
      </c>
      <c r="C851" s="35" t="s">
        <v>46</v>
      </c>
      <c r="D851" s="63" t="s">
        <v>2192</v>
      </c>
      <c r="E851" s="63" t="s">
        <v>2193</v>
      </c>
      <c r="F851" s="63" t="s">
        <v>2194</v>
      </c>
      <c r="G851" s="63" t="s">
        <v>2199</v>
      </c>
      <c r="H851" s="37" t="s">
        <v>51</v>
      </c>
      <c r="I851" s="37">
        <v>80</v>
      </c>
      <c r="J851" s="37" t="s">
        <v>124</v>
      </c>
      <c r="K851" s="17" t="s">
        <v>2057</v>
      </c>
      <c r="L851" s="63" t="s">
        <v>688</v>
      </c>
      <c r="M851" s="63" t="s">
        <v>2196</v>
      </c>
      <c r="N851" s="63" t="s">
        <v>688</v>
      </c>
      <c r="O851" s="30">
        <v>0</v>
      </c>
      <c r="P851" s="30">
        <v>0</v>
      </c>
      <c r="Q851" s="30">
        <v>8000000</v>
      </c>
      <c r="R851" s="30">
        <v>8320000</v>
      </c>
      <c r="S851" s="30">
        <v>0</v>
      </c>
      <c r="T851" s="30">
        <v>0</v>
      </c>
      <c r="U851" s="30">
        <v>0</v>
      </c>
      <c r="V851" s="30"/>
      <c r="W851" s="30"/>
      <c r="X851" s="30">
        <v>16320000</v>
      </c>
      <c r="Y851" s="30">
        <f>X851*1.12</f>
        <v>18278400</v>
      </c>
      <c r="Z851" s="37"/>
      <c r="AA851" s="14" t="s">
        <v>176</v>
      </c>
      <c r="AB851" s="91"/>
      <c r="AC851" s="90"/>
      <c r="AD851" s="90"/>
      <c r="AE851" s="90"/>
      <c r="AF851" s="90"/>
      <c r="AG851" s="90"/>
      <c r="AH851" s="90"/>
      <c r="AI851" s="90"/>
      <c r="AJ851" s="90"/>
      <c r="AK851" s="90"/>
      <c r="AL851" s="90"/>
      <c r="AM851" s="90"/>
      <c r="AN851" s="90"/>
      <c r="AO851" s="90"/>
      <c r="AP851" s="90"/>
      <c r="AQ851" s="90"/>
      <c r="AR851" s="90"/>
      <c r="AS851" s="90"/>
      <c r="AT851" s="90"/>
      <c r="AU851" s="90"/>
      <c r="AV851" s="90"/>
      <c r="AW851" s="90"/>
      <c r="AX851" s="90"/>
      <c r="AY851" s="90"/>
      <c r="AZ851" s="90"/>
      <c r="BA851" s="90"/>
      <c r="BB851" s="90"/>
      <c r="BC851" s="90"/>
      <c r="BD851" s="90"/>
      <c r="BE851" s="90"/>
      <c r="BF851" s="90"/>
      <c r="BG851" s="90"/>
      <c r="BH851" s="90"/>
      <c r="BI851" s="90"/>
      <c r="BJ851" s="90"/>
      <c r="BK851" s="90"/>
      <c r="BL851" s="90"/>
      <c r="BM851" s="90"/>
      <c r="BN851" s="90"/>
      <c r="BO851" s="90"/>
      <c r="BP851" s="90"/>
      <c r="BQ851" s="90"/>
      <c r="BR851" s="90"/>
      <c r="BS851" s="90"/>
      <c r="BT851" s="90"/>
      <c r="BU851" s="90"/>
      <c r="BV851" s="90"/>
      <c r="BW851" s="90"/>
      <c r="BX851" s="90"/>
      <c r="BY851" s="90"/>
      <c r="BZ851" s="90"/>
      <c r="CA851" s="90"/>
      <c r="CB851" s="90"/>
      <c r="CC851" s="90"/>
      <c r="CD851" s="90"/>
      <c r="CE851" s="90"/>
      <c r="CF851" s="90"/>
      <c r="CG851" s="90"/>
      <c r="CH851" s="90"/>
      <c r="CI851" s="90"/>
      <c r="CJ851" s="90"/>
      <c r="CK851" s="90"/>
      <c r="CL851" s="90"/>
      <c r="CM851" s="90"/>
      <c r="CN851" s="90"/>
      <c r="CO851" s="90"/>
      <c r="CP851" s="90"/>
      <c r="CQ851" s="90"/>
      <c r="CR851" s="90"/>
      <c r="CS851" s="90"/>
      <c r="CT851" s="90"/>
      <c r="CU851" s="90"/>
      <c r="CV851" s="90"/>
      <c r="CW851" s="90"/>
      <c r="CX851" s="90"/>
      <c r="CY851" s="90"/>
      <c r="CZ851" s="90"/>
      <c r="DA851" s="90"/>
      <c r="DB851" s="90"/>
      <c r="DC851" s="90"/>
      <c r="DD851" s="90"/>
      <c r="DE851" s="90"/>
      <c r="DF851" s="90"/>
      <c r="DG851" s="90"/>
      <c r="DH851" s="90"/>
      <c r="DI851" s="90"/>
      <c r="DJ851" s="90"/>
      <c r="DK851" s="90"/>
      <c r="DL851" s="90"/>
      <c r="DM851" s="90"/>
      <c r="DN851" s="90"/>
      <c r="DO851" s="90"/>
      <c r="DP851" s="90"/>
      <c r="DQ851" s="90"/>
      <c r="DR851" s="90"/>
      <c r="DS851" s="90"/>
      <c r="DT851" s="90"/>
      <c r="DU851" s="90"/>
      <c r="DV851" s="90"/>
      <c r="DW851" s="90"/>
      <c r="DX851" s="90"/>
      <c r="DY851" s="90"/>
      <c r="DZ851" s="90"/>
      <c r="EA851" s="90"/>
      <c r="EB851" s="90"/>
      <c r="EC851" s="90"/>
      <c r="ED851" s="90"/>
      <c r="EE851" s="90"/>
      <c r="EF851" s="90"/>
      <c r="EG851" s="90"/>
      <c r="EH851" s="90"/>
      <c r="EI851" s="90"/>
      <c r="EJ851" s="90"/>
      <c r="EK851" s="90"/>
      <c r="EL851" s="90"/>
      <c r="EM851" s="90"/>
      <c r="EN851" s="90"/>
      <c r="EO851" s="90"/>
      <c r="EP851" s="90"/>
      <c r="EQ851" s="90"/>
      <c r="ER851" s="90"/>
      <c r="ES851" s="90"/>
      <c r="ET851" s="90"/>
      <c r="EU851" s="90"/>
      <c r="EV851" s="90"/>
      <c r="EW851" s="90"/>
      <c r="EX851" s="90"/>
      <c r="EY851" s="90"/>
      <c r="EZ851" s="90"/>
      <c r="FA851" s="90"/>
      <c r="FB851" s="90"/>
      <c r="FC851" s="90"/>
      <c r="FD851" s="90"/>
      <c r="FE851" s="90"/>
      <c r="FF851" s="90"/>
      <c r="FG851" s="90"/>
      <c r="FH851" s="90"/>
      <c r="FI851" s="90"/>
      <c r="FJ851" s="90"/>
      <c r="FK851" s="90"/>
      <c r="FL851" s="90"/>
      <c r="FM851" s="90"/>
      <c r="FN851" s="90"/>
      <c r="FO851" s="90"/>
      <c r="FP851" s="90"/>
      <c r="FQ851" s="90"/>
      <c r="FR851" s="90"/>
      <c r="FS851" s="90"/>
      <c r="FT851" s="90"/>
      <c r="FU851" s="90"/>
      <c r="FV851" s="90"/>
      <c r="FW851" s="90"/>
      <c r="FX851" s="90"/>
      <c r="FY851" s="90"/>
      <c r="FZ851" s="90"/>
      <c r="GA851" s="90"/>
      <c r="GB851" s="90"/>
      <c r="GC851" s="90"/>
      <c r="GD851" s="90"/>
      <c r="GE851" s="90"/>
      <c r="GF851" s="90"/>
      <c r="GG851" s="90"/>
      <c r="GH851" s="90"/>
      <c r="GI851" s="90"/>
      <c r="GJ851" s="90"/>
      <c r="GK851" s="90"/>
      <c r="GL851" s="90"/>
      <c r="GM851" s="90"/>
      <c r="GN851" s="90"/>
      <c r="GO851" s="90"/>
      <c r="GP851" s="90"/>
      <c r="GQ851" s="90"/>
      <c r="GR851" s="90"/>
      <c r="GS851" s="90"/>
      <c r="GT851" s="90"/>
      <c r="GU851" s="90"/>
      <c r="GV851" s="90"/>
      <c r="GW851" s="90"/>
      <c r="GX851" s="90"/>
      <c r="GY851" s="90"/>
      <c r="GZ851" s="90"/>
      <c r="HA851" s="90"/>
      <c r="HB851" s="90"/>
      <c r="HC851" s="90"/>
      <c r="HD851" s="90"/>
      <c r="HE851" s="90"/>
      <c r="HF851" s="90"/>
      <c r="HG851" s="90"/>
      <c r="HH851" s="90"/>
      <c r="HI851" s="90"/>
      <c r="HJ851" s="90"/>
      <c r="HK851" s="90"/>
      <c r="HL851" s="90"/>
      <c r="HM851" s="90"/>
      <c r="HN851" s="90"/>
      <c r="HO851" s="90"/>
      <c r="HP851" s="90"/>
      <c r="HQ851" s="90"/>
    </row>
    <row r="852" spans="2:225" ht="102" outlineLevel="1" x14ac:dyDescent="0.2">
      <c r="B852" s="50" t="s">
        <v>2201</v>
      </c>
      <c r="C852" s="18" t="s">
        <v>46</v>
      </c>
      <c r="D852" s="17" t="s">
        <v>2202</v>
      </c>
      <c r="E852" s="71" t="s">
        <v>2203</v>
      </c>
      <c r="F852" s="71" t="s">
        <v>2203</v>
      </c>
      <c r="G852" s="71" t="s">
        <v>2204</v>
      </c>
      <c r="H852" s="50" t="s">
        <v>83</v>
      </c>
      <c r="I852" s="50">
        <v>100</v>
      </c>
      <c r="J852" s="40" t="s">
        <v>112</v>
      </c>
      <c r="K852" s="17" t="s">
        <v>2057</v>
      </c>
      <c r="L852" s="50" t="s">
        <v>688</v>
      </c>
      <c r="M852" s="17" t="s">
        <v>2205</v>
      </c>
      <c r="N852" s="50" t="s">
        <v>688</v>
      </c>
      <c r="O852" s="66"/>
      <c r="P852" s="25"/>
      <c r="Q852" s="66"/>
      <c r="R852" s="66"/>
      <c r="S852" s="66"/>
      <c r="T852" s="92">
        <v>0</v>
      </c>
      <c r="U852" s="92">
        <v>0</v>
      </c>
      <c r="V852" s="92"/>
      <c r="W852" s="66"/>
      <c r="X852" s="66">
        <f>SUM(Q852:U852)</f>
        <v>0</v>
      </c>
      <c r="Y852" s="66">
        <f t="shared" si="27"/>
        <v>0</v>
      </c>
      <c r="Z852" s="50"/>
      <c r="AA852" s="21" t="s">
        <v>176</v>
      </c>
      <c r="AB852" s="50" t="s">
        <v>166</v>
      </c>
      <c r="AC852" s="90"/>
      <c r="AD852" s="90"/>
      <c r="AE852" s="90"/>
      <c r="AF852" s="90"/>
      <c r="AG852" s="90"/>
      <c r="AH852" s="90"/>
      <c r="AI852" s="90"/>
      <c r="AJ852" s="90"/>
      <c r="AK852" s="90"/>
      <c r="AL852" s="90"/>
      <c r="AM852" s="90"/>
      <c r="AN852" s="90"/>
      <c r="AO852" s="90"/>
      <c r="AP852" s="90"/>
      <c r="AQ852" s="90"/>
      <c r="AR852" s="90"/>
      <c r="AS852" s="90"/>
      <c r="AT852" s="90"/>
      <c r="AU852" s="90"/>
      <c r="AV852" s="90"/>
      <c r="AW852" s="90"/>
      <c r="AX852" s="90"/>
      <c r="AY852" s="90"/>
      <c r="AZ852" s="90"/>
      <c r="BA852" s="90"/>
      <c r="BB852" s="90"/>
      <c r="BC852" s="90"/>
      <c r="BD852" s="90"/>
      <c r="BE852" s="90"/>
      <c r="BF852" s="90"/>
      <c r="BG852" s="90"/>
      <c r="BH852" s="90"/>
      <c r="BI852" s="90"/>
      <c r="BJ852" s="90"/>
      <c r="BK852" s="90"/>
      <c r="BL852" s="90"/>
      <c r="BM852" s="90"/>
      <c r="BN852" s="90"/>
      <c r="BO852" s="90"/>
      <c r="BP852" s="90"/>
      <c r="BQ852" s="90"/>
      <c r="BR852" s="90"/>
      <c r="BS852" s="90"/>
      <c r="BT852" s="90"/>
      <c r="BU852" s="90"/>
      <c r="BV852" s="90"/>
      <c r="BW852" s="90"/>
      <c r="BX852" s="90"/>
      <c r="BY852" s="90"/>
      <c r="BZ852" s="90"/>
      <c r="CA852" s="90"/>
      <c r="CB852" s="90"/>
      <c r="CC852" s="90"/>
      <c r="CD852" s="90"/>
      <c r="CE852" s="90"/>
      <c r="CF852" s="90"/>
      <c r="CG852" s="90"/>
      <c r="CH852" s="90"/>
      <c r="CI852" s="90"/>
      <c r="CJ852" s="90"/>
      <c r="CK852" s="90"/>
      <c r="CL852" s="90"/>
      <c r="CM852" s="90"/>
      <c r="CN852" s="90"/>
      <c r="CO852" s="90"/>
      <c r="CP852" s="90"/>
      <c r="CQ852" s="90"/>
      <c r="CR852" s="90"/>
      <c r="CS852" s="90"/>
      <c r="CT852" s="90"/>
      <c r="CU852" s="90"/>
      <c r="CV852" s="90"/>
      <c r="CW852" s="90"/>
      <c r="CX852" s="90"/>
      <c r="CY852" s="90"/>
      <c r="CZ852" s="90"/>
      <c r="DA852" s="90"/>
      <c r="DB852" s="90"/>
      <c r="DC852" s="90"/>
      <c r="DD852" s="90"/>
      <c r="DE852" s="90"/>
      <c r="DF852" s="90"/>
      <c r="DG852" s="90"/>
      <c r="DH852" s="90"/>
      <c r="DI852" s="90"/>
      <c r="DJ852" s="90"/>
      <c r="DK852" s="90"/>
      <c r="DL852" s="90"/>
      <c r="DM852" s="90"/>
      <c r="DN852" s="90"/>
      <c r="DO852" s="90"/>
      <c r="DP852" s="90"/>
      <c r="DQ852" s="90"/>
      <c r="DR852" s="90"/>
      <c r="DS852" s="90"/>
      <c r="DT852" s="90"/>
      <c r="DU852" s="90"/>
      <c r="DV852" s="90"/>
      <c r="DW852" s="90"/>
      <c r="DX852" s="90"/>
      <c r="DY852" s="90"/>
      <c r="DZ852" s="90"/>
      <c r="EA852" s="90"/>
      <c r="EB852" s="90"/>
      <c r="EC852" s="90"/>
      <c r="ED852" s="90"/>
      <c r="EE852" s="90"/>
      <c r="EF852" s="90"/>
      <c r="EG852" s="90"/>
      <c r="EH852" s="90"/>
      <c r="EI852" s="90"/>
      <c r="EJ852" s="90"/>
      <c r="EK852" s="90"/>
      <c r="EL852" s="90"/>
      <c r="EM852" s="90"/>
      <c r="EN852" s="90"/>
      <c r="EO852" s="90"/>
      <c r="EP852" s="90"/>
      <c r="EQ852" s="90"/>
      <c r="ER852" s="90"/>
      <c r="ES852" s="90"/>
      <c r="ET852" s="90"/>
      <c r="EU852" s="90"/>
      <c r="EV852" s="90"/>
      <c r="EW852" s="90"/>
      <c r="EX852" s="90"/>
      <c r="EY852" s="90"/>
      <c r="EZ852" s="90"/>
      <c r="FA852" s="90"/>
      <c r="FB852" s="90"/>
      <c r="FC852" s="90"/>
      <c r="FD852" s="90"/>
      <c r="FE852" s="90"/>
      <c r="FF852" s="90"/>
      <c r="FG852" s="90"/>
      <c r="FH852" s="90"/>
      <c r="FI852" s="90"/>
      <c r="FJ852" s="90"/>
      <c r="FK852" s="90"/>
      <c r="FL852" s="90"/>
      <c r="FM852" s="90"/>
      <c r="FN852" s="90"/>
      <c r="FO852" s="90"/>
      <c r="FP852" s="90"/>
      <c r="FQ852" s="90"/>
      <c r="FR852" s="90"/>
      <c r="FS852" s="90"/>
      <c r="FT852" s="90"/>
      <c r="FU852" s="90"/>
      <c r="FV852" s="90"/>
      <c r="FW852" s="90"/>
      <c r="FX852" s="90"/>
      <c r="FY852" s="90"/>
      <c r="FZ852" s="90"/>
      <c r="GA852" s="90"/>
      <c r="GB852" s="90"/>
      <c r="GC852" s="90"/>
      <c r="GD852" s="90"/>
      <c r="GE852" s="90"/>
      <c r="GF852" s="90"/>
      <c r="GG852" s="90"/>
      <c r="GH852" s="90"/>
      <c r="GI852" s="90"/>
      <c r="GJ852" s="90"/>
      <c r="GK852" s="90"/>
      <c r="GL852" s="90"/>
      <c r="GM852" s="90"/>
      <c r="GN852" s="90"/>
      <c r="GO852" s="90"/>
      <c r="GP852" s="90"/>
      <c r="GQ852" s="90"/>
      <c r="GR852" s="90"/>
      <c r="GS852" s="90"/>
      <c r="GT852" s="90"/>
      <c r="GU852" s="90"/>
      <c r="GV852" s="90"/>
      <c r="GW852" s="90"/>
      <c r="GX852" s="90"/>
      <c r="GY852" s="90"/>
      <c r="GZ852" s="90"/>
      <c r="HA852" s="90"/>
      <c r="HB852" s="90"/>
      <c r="HC852" s="90"/>
      <c r="HD852" s="90"/>
      <c r="HE852" s="90"/>
      <c r="HF852" s="90"/>
      <c r="HG852" s="90"/>
      <c r="HH852" s="90"/>
      <c r="HI852" s="90"/>
      <c r="HJ852" s="90"/>
      <c r="HK852" s="90"/>
      <c r="HL852" s="90"/>
      <c r="HM852" s="90"/>
      <c r="HN852" s="90"/>
      <c r="HO852" s="90"/>
      <c r="HP852" s="90"/>
      <c r="HQ852" s="90"/>
    </row>
    <row r="853" spans="2:225" ht="102" outlineLevel="1" x14ac:dyDescent="0.2">
      <c r="B853" s="50" t="s">
        <v>2206</v>
      </c>
      <c r="C853" s="18" t="s">
        <v>46</v>
      </c>
      <c r="D853" s="17" t="s">
        <v>2202</v>
      </c>
      <c r="E853" s="71" t="s">
        <v>2203</v>
      </c>
      <c r="F853" s="71" t="s">
        <v>2203</v>
      </c>
      <c r="G853" s="71" t="s">
        <v>2204</v>
      </c>
      <c r="H853" s="50" t="s">
        <v>2055</v>
      </c>
      <c r="I853" s="50">
        <v>100</v>
      </c>
      <c r="J853" s="40" t="s">
        <v>2207</v>
      </c>
      <c r="K853" s="17" t="s">
        <v>2057</v>
      </c>
      <c r="L853" s="50" t="s">
        <v>688</v>
      </c>
      <c r="M853" s="17" t="s">
        <v>2205</v>
      </c>
      <c r="N853" s="50" t="s">
        <v>688</v>
      </c>
      <c r="O853" s="66"/>
      <c r="P853" s="25"/>
      <c r="Q853" s="66">
        <v>100000000</v>
      </c>
      <c r="R853" s="66">
        <v>100000000</v>
      </c>
      <c r="S853" s="66">
        <v>100000000</v>
      </c>
      <c r="T853" s="92">
        <v>0</v>
      </c>
      <c r="U853" s="92">
        <v>0</v>
      </c>
      <c r="V853" s="92"/>
      <c r="W853" s="66"/>
      <c r="X853" s="66">
        <v>300000000</v>
      </c>
      <c r="Y853" s="66">
        <f t="shared" si="27"/>
        <v>336000000.00000006</v>
      </c>
      <c r="Z853" s="50"/>
      <c r="AA853" s="21" t="s">
        <v>176</v>
      </c>
      <c r="AB853" s="50"/>
      <c r="AC853" s="90"/>
      <c r="AD853" s="90"/>
      <c r="AE853" s="90"/>
      <c r="AF853" s="90"/>
      <c r="AG853" s="90"/>
      <c r="AH853" s="90"/>
      <c r="AI853" s="90"/>
      <c r="AJ853" s="90"/>
      <c r="AK853" s="90"/>
      <c r="AL853" s="90"/>
      <c r="AM853" s="90"/>
      <c r="AN853" s="90"/>
      <c r="AO853" s="90"/>
      <c r="AP853" s="90"/>
      <c r="AQ853" s="90"/>
      <c r="AR853" s="90"/>
      <c r="AS853" s="90"/>
      <c r="AT853" s="90"/>
      <c r="AU853" s="90"/>
      <c r="AV853" s="90"/>
      <c r="AW853" s="90"/>
      <c r="AX853" s="90"/>
      <c r="AY853" s="90"/>
      <c r="AZ853" s="90"/>
      <c r="BA853" s="90"/>
      <c r="BB853" s="90"/>
      <c r="BC853" s="90"/>
      <c r="BD853" s="90"/>
      <c r="BE853" s="90"/>
      <c r="BF853" s="90"/>
      <c r="BG853" s="90"/>
      <c r="BH853" s="90"/>
      <c r="BI853" s="90"/>
      <c r="BJ853" s="90"/>
      <c r="BK853" s="90"/>
      <c r="BL853" s="90"/>
      <c r="BM853" s="90"/>
      <c r="BN853" s="90"/>
      <c r="BO853" s="90"/>
      <c r="BP853" s="90"/>
      <c r="BQ853" s="90"/>
      <c r="BR853" s="90"/>
      <c r="BS853" s="90"/>
      <c r="BT853" s="90"/>
      <c r="BU853" s="90"/>
      <c r="BV853" s="90"/>
      <c r="BW853" s="90"/>
      <c r="BX853" s="90"/>
      <c r="BY853" s="90"/>
      <c r="BZ853" s="90"/>
      <c r="CA853" s="90"/>
      <c r="CB853" s="90"/>
      <c r="CC853" s="90"/>
      <c r="CD853" s="90"/>
      <c r="CE853" s="90"/>
      <c r="CF853" s="90"/>
      <c r="CG853" s="90"/>
      <c r="CH853" s="90"/>
      <c r="CI853" s="90"/>
      <c r="CJ853" s="90"/>
      <c r="CK853" s="90"/>
      <c r="CL853" s="90"/>
      <c r="CM853" s="90"/>
      <c r="CN853" s="90"/>
      <c r="CO853" s="90"/>
      <c r="CP853" s="90"/>
      <c r="CQ853" s="90"/>
      <c r="CR853" s="90"/>
      <c r="CS853" s="90"/>
      <c r="CT853" s="90"/>
      <c r="CU853" s="90"/>
      <c r="CV853" s="90"/>
      <c r="CW853" s="90"/>
      <c r="CX853" s="90"/>
      <c r="CY853" s="90"/>
      <c r="CZ853" s="90"/>
      <c r="DA853" s="90"/>
      <c r="DB853" s="90"/>
      <c r="DC853" s="90"/>
      <c r="DD853" s="90"/>
      <c r="DE853" s="90"/>
      <c r="DF853" s="90"/>
      <c r="DG853" s="90"/>
      <c r="DH853" s="90"/>
      <c r="DI853" s="90"/>
      <c r="DJ853" s="90"/>
      <c r="DK853" s="90"/>
      <c r="DL853" s="90"/>
      <c r="DM853" s="90"/>
      <c r="DN853" s="90"/>
      <c r="DO853" s="90"/>
      <c r="DP853" s="90"/>
      <c r="DQ853" s="90"/>
      <c r="DR853" s="90"/>
      <c r="DS853" s="90"/>
      <c r="DT853" s="90"/>
      <c r="DU853" s="90"/>
      <c r="DV853" s="90"/>
      <c r="DW853" s="90"/>
      <c r="DX853" s="90"/>
      <c r="DY853" s="90"/>
      <c r="DZ853" s="90"/>
      <c r="EA853" s="90"/>
      <c r="EB853" s="90"/>
      <c r="EC853" s="90"/>
      <c r="ED853" s="90"/>
      <c r="EE853" s="90"/>
      <c r="EF853" s="90"/>
      <c r="EG853" s="90"/>
      <c r="EH853" s="90"/>
      <c r="EI853" s="90"/>
      <c r="EJ853" s="90"/>
      <c r="EK853" s="90"/>
      <c r="EL853" s="90"/>
      <c r="EM853" s="90"/>
      <c r="EN853" s="90"/>
      <c r="EO853" s="90"/>
      <c r="EP853" s="90"/>
      <c r="EQ853" s="90"/>
      <c r="ER853" s="90"/>
      <c r="ES853" s="90"/>
      <c r="ET853" s="90"/>
      <c r="EU853" s="90"/>
      <c r="EV853" s="90"/>
      <c r="EW853" s="90"/>
      <c r="EX853" s="90"/>
      <c r="EY853" s="90"/>
      <c r="EZ853" s="90"/>
      <c r="FA853" s="90"/>
      <c r="FB853" s="90"/>
      <c r="FC853" s="90"/>
      <c r="FD853" s="90"/>
      <c r="FE853" s="90"/>
      <c r="FF853" s="90"/>
      <c r="FG853" s="90"/>
      <c r="FH853" s="90"/>
      <c r="FI853" s="90"/>
      <c r="FJ853" s="90"/>
      <c r="FK853" s="90"/>
      <c r="FL853" s="90"/>
      <c r="FM853" s="90"/>
      <c r="FN853" s="90"/>
      <c r="FO853" s="90"/>
      <c r="FP853" s="90"/>
      <c r="FQ853" s="90"/>
      <c r="FR853" s="90"/>
      <c r="FS853" s="90"/>
      <c r="FT853" s="90"/>
      <c r="FU853" s="90"/>
      <c r="FV853" s="90"/>
      <c r="FW853" s="90"/>
      <c r="FX853" s="90"/>
      <c r="FY853" s="90"/>
      <c r="FZ853" s="90"/>
      <c r="GA853" s="90"/>
      <c r="GB853" s="90"/>
      <c r="GC853" s="90"/>
      <c r="GD853" s="90"/>
      <c r="GE853" s="90"/>
      <c r="GF853" s="90"/>
      <c r="GG853" s="90"/>
      <c r="GH853" s="90"/>
      <c r="GI853" s="90"/>
      <c r="GJ853" s="90"/>
      <c r="GK853" s="90"/>
      <c r="GL853" s="90"/>
      <c r="GM853" s="90"/>
      <c r="GN853" s="90"/>
      <c r="GO853" s="90"/>
      <c r="GP853" s="90"/>
      <c r="GQ853" s="90"/>
      <c r="GR853" s="90"/>
      <c r="GS853" s="90"/>
      <c r="GT853" s="90"/>
      <c r="GU853" s="90"/>
      <c r="GV853" s="90"/>
      <c r="GW853" s="90"/>
      <c r="GX853" s="90"/>
      <c r="GY853" s="90"/>
      <c r="GZ853" s="90"/>
      <c r="HA853" s="90"/>
      <c r="HB853" s="90"/>
      <c r="HC853" s="90"/>
      <c r="HD853" s="90"/>
      <c r="HE853" s="90"/>
      <c r="HF853" s="90"/>
      <c r="HG853" s="90"/>
      <c r="HH853" s="90"/>
      <c r="HI853" s="90"/>
      <c r="HJ853" s="90"/>
      <c r="HK853" s="90"/>
      <c r="HL853" s="90"/>
      <c r="HM853" s="90"/>
      <c r="HN853" s="90"/>
      <c r="HO853" s="90"/>
      <c r="HP853" s="90"/>
      <c r="HQ853" s="90"/>
    </row>
    <row r="854" spans="2:225" ht="127.5" outlineLevel="1" x14ac:dyDescent="0.2">
      <c r="B854" s="50" t="s">
        <v>2208</v>
      </c>
      <c r="C854" s="18" t="s">
        <v>46</v>
      </c>
      <c r="D854" s="17" t="s">
        <v>2181</v>
      </c>
      <c r="E854" s="71" t="s">
        <v>2182</v>
      </c>
      <c r="F854" s="71" t="s">
        <v>2182</v>
      </c>
      <c r="G854" s="17" t="s">
        <v>2209</v>
      </c>
      <c r="H854" s="17" t="s">
        <v>51</v>
      </c>
      <c r="I854" s="50">
        <v>100</v>
      </c>
      <c r="J854" s="17" t="s">
        <v>2098</v>
      </c>
      <c r="K854" s="17" t="s">
        <v>2057</v>
      </c>
      <c r="L854" s="50"/>
      <c r="M854" s="17" t="s">
        <v>2210</v>
      </c>
      <c r="N854" s="66"/>
      <c r="O854" s="66"/>
      <c r="P854" s="66"/>
      <c r="Q854" s="92"/>
      <c r="R854" s="92"/>
      <c r="S854" s="66"/>
      <c r="T854" s="66"/>
      <c r="U854" s="66"/>
      <c r="V854" s="66"/>
      <c r="W854" s="66"/>
      <c r="X854" s="20">
        <v>19421550</v>
      </c>
      <c r="Y854" s="66">
        <f t="shared" si="27"/>
        <v>21752136.000000004</v>
      </c>
      <c r="Z854" s="50"/>
      <c r="AA854" s="50">
        <v>2014</v>
      </c>
      <c r="AB854" s="50" t="s">
        <v>90</v>
      </c>
      <c r="AC854" s="90"/>
      <c r="AD854" s="90"/>
      <c r="AE854" s="90"/>
      <c r="AF854" s="90"/>
      <c r="AG854" s="90"/>
      <c r="AH854" s="90"/>
      <c r="AI854" s="90"/>
      <c r="AJ854" s="90"/>
      <c r="AK854" s="90"/>
      <c r="AL854" s="90"/>
      <c r="AM854" s="90"/>
      <c r="AN854" s="90"/>
      <c r="AO854" s="90"/>
      <c r="AP854" s="90"/>
      <c r="AQ854" s="90"/>
      <c r="AR854" s="90"/>
      <c r="AS854" s="90"/>
      <c r="AT854" s="90"/>
      <c r="AU854" s="90"/>
      <c r="AV854" s="90"/>
      <c r="AW854" s="90"/>
      <c r="AX854" s="90"/>
      <c r="AY854" s="90"/>
      <c r="AZ854" s="90"/>
      <c r="BA854" s="90"/>
      <c r="BB854" s="90"/>
      <c r="BC854" s="90"/>
      <c r="BD854" s="90"/>
      <c r="BE854" s="90"/>
      <c r="BF854" s="90"/>
      <c r="BG854" s="90"/>
      <c r="BH854" s="90"/>
      <c r="BI854" s="90"/>
      <c r="BJ854" s="90"/>
      <c r="BK854" s="90"/>
      <c r="BL854" s="90"/>
      <c r="BM854" s="90"/>
      <c r="BN854" s="90"/>
      <c r="BO854" s="90"/>
      <c r="BP854" s="90"/>
      <c r="BQ854" s="90"/>
      <c r="BR854" s="90"/>
      <c r="BS854" s="90"/>
      <c r="BT854" s="90"/>
      <c r="BU854" s="90"/>
      <c r="BV854" s="90"/>
      <c r="BW854" s="90"/>
      <c r="BX854" s="90"/>
      <c r="BY854" s="90"/>
      <c r="BZ854" s="90"/>
      <c r="CA854" s="90"/>
      <c r="CB854" s="90"/>
      <c r="CC854" s="90"/>
      <c r="CD854" s="90"/>
      <c r="CE854" s="90"/>
      <c r="CF854" s="90"/>
      <c r="CG854" s="90"/>
      <c r="CH854" s="90"/>
      <c r="CI854" s="90"/>
      <c r="CJ854" s="90"/>
      <c r="CK854" s="90"/>
      <c r="CL854" s="90"/>
      <c r="CM854" s="90"/>
      <c r="CN854" s="90"/>
      <c r="CO854" s="90"/>
      <c r="CP854" s="90"/>
      <c r="CQ854" s="90"/>
      <c r="CR854" s="90"/>
      <c r="CS854" s="90"/>
      <c r="CT854" s="90"/>
      <c r="CU854" s="90"/>
      <c r="CV854" s="90"/>
      <c r="CW854" s="90"/>
      <c r="CX854" s="90"/>
      <c r="CY854" s="90"/>
      <c r="CZ854" s="90"/>
      <c r="DA854" s="90"/>
      <c r="DB854" s="90"/>
      <c r="DC854" s="90"/>
      <c r="DD854" s="90"/>
      <c r="DE854" s="90"/>
      <c r="DF854" s="90"/>
      <c r="DG854" s="90"/>
      <c r="DH854" s="90"/>
      <c r="DI854" s="90"/>
      <c r="DJ854" s="90"/>
      <c r="DK854" s="90"/>
      <c r="DL854" s="90"/>
      <c r="DM854" s="90"/>
      <c r="DN854" s="90"/>
      <c r="DO854" s="90"/>
      <c r="DP854" s="90"/>
      <c r="DQ854" s="90"/>
      <c r="DR854" s="90"/>
      <c r="DS854" s="90"/>
      <c r="DT854" s="90"/>
      <c r="DU854" s="90"/>
      <c r="DV854" s="90"/>
      <c r="DW854" s="90"/>
      <c r="DX854" s="90"/>
      <c r="DY854" s="90"/>
      <c r="DZ854" s="90"/>
      <c r="EA854" s="90"/>
      <c r="EB854" s="90"/>
      <c r="EC854" s="90"/>
      <c r="ED854" s="90"/>
      <c r="EE854" s="90"/>
      <c r="EF854" s="90"/>
      <c r="EG854" s="90"/>
      <c r="EH854" s="90"/>
      <c r="EI854" s="90"/>
      <c r="EJ854" s="90"/>
      <c r="EK854" s="90"/>
      <c r="EL854" s="90"/>
      <c r="EM854" s="90"/>
      <c r="EN854" s="90"/>
      <c r="EO854" s="90"/>
      <c r="EP854" s="90"/>
      <c r="EQ854" s="90"/>
      <c r="ER854" s="90"/>
      <c r="ES854" s="90"/>
      <c r="ET854" s="90"/>
      <c r="EU854" s="90"/>
      <c r="EV854" s="90"/>
      <c r="EW854" s="90"/>
      <c r="EX854" s="90"/>
      <c r="EY854" s="90"/>
      <c r="EZ854" s="90"/>
      <c r="FA854" s="90"/>
      <c r="FB854" s="90"/>
      <c r="FC854" s="90"/>
      <c r="FD854" s="90"/>
      <c r="FE854" s="90"/>
      <c r="FF854" s="90"/>
      <c r="FG854" s="90"/>
      <c r="FH854" s="90"/>
      <c r="FI854" s="90"/>
      <c r="FJ854" s="90"/>
      <c r="FK854" s="90"/>
      <c r="FL854" s="90"/>
      <c r="FM854" s="90"/>
      <c r="FN854" s="90"/>
      <c r="FO854" s="90"/>
      <c r="FP854" s="90"/>
      <c r="FQ854" s="90"/>
      <c r="FR854" s="90"/>
      <c r="FS854" s="90"/>
      <c r="FT854" s="90"/>
      <c r="FU854" s="90"/>
      <c r="FV854" s="90"/>
      <c r="FW854" s="90"/>
      <c r="FX854" s="90"/>
      <c r="FY854" s="90"/>
      <c r="FZ854" s="90"/>
      <c r="GA854" s="90"/>
      <c r="GB854" s="90"/>
      <c r="GC854" s="90"/>
      <c r="GD854" s="90"/>
      <c r="GE854" s="90"/>
      <c r="GF854" s="90"/>
      <c r="GG854" s="90"/>
      <c r="GH854" s="90"/>
      <c r="GI854" s="90"/>
      <c r="GJ854" s="90"/>
      <c r="GK854" s="90"/>
      <c r="GL854" s="90"/>
      <c r="GM854" s="90"/>
      <c r="GN854" s="90"/>
      <c r="GO854" s="90"/>
      <c r="GP854" s="90"/>
      <c r="GQ854" s="90"/>
      <c r="GR854" s="90"/>
      <c r="GS854" s="90"/>
      <c r="GT854" s="90"/>
      <c r="GU854" s="90"/>
      <c r="GV854" s="90"/>
      <c r="GW854" s="90"/>
      <c r="GX854" s="90"/>
      <c r="GY854" s="90"/>
      <c r="GZ854" s="90"/>
      <c r="HA854" s="90"/>
      <c r="HB854" s="90"/>
      <c r="HC854" s="90"/>
      <c r="HD854" s="90"/>
      <c r="HE854" s="90"/>
      <c r="HF854" s="90"/>
      <c r="HG854" s="90"/>
      <c r="HH854" s="90"/>
      <c r="HI854" s="90"/>
      <c r="HJ854" s="90"/>
      <c r="HK854" s="90"/>
      <c r="HL854" s="90"/>
      <c r="HM854" s="90"/>
      <c r="HN854" s="90"/>
    </row>
    <row r="855" spans="2:225" ht="127.5" outlineLevel="1" x14ac:dyDescent="0.2">
      <c r="B855" s="50" t="s">
        <v>2211</v>
      </c>
      <c r="C855" s="18" t="s">
        <v>46</v>
      </c>
      <c r="D855" s="17" t="s">
        <v>2176</v>
      </c>
      <c r="E855" s="71" t="s">
        <v>2177</v>
      </c>
      <c r="F855" s="71" t="s">
        <v>2177</v>
      </c>
      <c r="G855" s="17" t="s">
        <v>2212</v>
      </c>
      <c r="H855" s="17" t="s">
        <v>51</v>
      </c>
      <c r="I855" s="50">
        <v>100</v>
      </c>
      <c r="J855" s="17" t="s">
        <v>2098</v>
      </c>
      <c r="K855" s="17" t="s">
        <v>2057</v>
      </c>
      <c r="L855" s="50"/>
      <c r="M855" s="17" t="s">
        <v>2210</v>
      </c>
      <c r="N855" s="66"/>
      <c r="O855" s="66"/>
      <c r="P855" s="66"/>
      <c r="Q855" s="92"/>
      <c r="R855" s="92"/>
      <c r="S855" s="66"/>
      <c r="T855" s="66"/>
      <c r="U855" s="66"/>
      <c r="V855" s="66"/>
      <c r="W855" s="66"/>
      <c r="X855" s="20">
        <v>159375220</v>
      </c>
      <c r="Y855" s="66">
        <f t="shared" si="27"/>
        <v>178500246.40000001</v>
      </c>
      <c r="Z855" s="50"/>
      <c r="AA855" s="50">
        <v>2014</v>
      </c>
      <c r="AB855" s="37" t="s">
        <v>2213</v>
      </c>
      <c r="AC855" s="90"/>
      <c r="AD855" s="90"/>
      <c r="AE855" s="90"/>
      <c r="AF855" s="90"/>
      <c r="AG855" s="90"/>
      <c r="AH855" s="90"/>
      <c r="AI855" s="90"/>
      <c r="AJ855" s="90"/>
      <c r="AK855" s="90"/>
      <c r="AL855" s="90"/>
      <c r="AM855" s="90"/>
      <c r="AN855" s="90"/>
      <c r="AO855" s="90"/>
      <c r="AP855" s="90"/>
      <c r="AQ855" s="90"/>
      <c r="AR855" s="90"/>
      <c r="AS855" s="90"/>
      <c r="AT855" s="90"/>
      <c r="AU855" s="90"/>
      <c r="AV855" s="90"/>
      <c r="AW855" s="90"/>
      <c r="AX855" s="90"/>
      <c r="AY855" s="90"/>
      <c r="AZ855" s="90"/>
      <c r="BA855" s="90"/>
      <c r="BB855" s="90"/>
      <c r="BC855" s="90"/>
      <c r="BD855" s="90"/>
      <c r="BE855" s="90"/>
      <c r="BF855" s="90"/>
      <c r="BG855" s="90"/>
      <c r="BH855" s="90"/>
      <c r="BI855" s="90"/>
      <c r="BJ855" s="90"/>
      <c r="BK855" s="90"/>
      <c r="BL855" s="90"/>
      <c r="BM855" s="90"/>
      <c r="BN855" s="90"/>
      <c r="BO855" s="90"/>
      <c r="BP855" s="90"/>
      <c r="BQ855" s="90"/>
      <c r="BR855" s="90"/>
      <c r="BS855" s="90"/>
      <c r="BT855" s="90"/>
      <c r="BU855" s="90"/>
      <c r="BV855" s="90"/>
      <c r="BW855" s="90"/>
      <c r="BX855" s="90"/>
      <c r="BY855" s="90"/>
      <c r="BZ855" s="90"/>
      <c r="CA855" s="90"/>
      <c r="CB855" s="90"/>
      <c r="CC855" s="90"/>
      <c r="CD855" s="90"/>
      <c r="CE855" s="90"/>
      <c r="CF855" s="90"/>
      <c r="CG855" s="90"/>
      <c r="CH855" s="90"/>
      <c r="CI855" s="90"/>
      <c r="CJ855" s="90"/>
      <c r="CK855" s="90"/>
      <c r="CL855" s="90"/>
      <c r="CM855" s="90"/>
      <c r="CN855" s="90"/>
      <c r="CO855" s="90"/>
      <c r="CP855" s="90"/>
      <c r="CQ855" s="90"/>
      <c r="CR855" s="90"/>
      <c r="CS855" s="90"/>
      <c r="CT855" s="90"/>
      <c r="CU855" s="90"/>
      <c r="CV855" s="90"/>
      <c r="CW855" s="90"/>
      <c r="CX855" s="90"/>
      <c r="CY855" s="90"/>
      <c r="CZ855" s="90"/>
      <c r="DA855" s="90"/>
      <c r="DB855" s="90"/>
      <c r="DC855" s="90"/>
      <c r="DD855" s="90"/>
      <c r="DE855" s="90"/>
      <c r="DF855" s="90"/>
      <c r="DG855" s="90"/>
      <c r="DH855" s="90"/>
      <c r="DI855" s="90"/>
      <c r="DJ855" s="90"/>
      <c r="DK855" s="90"/>
      <c r="DL855" s="90"/>
      <c r="DM855" s="90"/>
      <c r="DN855" s="90"/>
      <c r="DO855" s="90"/>
      <c r="DP855" s="90"/>
      <c r="DQ855" s="90"/>
      <c r="DR855" s="90"/>
      <c r="DS855" s="90"/>
      <c r="DT855" s="90"/>
      <c r="DU855" s="90"/>
      <c r="DV855" s="90"/>
      <c r="DW855" s="90"/>
      <c r="DX855" s="90"/>
      <c r="DY855" s="90"/>
      <c r="DZ855" s="90"/>
      <c r="EA855" s="90"/>
      <c r="EB855" s="90"/>
      <c r="EC855" s="90"/>
      <c r="ED855" s="90"/>
      <c r="EE855" s="90"/>
      <c r="EF855" s="90"/>
      <c r="EG855" s="90"/>
      <c r="EH855" s="90"/>
      <c r="EI855" s="90"/>
      <c r="EJ855" s="90"/>
      <c r="EK855" s="90"/>
      <c r="EL855" s="90"/>
      <c r="EM855" s="90"/>
      <c r="EN855" s="90"/>
      <c r="EO855" s="90"/>
      <c r="EP855" s="90"/>
      <c r="EQ855" s="90"/>
      <c r="ER855" s="90"/>
      <c r="ES855" s="90"/>
      <c r="ET855" s="90"/>
      <c r="EU855" s="90"/>
      <c r="EV855" s="90"/>
      <c r="EW855" s="90"/>
      <c r="EX855" s="90"/>
      <c r="EY855" s="90"/>
      <c r="EZ855" s="90"/>
      <c r="FA855" s="90"/>
      <c r="FB855" s="90"/>
      <c r="FC855" s="90"/>
      <c r="FD855" s="90"/>
      <c r="FE855" s="90"/>
      <c r="FF855" s="90"/>
      <c r="FG855" s="90"/>
      <c r="FH855" s="90"/>
      <c r="FI855" s="90"/>
      <c r="FJ855" s="90"/>
      <c r="FK855" s="90"/>
      <c r="FL855" s="90"/>
      <c r="FM855" s="90"/>
      <c r="FN855" s="90"/>
      <c r="FO855" s="90"/>
      <c r="FP855" s="90"/>
      <c r="FQ855" s="90"/>
      <c r="FR855" s="90"/>
      <c r="FS855" s="90"/>
      <c r="FT855" s="90"/>
      <c r="FU855" s="90"/>
      <c r="FV855" s="90"/>
      <c r="FW855" s="90"/>
      <c r="FX855" s="90"/>
      <c r="FY855" s="90"/>
      <c r="FZ855" s="90"/>
      <c r="GA855" s="90"/>
      <c r="GB855" s="90"/>
      <c r="GC855" s="90"/>
      <c r="GD855" s="90"/>
      <c r="GE855" s="90"/>
      <c r="GF855" s="90"/>
      <c r="GG855" s="90"/>
      <c r="GH855" s="90"/>
      <c r="GI855" s="90"/>
      <c r="GJ855" s="90"/>
      <c r="GK855" s="90"/>
      <c r="GL855" s="90"/>
      <c r="GM855" s="90"/>
      <c r="GN855" s="90"/>
      <c r="GO855" s="90"/>
      <c r="GP855" s="90"/>
      <c r="GQ855" s="90"/>
      <c r="GR855" s="90"/>
      <c r="GS855" s="90"/>
      <c r="GT855" s="90"/>
      <c r="GU855" s="90"/>
      <c r="GV855" s="90"/>
      <c r="GW855" s="90"/>
      <c r="GX855" s="90"/>
      <c r="GY855" s="90"/>
      <c r="GZ855" s="90"/>
      <c r="HA855" s="90"/>
      <c r="HB855" s="90"/>
      <c r="HC855" s="90"/>
      <c r="HD855" s="90"/>
      <c r="HE855" s="90"/>
      <c r="HF855" s="90"/>
      <c r="HG855" s="90"/>
      <c r="HH855" s="90"/>
      <c r="HI855" s="90"/>
      <c r="HJ855" s="90"/>
      <c r="HK855" s="90"/>
      <c r="HL855" s="90"/>
      <c r="HM855" s="90"/>
      <c r="HN855" s="90"/>
    </row>
    <row r="856" spans="2:225" ht="127.5" outlineLevel="1" x14ac:dyDescent="0.2">
      <c r="B856" s="50" t="s">
        <v>2214</v>
      </c>
      <c r="C856" s="18" t="s">
        <v>46</v>
      </c>
      <c r="D856" s="17" t="s">
        <v>2176</v>
      </c>
      <c r="E856" s="71" t="s">
        <v>2177</v>
      </c>
      <c r="F856" s="71" t="s">
        <v>2177</v>
      </c>
      <c r="G856" s="17" t="s">
        <v>2212</v>
      </c>
      <c r="H856" s="17" t="s">
        <v>83</v>
      </c>
      <c r="I856" s="50">
        <v>100</v>
      </c>
      <c r="J856" s="17" t="s">
        <v>2215</v>
      </c>
      <c r="K856" s="17" t="s">
        <v>2057</v>
      </c>
      <c r="L856" s="50"/>
      <c r="M856" s="17" t="s">
        <v>2216</v>
      </c>
      <c r="N856" s="66"/>
      <c r="O856" s="66">
        <v>0</v>
      </c>
      <c r="P856" s="66">
        <v>0</v>
      </c>
      <c r="Q856" s="92">
        <v>0</v>
      </c>
      <c r="R856" s="92">
        <v>88400000</v>
      </c>
      <c r="S856" s="66">
        <v>70975000</v>
      </c>
      <c r="T856" s="66"/>
      <c r="U856" s="66"/>
      <c r="V856" s="66"/>
      <c r="W856" s="66"/>
      <c r="X856" s="20">
        <v>159375220</v>
      </c>
      <c r="Y856" s="66">
        <f>X856*1.12</f>
        <v>178500246.40000001</v>
      </c>
      <c r="Z856" s="50"/>
      <c r="AA856" s="50">
        <v>2015</v>
      </c>
      <c r="AB856" s="50"/>
      <c r="AC856" s="90"/>
      <c r="AD856" s="90"/>
      <c r="AE856" s="90"/>
      <c r="AF856" s="90"/>
      <c r="AG856" s="90"/>
      <c r="AH856" s="90"/>
      <c r="AI856" s="90"/>
      <c r="AJ856" s="90"/>
      <c r="AK856" s="90"/>
      <c r="AL856" s="90"/>
      <c r="AM856" s="90"/>
      <c r="AN856" s="90"/>
      <c r="AO856" s="90"/>
      <c r="AP856" s="90"/>
      <c r="AQ856" s="90"/>
      <c r="AR856" s="90"/>
      <c r="AS856" s="90"/>
      <c r="AT856" s="90"/>
      <c r="AU856" s="90"/>
      <c r="AV856" s="90"/>
      <c r="AW856" s="90"/>
      <c r="AX856" s="90"/>
      <c r="AY856" s="90"/>
      <c r="AZ856" s="90"/>
      <c r="BA856" s="90"/>
      <c r="BB856" s="90"/>
      <c r="BC856" s="90"/>
      <c r="BD856" s="90"/>
      <c r="BE856" s="90"/>
      <c r="BF856" s="90"/>
      <c r="BG856" s="90"/>
      <c r="BH856" s="90"/>
      <c r="BI856" s="90"/>
      <c r="BJ856" s="90"/>
      <c r="BK856" s="90"/>
      <c r="BL856" s="90"/>
      <c r="BM856" s="90"/>
      <c r="BN856" s="90"/>
      <c r="BO856" s="90"/>
      <c r="BP856" s="90"/>
      <c r="BQ856" s="90"/>
      <c r="BR856" s="90"/>
      <c r="BS856" s="90"/>
      <c r="BT856" s="90"/>
      <c r="BU856" s="90"/>
      <c r="BV856" s="90"/>
      <c r="BW856" s="90"/>
      <c r="BX856" s="90"/>
      <c r="BY856" s="90"/>
      <c r="BZ856" s="90"/>
      <c r="CA856" s="90"/>
      <c r="CB856" s="90"/>
      <c r="CC856" s="90"/>
      <c r="CD856" s="90"/>
      <c r="CE856" s="90"/>
      <c r="CF856" s="90"/>
      <c r="CG856" s="90"/>
      <c r="CH856" s="90"/>
      <c r="CI856" s="90"/>
      <c r="CJ856" s="90"/>
      <c r="CK856" s="90"/>
      <c r="CL856" s="90"/>
      <c r="CM856" s="90"/>
      <c r="CN856" s="90"/>
      <c r="CO856" s="90"/>
      <c r="CP856" s="90"/>
      <c r="CQ856" s="90"/>
      <c r="CR856" s="90"/>
      <c r="CS856" s="90"/>
      <c r="CT856" s="90"/>
      <c r="CU856" s="90"/>
      <c r="CV856" s="90"/>
      <c r="CW856" s="90"/>
      <c r="CX856" s="90"/>
      <c r="CY856" s="90"/>
      <c r="CZ856" s="90"/>
      <c r="DA856" s="90"/>
      <c r="DB856" s="90"/>
      <c r="DC856" s="90"/>
      <c r="DD856" s="90"/>
      <c r="DE856" s="90"/>
      <c r="DF856" s="90"/>
      <c r="DG856" s="90"/>
      <c r="DH856" s="90"/>
      <c r="DI856" s="90"/>
      <c r="DJ856" s="90"/>
      <c r="DK856" s="90"/>
      <c r="DL856" s="90"/>
      <c r="DM856" s="90"/>
      <c r="DN856" s="90"/>
      <c r="DO856" s="90"/>
      <c r="DP856" s="90"/>
      <c r="DQ856" s="90"/>
      <c r="DR856" s="90"/>
      <c r="DS856" s="90"/>
      <c r="DT856" s="90"/>
      <c r="DU856" s="90"/>
      <c r="DV856" s="90"/>
      <c r="DW856" s="90"/>
      <c r="DX856" s="90"/>
      <c r="DY856" s="90"/>
      <c r="DZ856" s="90"/>
      <c r="EA856" s="90"/>
      <c r="EB856" s="90"/>
      <c r="EC856" s="90"/>
      <c r="ED856" s="90"/>
      <c r="EE856" s="90"/>
      <c r="EF856" s="90"/>
      <c r="EG856" s="90"/>
      <c r="EH856" s="90"/>
      <c r="EI856" s="90"/>
      <c r="EJ856" s="90"/>
      <c r="EK856" s="90"/>
      <c r="EL856" s="90"/>
      <c r="EM856" s="90"/>
      <c r="EN856" s="90"/>
      <c r="EO856" s="90"/>
      <c r="EP856" s="90"/>
      <c r="EQ856" s="90"/>
      <c r="ER856" s="90"/>
      <c r="ES856" s="90"/>
      <c r="ET856" s="90"/>
      <c r="EU856" s="90"/>
      <c r="EV856" s="90"/>
      <c r="EW856" s="90"/>
      <c r="EX856" s="90"/>
      <c r="EY856" s="90"/>
      <c r="EZ856" s="90"/>
      <c r="FA856" s="90"/>
      <c r="FB856" s="90"/>
      <c r="FC856" s="90"/>
      <c r="FD856" s="90"/>
      <c r="FE856" s="90"/>
      <c r="FF856" s="90"/>
      <c r="FG856" s="90"/>
      <c r="FH856" s="90"/>
      <c r="FI856" s="90"/>
      <c r="FJ856" s="90"/>
      <c r="FK856" s="90"/>
      <c r="FL856" s="90"/>
      <c r="FM856" s="90"/>
      <c r="FN856" s="90"/>
      <c r="FO856" s="90"/>
      <c r="FP856" s="90"/>
      <c r="FQ856" s="90"/>
      <c r="FR856" s="90"/>
      <c r="FS856" s="90"/>
      <c r="FT856" s="90"/>
      <c r="FU856" s="90"/>
      <c r="FV856" s="90"/>
      <c r="FW856" s="90"/>
      <c r="FX856" s="90"/>
      <c r="FY856" s="90"/>
      <c r="FZ856" s="90"/>
      <c r="GA856" s="90"/>
      <c r="GB856" s="90"/>
      <c r="GC856" s="90"/>
      <c r="GD856" s="90"/>
      <c r="GE856" s="90"/>
      <c r="GF856" s="90"/>
      <c r="GG856" s="90"/>
      <c r="GH856" s="90"/>
      <c r="GI856" s="90"/>
      <c r="GJ856" s="90"/>
      <c r="GK856" s="90"/>
      <c r="GL856" s="90"/>
      <c r="GM856" s="90"/>
      <c r="GN856" s="90"/>
      <c r="GO856" s="90"/>
      <c r="GP856" s="90"/>
      <c r="GQ856" s="90"/>
      <c r="GR856" s="90"/>
      <c r="GS856" s="90"/>
      <c r="GT856" s="90"/>
      <c r="GU856" s="90"/>
      <c r="GV856" s="90"/>
      <c r="GW856" s="90"/>
      <c r="GX856" s="90"/>
      <c r="GY856" s="90"/>
      <c r="GZ856" s="90"/>
      <c r="HA856" s="90"/>
      <c r="HB856" s="90"/>
      <c r="HC856" s="90"/>
      <c r="HD856" s="90"/>
      <c r="HE856" s="90"/>
      <c r="HF856" s="90"/>
      <c r="HG856" s="90"/>
      <c r="HH856" s="90"/>
      <c r="HI856" s="90"/>
      <c r="HJ856" s="90"/>
      <c r="HK856" s="90"/>
      <c r="HL856" s="90"/>
      <c r="HM856" s="90"/>
      <c r="HN856" s="90"/>
    </row>
    <row r="857" spans="2:225" ht="51" outlineLevel="1" x14ac:dyDescent="0.2">
      <c r="B857" s="37" t="s">
        <v>2217</v>
      </c>
      <c r="C857" s="35" t="s">
        <v>46</v>
      </c>
      <c r="D857" s="37" t="s">
        <v>2218</v>
      </c>
      <c r="E857" s="93" t="s">
        <v>2219</v>
      </c>
      <c r="F857" s="94" t="s">
        <v>2219</v>
      </c>
      <c r="G857" s="95" t="s">
        <v>2220</v>
      </c>
      <c r="H857" s="17" t="s">
        <v>51</v>
      </c>
      <c r="I857" s="17">
        <v>92</v>
      </c>
      <c r="J857" s="37" t="s">
        <v>124</v>
      </c>
      <c r="K857" s="17" t="s">
        <v>2057</v>
      </c>
      <c r="L857" s="18"/>
      <c r="M857" s="40" t="s">
        <v>55</v>
      </c>
      <c r="N857" s="96"/>
      <c r="O857" s="30">
        <v>0</v>
      </c>
      <c r="P857" s="30">
        <v>0</v>
      </c>
      <c r="Q857" s="30">
        <v>0</v>
      </c>
      <c r="R857" s="30">
        <v>14500000</v>
      </c>
      <c r="S857" s="30">
        <v>14500000</v>
      </c>
      <c r="T857" s="30">
        <v>14500000</v>
      </c>
      <c r="U857" s="30">
        <v>0</v>
      </c>
      <c r="V857" s="30"/>
      <c r="W857" s="30"/>
      <c r="X857" s="30">
        <v>43500000</v>
      </c>
      <c r="Y857" s="30">
        <f>X857*1.12</f>
        <v>48720000.000000007</v>
      </c>
      <c r="Z857" s="96"/>
      <c r="AA857" s="37">
        <v>2014</v>
      </c>
      <c r="AB857" s="96"/>
      <c r="AC857" s="90"/>
      <c r="AD857" s="90"/>
      <c r="AE857" s="90"/>
      <c r="AF857" s="90"/>
      <c r="AG857" s="90"/>
      <c r="AH857" s="90"/>
      <c r="AI857" s="90"/>
      <c r="AJ857" s="90"/>
      <c r="AK857" s="90"/>
      <c r="AL857" s="90"/>
      <c r="AM857" s="90"/>
      <c r="AN857" s="90"/>
      <c r="AO857" s="90"/>
      <c r="AP857" s="90"/>
      <c r="AQ857" s="90"/>
      <c r="AR857" s="90"/>
      <c r="AS857" s="90"/>
      <c r="AT857" s="90"/>
      <c r="AU857" s="90"/>
      <c r="AV857" s="90"/>
      <c r="AW857" s="90"/>
      <c r="AX857" s="90"/>
      <c r="AY857" s="90"/>
      <c r="AZ857" s="90"/>
      <c r="BA857" s="90"/>
      <c r="BB857" s="90"/>
      <c r="BC857" s="90"/>
      <c r="BD857" s="90"/>
      <c r="BE857" s="90"/>
      <c r="BF857" s="90"/>
      <c r="BG857" s="90"/>
      <c r="BH857" s="90"/>
      <c r="BI857" s="90"/>
      <c r="BJ857" s="90"/>
      <c r="BK857" s="90"/>
      <c r="BL857" s="90"/>
      <c r="BM857" s="90"/>
      <c r="BN857" s="90"/>
      <c r="BO857" s="90"/>
      <c r="BP857" s="90"/>
      <c r="BQ857" s="90"/>
      <c r="BR857" s="90"/>
      <c r="BS857" s="90"/>
      <c r="BT857" s="90"/>
      <c r="BU857" s="90"/>
      <c r="BV857" s="90"/>
      <c r="BW857" s="90"/>
      <c r="BX857" s="90"/>
      <c r="BY857" s="90"/>
      <c r="BZ857" s="90"/>
      <c r="CA857" s="90"/>
      <c r="CB857" s="90"/>
      <c r="CC857" s="90"/>
      <c r="CD857" s="90"/>
      <c r="CE857" s="90"/>
      <c r="CF857" s="90"/>
      <c r="CG857" s="90"/>
      <c r="CH857" s="90"/>
      <c r="CI857" s="90"/>
      <c r="CJ857" s="90"/>
      <c r="CK857" s="90"/>
      <c r="CL857" s="90"/>
      <c r="CM857" s="90"/>
      <c r="CN857" s="90"/>
      <c r="CO857" s="90"/>
      <c r="CP857" s="90"/>
      <c r="CQ857" s="90"/>
      <c r="CR857" s="90"/>
      <c r="CS857" s="90"/>
      <c r="CT857" s="90"/>
      <c r="CU857" s="90"/>
      <c r="CV857" s="90"/>
      <c r="CW857" s="90"/>
      <c r="CX857" s="90"/>
      <c r="CY857" s="90"/>
      <c r="CZ857" s="90"/>
      <c r="DA857" s="90"/>
      <c r="DB857" s="90"/>
      <c r="DC857" s="90"/>
      <c r="DD857" s="90"/>
      <c r="DE857" s="90"/>
      <c r="DF857" s="90"/>
      <c r="DG857" s="90"/>
      <c r="DH857" s="90"/>
      <c r="DI857" s="90"/>
      <c r="DJ857" s="90"/>
      <c r="DK857" s="90"/>
      <c r="DL857" s="90"/>
      <c r="DM857" s="90"/>
      <c r="DN857" s="90"/>
      <c r="DO857" s="90"/>
      <c r="DP857" s="90"/>
      <c r="DQ857" s="90"/>
      <c r="DR857" s="90"/>
      <c r="DS857" s="90"/>
      <c r="DT857" s="90"/>
      <c r="DU857" s="90"/>
      <c r="DV857" s="90"/>
      <c r="DW857" s="90"/>
      <c r="DX857" s="90"/>
      <c r="DY857" s="90"/>
      <c r="DZ857" s="90"/>
      <c r="EA857" s="90"/>
      <c r="EB857" s="90"/>
      <c r="EC857" s="90"/>
      <c r="ED857" s="90"/>
      <c r="EE857" s="90"/>
      <c r="EF857" s="90"/>
      <c r="EG857" s="90"/>
      <c r="EH857" s="90"/>
      <c r="EI857" s="90"/>
      <c r="EJ857" s="90"/>
      <c r="EK857" s="90"/>
      <c r="EL857" s="90"/>
      <c r="EM857" s="90"/>
      <c r="EN857" s="90"/>
      <c r="EO857" s="90"/>
      <c r="EP857" s="90"/>
      <c r="EQ857" s="90"/>
      <c r="ER857" s="90"/>
      <c r="ES857" s="90"/>
      <c r="ET857" s="90"/>
      <c r="EU857" s="90"/>
      <c r="EV857" s="90"/>
      <c r="EW857" s="90"/>
      <c r="EX857" s="90"/>
      <c r="EY857" s="90"/>
      <c r="EZ857" s="90"/>
      <c r="FA857" s="90"/>
      <c r="FB857" s="90"/>
      <c r="FC857" s="90"/>
      <c r="FD857" s="90"/>
      <c r="FE857" s="90"/>
      <c r="FF857" s="90"/>
      <c r="FG857" s="90"/>
      <c r="FH857" s="90"/>
      <c r="FI857" s="90"/>
      <c r="FJ857" s="90"/>
      <c r="FK857" s="90"/>
      <c r="FL857" s="90"/>
      <c r="FM857" s="90"/>
      <c r="FN857" s="90"/>
      <c r="FO857" s="90"/>
      <c r="FP857" s="90"/>
      <c r="FQ857" s="90"/>
      <c r="FR857" s="90"/>
      <c r="FS857" s="90"/>
      <c r="FT857" s="90"/>
      <c r="FU857" s="90"/>
      <c r="FV857" s="90"/>
      <c r="FW857" s="90"/>
      <c r="FX857" s="90"/>
      <c r="FY857" s="90"/>
      <c r="FZ857" s="90"/>
      <c r="GA857" s="90"/>
      <c r="GB857" s="90"/>
      <c r="GC857" s="90"/>
      <c r="GD857" s="90"/>
      <c r="GE857" s="90"/>
      <c r="GF857" s="90"/>
      <c r="GG857" s="90"/>
      <c r="GH857" s="90"/>
      <c r="GI857" s="90"/>
      <c r="GJ857" s="90"/>
      <c r="GK857" s="90"/>
      <c r="GL857" s="90"/>
      <c r="GM857" s="90"/>
      <c r="GN857" s="90"/>
      <c r="GO857" s="90"/>
      <c r="GP857" s="90"/>
      <c r="GQ857" s="90"/>
      <c r="GR857" s="90"/>
      <c r="GS857" s="90"/>
      <c r="GT857" s="90"/>
      <c r="GU857" s="90"/>
      <c r="GV857" s="90"/>
      <c r="GW857" s="90"/>
      <c r="GX857" s="90"/>
      <c r="GY857" s="90"/>
      <c r="GZ857" s="90"/>
      <c r="HA857" s="90"/>
      <c r="HB857" s="90"/>
      <c r="HC857" s="90"/>
      <c r="HD857" s="90"/>
      <c r="HE857" s="90"/>
      <c r="HF857" s="90"/>
      <c r="HG857" s="90"/>
      <c r="HH857" s="90"/>
      <c r="HI857" s="90"/>
      <c r="HJ857" s="90"/>
      <c r="HK857" s="90"/>
      <c r="HL857" s="90"/>
      <c r="HM857" s="90"/>
      <c r="HN857" s="90"/>
    </row>
    <row r="858" spans="2:225" ht="38.25" outlineLevel="1" x14ac:dyDescent="0.2">
      <c r="B858" s="17" t="s">
        <v>2221</v>
      </c>
      <c r="C858" s="35" t="s">
        <v>2222</v>
      </c>
      <c r="D858" s="17" t="s">
        <v>2223</v>
      </c>
      <c r="E858" s="85" t="s">
        <v>2224</v>
      </c>
      <c r="F858" s="97" t="s">
        <v>2224</v>
      </c>
      <c r="G858" s="40" t="s">
        <v>2225</v>
      </c>
      <c r="H858" s="40" t="s">
        <v>51</v>
      </c>
      <c r="I858" s="98">
        <v>100</v>
      </c>
      <c r="J858" s="18" t="s">
        <v>2131</v>
      </c>
      <c r="K858" s="37" t="s">
        <v>2057</v>
      </c>
      <c r="L858" s="37"/>
      <c r="M858" s="18" t="s">
        <v>2226</v>
      </c>
      <c r="N858" s="17"/>
      <c r="O858" s="17"/>
      <c r="P858" s="17"/>
      <c r="Q858" s="25"/>
      <c r="R858" s="25">
        <v>2885560</v>
      </c>
      <c r="S858" s="25">
        <v>3000982.4</v>
      </c>
      <c r="T858" s="25">
        <v>3121021.7</v>
      </c>
      <c r="U858" s="25"/>
      <c r="V858" s="25"/>
      <c r="W858" s="25"/>
      <c r="X858" s="20">
        <f t="shared" ref="X858:X881" si="28">(Q858+R858+S858+T858+U858+V858)</f>
        <v>9007564.1000000015</v>
      </c>
      <c r="Y858" s="25">
        <f t="shared" ref="Y858:Y891" si="29">X858*1.12</f>
        <v>10088471.792000003</v>
      </c>
      <c r="Z858" s="17"/>
      <c r="AA858" s="80">
        <v>2014</v>
      </c>
      <c r="AB858" s="17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  <c r="EO858" s="9"/>
      <c r="EP858" s="9"/>
      <c r="EQ858" s="9"/>
      <c r="ER858" s="9"/>
      <c r="ES858" s="9"/>
      <c r="ET858" s="9"/>
      <c r="EU858" s="9"/>
      <c r="EV858" s="9"/>
      <c r="EW858" s="9"/>
      <c r="EX858" s="9"/>
      <c r="EY858" s="9"/>
      <c r="EZ858" s="9"/>
      <c r="FA858" s="9"/>
      <c r="FB858" s="9"/>
      <c r="FC858" s="9"/>
      <c r="FD858" s="9"/>
      <c r="FE858" s="9"/>
      <c r="FF858" s="9"/>
      <c r="FG858" s="9"/>
      <c r="FH858" s="9"/>
      <c r="FI858" s="9"/>
      <c r="FJ858" s="9"/>
      <c r="FK858" s="9"/>
      <c r="FL858" s="9"/>
      <c r="FM858" s="9"/>
      <c r="FN858" s="9"/>
      <c r="FO858" s="9"/>
      <c r="FP858" s="9"/>
      <c r="FQ858" s="9"/>
      <c r="FR858" s="9"/>
      <c r="FS858" s="9"/>
      <c r="FT858" s="9"/>
      <c r="FU858" s="9"/>
      <c r="FV858" s="9"/>
      <c r="FW858" s="9"/>
      <c r="FX858" s="9"/>
      <c r="FY858" s="9"/>
      <c r="FZ858" s="9"/>
      <c r="GA858" s="9"/>
      <c r="GB858" s="9"/>
      <c r="GC858" s="9"/>
      <c r="GD858" s="9"/>
      <c r="GE858" s="9"/>
      <c r="GF858" s="9"/>
      <c r="GG858" s="9"/>
      <c r="GH858" s="9"/>
      <c r="GI858" s="9"/>
      <c r="GJ858" s="9"/>
      <c r="GK858" s="9"/>
      <c r="GL858" s="9"/>
      <c r="GM858" s="9"/>
      <c r="GN858" s="9"/>
      <c r="GO858" s="9"/>
      <c r="GP858" s="9"/>
      <c r="GQ858" s="9"/>
      <c r="GR858" s="9"/>
      <c r="GS858" s="9"/>
      <c r="GT858" s="9"/>
      <c r="GU858" s="9"/>
      <c r="GV858" s="9"/>
      <c r="GW858" s="9"/>
      <c r="GX858" s="9"/>
      <c r="GY858" s="9"/>
      <c r="GZ858" s="9"/>
      <c r="HA858" s="9"/>
      <c r="HB858" s="9"/>
      <c r="HC858" s="9"/>
      <c r="HD858" s="9"/>
      <c r="HE858" s="9"/>
      <c r="HF858" s="9"/>
      <c r="HG858" s="9"/>
      <c r="HH858" s="9"/>
      <c r="HI858" s="9"/>
      <c r="HJ858" s="9"/>
      <c r="HK858" s="9"/>
      <c r="HL858" s="9"/>
      <c r="HM858" s="9"/>
      <c r="HN858" s="9"/>
      <c r="HO858" s="9"/>
      <c r="HP858" s="9"/>
      <c r="HQ858" s="9"/>
    </row>
    <row r="859" spans="2:225" ht="38.25" outlineLevel="1" x14ac:dyDescent="0.2">
      <c r="B859" s="17" t="s">
        <v>2227</v>
      </c>
      <c r="C859" s="35" t="s">
        <v>2222</v>
      </c>
      <c r="D859" s="17" t="s">
        <v>2223</v>
      </c>
      <c r="E859" s="85" t="s">
        <v>2224</v>
      </c>
      <c r="F859" s="97" t="s">
        <v>2224</v>
      </c>
      <c r="G859" s="40" t="s">
        <v>2228</v>
      </c>
      <c r="H859" s="40" t="s">
        <v>51</v>
      </c>
      <c r="I859" s="98">
        <v>100</v>
      </c>
      <c r="J859" s="18" t="s">
        <v>2131</v>
      </c>
      <c r="K859" s="37" t="s">
        <v>2057</v>
      </c>
      <c r="L859" s="37"/>
      <c r="M859" s="18" t="s">
        <v>2226</v>
      </c>
      <c r="N859" s="17"/>
      <c r="O859" s="17"/>
      <c r="P859" s="17"/>
      <c r="Q859" s="25"/>
      <c r="R859" s="25"/>
      <c r="S859" s="25"/>
      <c r="T859" s="25"/>
      <c r="U859" s="25"/>
      <c r="V859" s="25"/>
      <c r="W859" s="25"/>
      <c r="X859" s="20">
        <f t="shared" si="28"/>
        <v>0</v>
      </c>
      <c r="Y859" s="25">
        <f t="shared" si="29"/>
        <v>0</v>
      </c>
      <c r="Z859" s="17"/>
      <c r="AA859" s="80">
        <v>2014</v>
      </c>
      <c r="AB859" s="17" t="s">
        <v>2188</v>
      </c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  <c r="EI859" s="9"/>
      <c r="EJ859" s="9"/>
      <c r="EK859" s="9"/>
      <c r="EL859" s="9"/>
      <c r="EM859" s="9"/>
      <c r="EN859" s="9"/>
      <c r="EO859" s="9"/>
      <c r="EP859" s="9"/>
      <c r="EQ859" s="9"/>
      <c r="ER859" s="9"/>
      <c r="ES859" s="9"/>
      <c r="ET859" s="9"/>
      <c r="EU859" s="9"/>
      <c r="EV859" s="9"/>
      <c r="EW859" s="9"/>
      <c r="EX859" s="9"/>
      <c r="EY859" s="9"/>
      <c r="EZ859" s="9"/>
      <c r="FA859" s="9"/>
      <c r="FB859" s="9"/>
      <c r="FC859" s="9"/>
      <c r="FD859" s="9"/>
      <c r="FE859" s="9"/>
      <c r="FF859" s="9"/>
      <c r="FG859" s="9"/>
      <c r="FH859" s="9"/>
      <c r="FI859" s="9"/>
      <c r="FJ859" s="9"/>
      <c r="FK859" s="9"/>
      <c r="FL859" s="9"/>
      <c r="FM859" s="9"/>
      <c r="FN859" s="9"/>
      <c r="FO859" s="9"/>
      <c r="FP859" s="9"/>
      <c r="FQ859" s="9"/>
      <c r="FR859" s="9"/>
      <c r="FS859" s="9"/>
      <c r="FT859" s="9"/>
      <c r="FU859" s="9"/>
      <c r="FV859" s="9"/>
      <c r="FW859" s="9"/>
      <c r="FX859" s="9"/>
      <c r="FY859" s="9"/>
      <c r="FZ859" s="9"/>
      <c r="GA859" s="9"/>
      <c r="GB859" s="9"/>
      <c r="GC859" s="9"/>
      <c r="GD859" s="9"/>
      <c r="GE859" s="9"/>
      <c r="GF859" s="9"/>
      <c r="GG859" s="9"/>
      <c r="GH859" s="9"/>
      <c r="GI859" s="9"/>
      <c r="GJ859" s="9"/>
      <c r="GK859" s="9"/>
      <c r="GL859" s="9"/>
      <c r="GM859" s="9"/>
      <c r="GN859" s="9"/>
      <c r="GO859" s="9"/>
      <c r="GP859" s="9"/>
      <c r="GQ859" s="9"/>
      <c r="GR859" s="9"/>
      <c r="GS859" s="9"/>
      <c r="GT859" s="9"/>
      <c r="GU859" s="9"/>
      <c r="GV859" s="9"/>
      <c r="GW859" s="9"/>
      <c r="GX859" s="9"/>
      <c r="GY859" s="9"/>
      <c r="GZ859" s="9"/>
      <c r="HA859" s="9"/>
      <c r="HB859" s="9"/>
      <c r="HC859" s="9"/>
      <c r="HD859" s="9"/>
      <c r="HE859" s="9"/>
      <c r="HF859" s="9"/>
      <c r="HG859" s="9"/>
      <c r="HH859" s="9"/>
      <c r="HI859" s="9"/>
      <c r="HJ859" s="9"/>
      <c r="HK859" s="9"/>
      <c r="HL859" s="9"/>
      <c r="HM859" s="9"/>
      <c r="HN859" s="9"/>
      <c r="HO859" s="9"/>
      <c r="HP859" s="9"/>
      <c r="HQ859" s="9"/>
    </row>
    <row r="860" spans="2:225" ht="38.25" outlineLevel="1" x14ac:dyDescent="0.2">
      <c r="B860" s="17" t="s">
        <v>2229</v>
      </c>
      <c r="C860" s="35" t="s">
        <v>2222</v>
      </c>
      <c r="D860" s="17" t="s">
        <v>2223</v>
      </c>
      <c r="E860" s="85" t="s">
        <v>2224</v>
      </c>
      <c r="F860" s="97" t="s">
        <v>2224</v>
      </c>
      <c r="G860" s="40" t="s">
        <v>2228</v>
      </c>
      <c r="H860" s="40" t="s">
        <v>51</v>
      </c>
      <c r="I860" s="98">
        <v>100</v>
      </c>
      <c r="J860" s="18" t="s">
        <v>2131</v>
      </c>
      <c r="K860" s="37" t="s">
        <v>2057</v>
      </c>
      <c r="L860" s="37"/>
      <c r="M860" s="18" t="s">
        <v>2226</v>
      </c>
      <c r="N860" s="17"/>
      <c r="O860" s="17"/>
      <c r="P860" s="17"/>
      <c r="Q860" s="25"/>
      <c r="R860" s="25">
        <f>4407961+138960</f>
        <v>4546921</v>
      </c>
      <c r="S860" s="25">
        <f>R860*1.04</f>
        <v>4728797.84</v>
      </c>
      <c r="T860" s="25">
        <f>S860*1.04</f>
        <v>4917949.7536000004</v>
      </c>
      <c r="U860" s="25"/>
      <c r="V860" s="25"/>
      <c r="W860" s="25"/>
      <c r="X860" s="20">
        <f t="shared" si="28"/>
        <v>14193668.593600001</v>
      </c>
      <c r="Y860" s="25">
        <f t="shared" si="29"/>
        <v>15896908.824832004</v>
      </c>
      <c r="Z860" s="17"/>
      <c r="AA860" s="80">
        <v>2014</v>
      </c>
      <c r="AB860" s="17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  <c r="EM860" s="9"/>
      <c r="EN860" s="9"/>
      <c r="EO860" s="9"/>
      <c r="EP860" s="9"/>
      <c r="EQ860" s="9"/>
      <c r="ER860" s="9"/>
      <c r="ES860" s="9"/>
      <c r="ET860" s="9"/>
      <c r="EU860" s="9"/>
      <c r="EV860" s="9"/>
      <c r="EW860" s="9"/>
      <c r="EX860" s="9"/>
      <c r="EY860" s="9"/>
      <c r="EZ860" s="9"/>
      <c r="FA860" s="9"/>
      <c r="FB860" s="9"/>
      <c r="FC860" s="9"/>
      <c r="FD860" s="9"/>
      <c r="FE860" s="9"/>
      <c r="FF860" s="9"/>
      <c r="FG860" s="9"/>
      <c r="FH860" s="9"/>
      <c r="FI860" s="9"/>
      <c r="FJ860" s="9"/>
      <c r="FK860" s="9"/>
      <c r="FL860" s="9"/>
      <c r="FM860" s="9"/>
      <c r="FN860" s="9"/>
      <c r="FO860" s="9"/>
      <c r="FP860" s="9"/>
      <c r="FQ860" s="9"/>
      <c r="FR860" s="9"/>
      <c r="FS860" s="9"/>
      <c r="FT860" s="9"/>
      <c r="FU860" s="9"/>
      <c r="FV860" s="9"/>
      <c r="FW860" s="9"/>
      <c r="FX860" s="9"/>
      <c r="FY860" s="9"/>
      <c r="FZ860" s="9"/>
      <c r="GA860" s="9"/>
      <c r="GB860" s="9"/>
      <c r="GC860" s="9"/>
      <c r="GD860" s="9"/>
      <c r="GE860" s="9"/>
      <c r="GF860" s="9"/>
      <c r="GG860" s="9"/>
      <c r="GH860" s="9"/>
      <c r="GI860" s="9"/>
      <c r="GJ860" s="9"/>
      <c r="GK860" s="9"/>
      <c r="GL860" s="9"/>
      <c r="GM860" s="9"/>
      <c r="GN860" s="9"/>
      <c r="GO860" s="9"/>
      <c r="GP860" s="9"/>
      <c r="GQ860" s="9"/>
      <c r="GR860" s="9"/>
      <c r="GS860" s="9"/>
      <c r="GT860" s="9"/>
      <c r="GU860" s="9"/>
      <c r="GV860" s="9"/>
      <c r="GW860" s="9"/>
      <c r="GX860" s="9"/>
      <c r="GY860" s="9"/>
      <c r="GZ860" s="9"/>
      <c r="HA860" s="9"/>
      <c r="HB860" s="9"/>
      <c r="HC860" s="9"/>
      <c r="HD860" s="9"/>
      <c r="HE860" s="9"/>
      <c r="HF860" s="9"/>
      <c r="HG860" s="9"/>
      <c r="HH860" s="9"/>
      <c r="HI860" s="9"/>
      <c r="HJ860" s="9"/>
      <c r="HK860" s="9"/>
      <c r="HL860" s="9"/>
      <c r="HM860" s="9"/>
      <c r="HN860" s="9"/>
      <c r="HO860" s="9"/>
      <c r="HP860" s="9"/>
      <c r="HQ860" s="9"/>
    </row>
    <row r="861" spans="2:225" ht="38.25" outlineLevel="1" x14ac:dyDescent="0.2">
      <c r="B861" s="17" t="s">
        <v>2230</v>
      </c>
      <c r="C861" s="35" t="s">
        <v>2222</v>
      </c>
      <c r="D861" s="17" t="s">
        <v>2223</v>
      </c>
      <c r="E861" s="15" t="s">
        <v>2224</v>
      </c>
      <c r="F861" s="97" t="s">
        <v>2224</v>
      </c>
      <c r="G861" s="40" t="s">
        <v>2228</v>
      </c>
      <c r="H861" s="40" t="s">
        <v>51</v>
      </c>
      <c r="I861" s="98">
        <v>100</v>
      </c>
      <c r="J861" s="18" t="s">
        <v>2131</v>
      </c>
      <c r="K861" s="37" t="s">
        <v>2057</v>
      </c>
      <c r="L861" s="37"/>
      <c r="M861" s="18" t="s">
        <v>2226</v>
      </c>
      <c r="N861" s="17"/>
      <c r="O861" s="17"/>
      <c r="P861" s="17"/>
      <c r="Q861" s="25"/>
      <c r="R861" s="25"/>
      <c r="S861" s="25"/>
      <c r="T861" s="25"/>
      <c r="U861" s="25"/>
      <c r="V861" s="25"/>
      <c r="W861" s="25"/>
      <c r="X861" s="20">
        <f t="shared" si="28"/>
        <v>0</v>
      </c>
      <c r="Y861" s="25">
        <f t="shared" si="29"/>
        <v>0</v>
      </c>
      <c r="Z861" s="17"/>
      <c r="AA861" s="80">
        <v>2014</v>
      </c>
      <c r="AB861" s="17" t="s">
        <v>90</v>
      </c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  <c r="EM861" s="9"/>
      <c r="EN861" s="9"/>
      <c r="EO861" s="9"/>
      <c r="EP861" s="9"/>
      <c r="EQ861" s="9"/>
      <c r="ER861" s="9"/>
      <c r="ES861" s="9"/>
      <c r="ET861" s="9"/>
      <c r="EU861" s="9"/>
      <c r="EV861" s="9"/>
      <c r="EW861" s="9"/>
      <c r="EX861" s="9"/>
      <c r="EY861" s="9"/>
      <c r="EZ861" s="9"/>
      <c r="FA861" s="9"/>
      <c r="FB861" s="9"/>
      <c r="FC861" s="9"/>
      <c r="FD861" s="9"/>
      <c r="FE861" s="9"/>
      <c r="FF861" s="9"/>
      <c r="FG861" s="9"/>
      <c r="FH861" s="9"/>
      <c r="FI861" s="9"/>
      <c r="FJ861" s="9"/>
      <c r="FK861" s="9"/>
      <c r="FL861" s="9"/>
      <c r="FM861" s="9"/>
      <c r="FN861" s="9"/>
      <c r="FO861" s="9"/>
      <c r="FP861" s="9"/>
      <c r="FQ861" s="9"/>
      <c r="FR861" s="9"/>
      <c r="FS861" s="9"/>
      <c r="FT861" s="9"/>
      <c r="FU861" s="9"/>
      <c r="FV861" s="9"/>
      <c r="FW861" s="9"/>
      <c r="FX861" s="9"/>
      <c r="FY861" s="9"/>
      <c r="FZ861" s="9"/>
      <c r="GA861" s="9"/>
      <c r="GB861" s="9"/>
      <c r="GC861" s="9"/>
      <c r="GD861" s="9"/>
      <c r="GE861" s="9"/>
      <c r="GF861" s="9"/>
      <c r="GG861" s="9"/>
      <c r="GH861" s="9"/>
      <c r="GI861" s="9"/>
      <c r="GJ861" s="9"/>
      <c r="GK861" s="9"/>
      <c r="GL861" s="9"/>
      <c r="GM861" s="9"/>
      <c r="GN861" s="9"/>
      <c r="GO861" s="9"/>
      <c r="GP861" s="9"/>
      <c r="GQ861" s="9"/>
      <c r="GR861" s="9"/>
      <c r="GS861" s="9"/>
      <c r="GT861" s="9"/>
      <c r="GU861" s="9"/>
      <c r="GV861" s="9"/>
      <c r="GW861" s="9"/>
      <c r="GX861" s="9"/>
      <c r="GY861" s="9"/>
      <c r="GZ861" s="9"/>
      <c r="HA861" s="9"/>
      <c r="HB861" s="9"/>
      <c r="HC861" s="9"/>
      <c r="HD861" s="9"/>
      <c r="HE861" s="9"/>
      <c r="HF861" s="9"/>
      <c r="HG861" s="9"/>
      <c r="HH861" s="9"/>
      <c r="HI861" s="9"/>
      <c r="HJ861" s="9"/>
      <c r="HK861" s="9"/>
      <c r="HL861" s="9"/>
      <c r="HM861" s="9"/>
      <c r="HN861" s="9"/>
      <c r="HO861" s="9"/>
      <c r="HP861" s="9"/>
      <c r="HQ861" s="9"/>
    </row>
    <row r="862" spans="2:225" ht="38.25" outlineLevel="1" x14ac:dyDescent="0.2">
      <c r="B862" s="17" t="s">
        <v>2231</v>
      </c>
      <c r="C862" s="35" t="s">
        <v>2222</v>
      </c>
      <c r="D862" s="17" t="s">
        <v>2223</v>
      </c>
      <c r="E862" s="15" t="s">
        <v>2224</v>
      </c>
      <c r="F862" s="97" t="s">
        <v>2224</v>
      </c>
      <c r="G862" s="40" t="s">
        <v>2232</v>
      </c>
      <c r="H862" s="40" t="s">
        <v>51</v>
      </c>
      <c r="I862" s="98">
        <v>100</v>
      </c>
      <c r="J862" s="18" t="s">
        <v>2131</v>
      </c>
      <c r="K862" s="37" t="s">
        <v>2057</v>
      </c>
      <c r="L862" s="37"/>
      <c r="M862" s="18" t="s">
        <v>2226</v>
      </c>
      <c r="N862" s="17"/>
      <c r="O862" s="17"/>
      <c r="P862" s="17"/>
      <c r="Q862" s="25"/>
      <c r="R862" s="25">
        <v>9884500</v>
      </c>
      <c r="S862" s="25">
        <v>10279880</v>
      </c>
      <c r="T862" s="25">
        <v>10691075.200000001</v>
      </c>
      <c r="U862" s="25"/>
      <c r="V862" s="25"/>
      <c r="W862" s="25"/>
      <c r="X862" s="20">
        <f t="shared" si="28"/>
        <v>30855455.200000003</v>
      </c>
      <c r="Y862" s="25">
        <f t="shared" si="29"/>
        <v>34558109.824000008</v>
      </c>
      <c r="Z862" s="17"/>
      <c r="AA862" s="80">
        <v>2014</v>
      </c>
      <c r="AB862" s="17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  <c r="EO862" s="9"/>
      <c r="EP862" s="9"/>
      <c r="EQ862" s="9"/>
      <c r="ER862" s="9"/>
      <c r="ES862" s="9"/>
      <c r="ET862" s="9"/>
      <c r="EU862" s="9"/>
      <c r="EV862" s="9"/>
      <c r="EW862" s="9"/>
      <c r="EX862" s="9"/>
      <c r="EY862" s="9"/>
      <c r="EZ862" s="9"/>
      <c r="FA862" s="9"/>
      <c r="FB862" s="9"/>
      <c r="FC862" s="9"/>
      <c r="FD862" s="9"/>
      <c r="FE862" s="9"/>
      <c r="FF862" s="9"/>
      <c r="FG862" s="9"/>
      <c r="FH862" s="9"/>
      <c r="FI862" s="9"/>
      <c r="FJ862" s="9"/>
      <c r="FK862" s="9"/>
      <c r="FL862" s="9"/>
      <c r="FM862" s="9"/>
      <c r="FN862" s="9"/>
      <c r="FO862" s="9"/>
      <c r="FP862" s="9"/>
      <c r="FQ862" s="9"/>
      <c r="FR862" s="9"/>
      <c r="FS862" s="9"/>
      <c r="FT862" s="9"/>
      <c r="FU862" s="9"/>
      <c r="FV862" s="9"/>
      <c r="FW862" s="9"/>
      <c r="FX862" s="9"/>
      <c r="FY862" s="9"/>
      <c r="FZ862" s="9"/>
      <c r="GA862" s="9"/>
      <c r="GB862" s="9"/>
      <c r="GC862" s="9"/>
      <c r="GD862" s="9"/>
      <c r="GE862" s="9"/>
      <c r="GF862" s="9"/>
      <c r="GG862" s="9"/>
      <c r="GH862" s="9"/>
      <c r="GI862" s="9"/>
      <c r="GJ862" s="9"/>
      <c r="GK862" s="9"/>
      <c r="GL862" s="9"/>
      <c r="GM862" s="9"/>
      <c r="GN862" s="9"/>
      <c r="GO862" s="9"/>
      <c r="GP862" s="9"/>
      <c r="GQ862" s="9"/>
      <c r="GR862" s="9"/>
      <c r="GS862" s="9"/>
      <c r="GT862" s="9"/>
      <c r="GU862" s="9"/>
      <c r="GV862" s="9"/>
      <c r="GW862" s="9"/>
      <c r="GX862" s="9"/>
      <c r="GY862" s="9"/>
      <c r="GZ862" s="9"/>
      <c r="HA862" s="9"/>
      <c r="HB862" s="9"/>
      <c r="HC862" s="9"/>
      <c r="HD862" s="9"/>
      <c r="HE862" s="9"/>
      <c r="HF862" s="9"/>
      <c r="HG862" s="9"/>
      <c r="HH862" s="9"/>
      <c r="HI862" s="9"/>
      <c r="HJ862" s="9"/>
      <c r="HK862" s="9"/>
      <c r="HL862" s="9"/>
      <c r="HM862" s="9"/>
      <c r="HN862" s="9"/>
      <c r="HO862" s="9"/>
      <c r="HP862" s="9"/>
      <c r="HQ862" s="9"/>
    </row>
    <row r="863" spans="2:225" ht="38.25" outlineLevel="1" x14ac:dyDescent="0.2">
      <c r="B863" s="17" t="s">
        <v>2233</v>
      </c>
      <c r="C863" s="18" t="s">
        <v>2222</v>
      </c>
      <c r="D863" s="17" t="s">
        <v>2223</v>
      </c>
      <c r="E863" s="89" t="s">
        <v>2224</v>
      </c>
      <c r="F863" s="97" t="s">
        <v>2224</v>
      </c>
      <c r="G863" s="40" t="s">
        <v>2232</v>
      </c>
      <c r="H863" s="40" t="s">
        <v>51</v>
      </c>
      <c r="I863" s="98">
        <v>100</v>
      </c>
      <c r="J863" s="18" t="s">
        <v>2131</v>
      </c>
      <c r="K863" s="37" t="s">
        <v>2057</v>
      </c>
      <c r="L863" s="37"/>
      <c r="M863" s="18" t="s">
        <v>2226</v>
      </c>
      <c r="N863" s="50"/>
      <c r="O863" s="50"/>
      <c r="P863" s="50"/>
      <c r="Q863" s="25"/>
      <c r="R863" s="20"/>
      <c r="S863" s="26"/>
      <c r="T863" s="26"/>
      <c r="U863" s="26"/>
      <c r="V863" s="26"/>
      <c r="W863" s="66"/>
      <c r="X863" s="20">
        <f t="shared" si="28"/>
        <v>0</v>
      </c>
      <c r="Y863" s="25">
        <f t="shared" si="29"/>
        <v>0</v>
      </c>
      <c r="Z863" s="50"/>
      <c r="AA863" s="16">
        <v>2014</v>
      </c>
      <c r="AB863" s="17" t="s">
        <v>2234</v>
      </c>
      <c r="AC863" s="90"/>
      <c r="AD863" s="90"/>
      <c r="AE863" s="90"/>
      <c r="AF863" s="90"/>
      <c r="AG863" s="90"/>
      <c r="AH863" s="90"/>
      <c r="AI863" s="90"/>
      <c r="AJ863" s="90"/>
      <c r="AK863" s="90"/>
      <c r="AL863" s="90"/>
      <c r="AM863" s="90"/>
      <c r="AN863" s="90"/>
      <c r="AO863" s="90"/>
      <c r="AP863" s="90"/>
      <c r="AQ863" s="90"/>
      <c r="AR863" s="90"/>
      <c r="AS863" s="90"/>
      <c r="AT863" s="90"/>
      <c r="AU863" s="90"/>
      <c r="AV863" s="90"/>
      <c r="AW863" s="90"/>
      <c r="AX863" s="90"/>
      <c r="AY863" s="90"/>
      <c r="AZ863" s="90"/>
      <c r="BA863" s="90"/>
      <c r="BB863" s="90"/>
      <c r="BC863" s="90"/>
      <c r="BD863" s="90"/>
      <c r="BE863" s="90"/>
      <c r="BF863" s="90"/>
      <c r="BG863" s="90"/>
      <c r="BH863" s="90"/>
      <c r="BI863" s="90"/>
      <c r="BJ863" s="90"/>
      <c r="BK863" s="90"/>
      <c r="BL863" s="90"/>
      <c r="BM863" s="90"/>
      <c r="BN863" s="90"/>
      <c r="BO863" s="90"/>
      <c r="BP863" s="90"/>
      <c r="BQ863" s="90"/>
      <c r="BR863" s="90"/>
      <c r="BS863" s="90"/>
      <c r="BT863" s="90"/>
      <c r="BU863" s="90"/>
      <c r="BV863" s="90"/>
      <c r="BW863" s="90"/>
      <c r="BX863" s="90"/>
      <c r="BY863" s="90"/>
      <c r="BZ863" s="90"/>
      <c r="CA863" s="90"/>
      <c r="CB863" s="90"/>
      <c r="CC863" s="90"/>
      <c r="CD863" s="90"/>
      <c r="CE863" s="90"/>
      <c r="CF863" s="90"/>
      <c r="CG863" s="90"/>
      <c r="CH863" s="90"/>
      <c r="CI863" s="90"/>
      <c r="CJ863" s="90"/>
      <c r="CK863" s="90"/>
      <c r="CL863" s="90"/>
      <c r="CM863" s="90"/>
      <c r="CN863" s="90"/>
      <c r="CO863" s="90"/>
      <c r="CP863" s="90"/>
      <c r="CQ863" s="90"/>
      <c r="CR863" s="90"/>
      <c r="CS863" s="90"/>
      <c r="CT863" s="90"/>
      <c r="CU863" s="90"/>
      <c r="CV863" s="90"/>
      <c r="CW863" s="90"/>
      <c r="CX863" s="90"/>
      <c r="CY863" s="90"/>
      <c r="CZ863" s="90"/>
      <c r="DA863" s="90"/>
      <c r="DB863" s="90"/>
      <c r="DC863" s="90"/>
      <c r="DD863" s="90"/>
      <c r="DE863" s="90"/>
      <c r="DF863" s="90"/>
      <c r="DG863" s="90"/>
      <c r="DH863" s="90"/>
      <c r="DI863" s="90"/>
      <c r="DJ863" s="90"/>
      <c r="DK863" s="90"/>
      <c r="DL863" s="90"/>
      <c r="DM863" s="90"/>
      <c r="DN863" s="90"/>
      <c r="DO863" s="90"/>
      <c r="DP863" s="90"/>
      <c r="DQ863" s="90"/>
      <c r="DR863" s="90"/>
      <c r="DS863" s="90"/>
      <c r="DT863" s="90"/>
      <c r="DU863" s="90"/>
      <c r="DV863" s="90"/>
      <c r="DW863" s="90"/>
      <c r="DX863" s="90"/>
      <c r="DY863" s="90"/>
      <c r="DZ863" s="90"/>
      <c r="EA863" s="90"/>
      <c r="EB863" s="90"/>
      <c r="EC863" s="90"/>
      <c r="ED863" s="90"/>
      <c r="EE863" s="90"/>
      <c r="EF863" s="90"/>
      <c r="EG863" s="90"/>
      <c r="EH863" s="90"/>
      <c r="EI863" s="90"/>
      <c r="EJ863" s="90"/>
      <c r="EK863" s="90"/>
      <c r="EL863" s="90"/>
      <c r="EM863" s="90"/>
      <c r="EN863" s="90"/>
      <c r="EO863" s="90"/>
      <c r="EP863" s="90"/>
      <c r="EQ863" s="90"/>
      <c r="ER863" s="90"/>
      <c r="ES863" s="90"/>
      <c r="ET863" s="90"/>
      <c r="EU863" s="90"/>
      <c r="EV863" s="90"/>
      <c r="EW863" s="90"/>
      <c r="EX863" s="90"/>
      <c r="EY863" s="90"/>
      <c r="EZ863" s="90"/>
      <c r="FA863" s="90"/>
      <c r="FB863" s="90"/>
      <c r="FC863" s="90"/>
      <c r="FD863" s="90"/>
      <c r="FE863" s="90"/>
      <c r="FF863" s="90"/>
      <c r="FG863" s="90"/>
      <c r="FH863" s="90"/>
      <c r="FI863" s="90"/>
      <c r="FJ863" s="90"/>
      <c r="FK863" s="90"/>
      <c r="FL863" s="90"/>
      <c r="FM863" s="90"/>
      <c r="FN863" s="90"/>
      <c r="FO863" s="90"/>
      <c r="FP863" s="90"/>
      <c r="FQ863" s="90"/>
      <c r="FR863" s="90"/>
      <c r="FS863" s="90"/>
      <c r="FT863" s="90"/>
      <c r="FU863" s="90"/>
      <c r="FV863" s="90"/>
      <c r="FW863" s="90"/>
      <c r="FX863" s="90"/>
      <c r="FY863" s="90"/>
      <c r="FZ863" s="90"/>
      <c r="GA863" s="90"/>
      <c r="GB863" s="90"/>
      <c r="GC863" s="90"/>
      <c r="GD863" s="90"/>
      <c r="GE863" s="90"/>
      <c r="GF863" s="90"/>
      <c r="GG863" s="90"/>
      <c r="GH863" s="90"/>
      <c r="GI863" s="90"/>
      <c r="GJ863" s="90"/>
      <c r="GK863" s="90"/>
      <c r="GL863" s="90"/>
      <c r="GM863" s="90"/>
      <c r="GN863" s="90"/>
      <c r="GO863" s="90"/>
      <c r="GP863" s="90"/>
      <c r="GQ863" s="90"/>
      <c r="GR863" s="90"/>
      <c r="GS863" s="90"/>
      <c r="GT863" s="90"/>
      <c r="GU863" s="90"/>
      <c r="GV863" s="90"/>
      <c r="GW863" s="90"/>
      <c r="GX863" s="90"/>
      <c r="GY863" s="90"/>
      <c r="GZ863" s="90"/>
      <c r="HA863" s="90"/>
      <c r="HB863" s="90"/>
      <c r="HC863" s="90"/>
      <c r="HD863" s="90"/>
      <c r="HE863" s="90"/>
      <c r="HF863" s="90"/>
      <c r="HG863" s="90"/>
      <c r="HH863" s="90"/>
      <c r="HI863" s="90"/>
      <c r="HJ863" s="90"/>
      <c r="HK863" s="90"/>
      <c r="HL863" s="90"/>
      <c r="HM863" s="90"/>
      <c r="HN863" s="90"/>
      <c r="HO863" s="90"/>
      <c r="HP863" s="90"/>
      <c r="HQ863" s="90"/>
    </row>
    <row r="864" spans="2:225" ht="38.25" outlineLevel="1" x14ac:dyDescent="0.2">
      <c r="B864" s="17" t="s">
        <v>2235</v>
      </c>
      <c r="C864" s="18" t="s">
        <v>2222</v>
      </c>
      <c r="D864" s="17" t="s">
        <v>2223</v>
      </c>
      <c r="E864" s="89" t="s">
        <v>2224</v>
      </c>
      <c r="F864" s="97" t="s">
        <v>2224</v>
      </c>
      <c r="G864" s="40" t="s">
        <v>2232</v>
      </c>
      <c r="H864" s="37" t="s">
        <v>83</v>
      </c>
      <c r="I864" s="98">
        <v>100</v>
      </c>
      <c r="J864" s="18" t="s">
        <v>2131</v>
      </c>
      <c r="K864" s="37" t="s">
        <v>2057</v>
      </c>
      <c r="L864" s="37"/>
      <c r="M864" s="18" t="s">
        <v>2226</v>
      </c>
      <c r="N864" s="50"/>
      <c r="O864" s="50"/>
      <c r="P864" s="50"/>
      <c r="Q864" s="25"/>
      <c r="R864" s="20">
        <v>3800000</v>
      </c>
      <c r="S864" s="26">
        <v>3952000</v>
      </c>
      <c r="T864" s="26">
        <v>4110080</v>
      </c>
      <c r="U864" s="26"/>
      <c r="V864" s="26"/>
      <c r="W864" s="66"/>
      <c r="X864" s="20">
        <f>(Q864+R864+S864+T864+U864+V864)</f>
        <v>11862080</v>
      </c>
      <c r="Y864" s="25">
        <f>X864*1.12</f>
        <v>13285529.600000001</v>
      </c>
      <c r="Z864" s="50"/>
      <c r="AA864" s="16">
        <v>2014</v>
      </c>
      <c r="AB864" s="17"/>
      <c r="AC864" s="90"/>
      <c r="AD864" s="90"/>
      <c r="AE864" s="90"/>
      <c r="AF864" s="90"/>
      <c r="AG864" s="90"/>
      <c r="AH864" s="90"/>
      <c r="AI864" s="90"/>
      <c r="AJ864" s="90"/>
      <c r="AK864" s="90"/>
      <c r="AL864" s="90"/>
      <c r="AM864" s="90"/>
      <c r="AN864" s="90"/>
      <c r="AO864" s="90"/>
      <c r="AP864" s="90"/>
      <c r="AQ864" s="90"/>
      <c r="AR864" s="90"/>
      <c r="AS864" s="90"/>
      <c r="AT864" s="90"/>
      <c r="AU864" s="90"/>
      <c r="AV864" s="90"/>
      <c r="AW864" s="90"/>
      <c r="AX864" s="90"/>
      <c r="AY864" s="90"/>
      <c r="AZ864" s="90"/>
      <c r="BA864" s="90"/>
      <c r="BB864" s="90"/>
      <c r="BC864" s="90"/>
      <c r="BD864" s="90"/>
      <c r="BE864" s="90"/>
      <c r="BF864" s="90"/>
      <c r="BG864" s="90"/>
      <c r="BH864" s="90"/>
      <c r="BI864" s="90"/>
      <c r="BJ864" s="90"/>
      <c r="BK864" s="90"/>
      <c r="BL864" s="90"/>
      <c r="BM864" s="90"/>
      <c r="BN864" s="90"/>
      <c r="BO864" s="90"/>
      <c r="BP864" s="90"/>
      <c r="BQ864" s="90"/>
      <c r="BR864" s="90"/>
      <c r="BS864" s="90"/>
      <c r="BT864" s="90"/>
      <c r="BU864" s="90"/>
      <c r="BV864" s="90"/>
      <c r="BW864" s="90"/>
      <c r="BX864" s="90"/>
      <c r="BY864" s="90"/>
      <c r="BZ864" s="90"/>
      <c r="CA864" s="90"/>
      <c r="CB864" s="90"/>
      <c r="CC864" s="90"/>
      <c r="CD864" s="90"/>
      <c r="CE864" s="90"/>
      <c r="CF864" s="90"/>
      <c r="CG864" s="90"/>
      <c r="CH864" s="90"/>
      <c r="CI864" s="90"/>
      <c r="CJ864" s="90"/>
      <c r="CK864" s="90"/>
      <c r="CL864" s="90"/>
      <c r="CM864" s="90"/>
      <c r="CN864" s="90"/>
      <c r="CO864" s="90"/>
      <c r="CP864" s="90"/>
      <c r="CQ864" s="90"/>
      <c r="CR864" s="90"/>
      <c r="CS864" s="90"/>
      <c r="CT864" s="90"/>
      <c r="CU864" s="90"/>
      <c r="CV864" s="90"/>
      <c r="CW864" s="90"/>
      <c r="CX864" s="90"/>
      <c r="CY864" s="90"/>
      <c r="CZ864" s="90"/>
      <c r="DA864" s="90"/>
      <c r="DB864" s="90"/>
      <c r="DC864" s="90"/>
      <c r="DD864" s="90"/>
      <c r="DE864" s="90"/>
      <c r="DF864" s="90"/>
      <c r="DG864" s="90"/>
      <c r="DH864" s="90"/>
      <c r="DI864" s="90"/>
      <c r="DJ864" s="90"/>
      <c r="DK864" s="90"/>
      <c r="DL864" s="90"/>
      <c r="DM864" s="90"/>
      <c r="DN864" s="90"/>
      <c r="DO864" s="90"/>
      <c r="DP864" s="90"/>
      <c r="DQ864" s="90"/>
      <c r="DR864" s="90"/>
      <c r="DS864" s="90"/>
      <c r="DT864" s="90"/>
      <c r="DU864" s="90"/>
      <c r="DV864" s="90"/>
      <c r="DW864" s="90"/>
      <c r="DX864" s="90"/>
      <c r="DY864" s="90"/>
      <c r="DZ864" s="90"/>
      <c r="EA864" s="90"/>
      <c r="EB864" s="90"/>
      <c r="EC864" s="90"/>
      <c r="ED864" s="90"/>
      <c r="EE864" s="90"/>
      <c r="EF864" s="90"/>
      <c r="EG864" s="90"/>
      <c r="EH864" s="90"/>
      <c r="EI864" s="90"/>
      <c r="EJ864" s="90"/>
      <c r="EK864" s="90"/>
      <c r="EL864" s="90"/>
      <c r="EM864" s="90"/>
      <c r="EN864" s="90"/>
      <c r="EO864" s="90"/>
      <c r="EP864" s="90"/>
      <c r="EQ864" s="90"/>
      <c r="ER864" s="90"/>
      <c r="ES864" s="90"/>
      <c r="ET864" s="90"/>
      <c r="EU864" s="90"/>
      <c r="EV864" s="90"/>
      <c r="EW864" s="90"/>
      <c r="EX864" s="90"/>
      <c r="EY864" s="90"/>
      <c r="EZ864" s="90"/>
      <c r="FA864" s="90"/>
      <c r="FB864" s="90"/>
      <c r="FC864" s="90"/>
      <c r="FD864" s="90"/>
      <c r="FE864" s="90"/>
      <c r="FF864" s="90"/>
      <c r="FG864" s="90"/>
      <c r="FH864" s="90"/>
      <c r="FI864" s="90"/>
      <c r="FJ864" s="90"/>
      <c r="FK864" s="90"/>
      <c r="FL864" s="90"/>
      <c r="FM864" s="90"/>
      <c r="FN864" s="90"/>
      <c r="FO864" s="90"/>
      <c r="FP864" s="90"/>
      <c r="FQ864" s="90"/>
      <c r="FR864" s="90"/>
      <c r="FS864" s="90"/>
      <c r="FT864" s="90"/>
      <c r="FU864" s="90"/>
      <c r="FV864" s="90"/>
      <c r="FW864" s="90"/>
      <c r="FX864" s="90"/>
      <c r="FY864" s="90"/>
      <c r="FZ864" s="90"/>
      <c r="GA864" s="90"/>
      <c r="GB864" s="90"/>
      <c r="GC864" s="90"/>
      <c r="GD864" s="90"/>
      <c r="GE864" s="90"/>
      <c r="GF864" s="90"/>
      <c r="GG864" s="90"/>
      <c r="GH864" s="90"/>
      <c r="GI864" s="90"/>
      <c r="GJ864" s="90"/>
      <c r="GK864" s="90"/>
      <c r="GL864" s="90"/>
      <c r="GM864" s="90"/>
      <c r="GN864" s="90"/>
      <c r="GO864" s="90"/>
      <c r="GP864" s="90"/>
      <c r="GQ864" s="90"/>
      <c r="GR864" s="90"/>
      <c r="GS864" s="90"/>
      <c r="GT864" s="90"/>
      <c r="GU864" s="90"/>
      <c r="GV864" s="90"/>
      <c r="GW864" s="90"/>
      <c r="GX864" s="90"/>
      <c r="GY864" s="90"/>
      <c r="GZ864" s="90"/>
      <c r="HA864" s="90"/>
      <c r="HB864" s="90"/>
      <c r="HC864" s="90"/>
      <c r="HD864" s="90"/>
      <c r="HE864" s="90"/>
      <c r="HF864" s="90"/>
      <c r="HG864" s="90"/>
      <c r="HH864" s="90"/>
      <c r="HI864" s="90"/>
      <c r="HJ864" s="90"/>
      <c r="HK864" s="90"/>
      <c r="HL864" s="90"/>
      <c r="HM864" s="90"/>
      <c r="HN864" s="90"/>
      <c r="HO864" s="90"/>
      <c r="HP864" s="90"/>
      <c r="HQ864" s="90"/>
    </row>
    <row r="865" spans="2:225" ht="38.25" outlineLevel="1" x14ac:dyDescent="0.2">
      <c r="B865" s="17" t="s">
        <v>2236</v>
      </c>
      <c r="C865" s="18" t="s">
        <v>2222</v>
      </c>
      <c r="D865" s="17" t="s">
        <v>2223</v>
      </c>
      <c r="E865" s="89" t="s">
        <v>2224</v>
      </c>
      <c r="F865" s="97" t="s">
        <v>2224</v>
      </c>
      <c r="G865" s="40" t="s">
        <v>2237</v>
      </c>
      <c r="H865" s="40" t="s">
        <v>51</v>
      </c>
      <c r="I865" s="98">
        <v>100</v>
      </c>
      <c r="J865" s="18" t="s">
        <v>2131</v>
      </c>
      <c r="K865" s="37" t="s">
        <v>2057</v>
      </c>
      <c r="L865" s="37"/>
      <c r="M865" s="18" t="s">
        <v>2226</v>
      </c>
      <c r="N865" s="50"/>
      <c r="O865" s="50"/>
      <c r="P865" s="50"/>
      <c r="Q865" s="25"/>
      <c r="R865" s="20">
        <v>10696431</v>
      </c>
      <c r="S865" s="26">
        <v>11124288.24</v>
      </c>
      <c r="T865" s="26">
        <v>11569259.77</v>
      </c>
      <c r="U865" s="26"/>
      <c r="V865" s="26"/>
      <c r="W865" s="66"/>
      <c r="X865" s="20">
        <f t="shared" si="28"/>
        <v>33389979.010000002</v>
      </c>
      <c r="Y865" s="25">
        <f t="shared" si="29"/>
        <v>37396776.491200007</v>
      </c>
      <c r="Z865" s="50"/>
      <c r="AA865" s="16">
        <v>2014</v>
      </c>
      <c r="AB865" s="37"/>
      <c r="AC865" s="90"/>
      <c r="AD865" s="90"/>
      <c r="AE865" s="90"/>
      <c r="AF865" s="90"/>
      <c r="AG865" s="90"/>
      <c r="AH865" s="90"/>
      <c r="AI865" s="90"/>
      <c r="AJ865" s="90"/>
      <c r="AK865" s="90"/>
      <c r="AL865" s="90"/>
      <c r="AM865" s="90"/>
      <c r="AN865" s="90"/>
      <c r="AO865" s="90"/>
      <c r="AP865" s="90"/>
      <c r="AQ865" s="90"/>
      <c r="AR865" s="90"/>
      <c r="AS865" s="90"/>
      <c r="AT865" s="90"/>
      <c r="AU865" s="90"/>
      <c r="AV865" s="90"/>
      <c r="AW865" s="90"/>
      <c r="AX865" s="90"/>
      <c r="AY865" s="90"/>
      <c r="AZ865" s="90"/>
      <c r="BA865" s="90"/>
      <c r="BB865" s="90"/>
      <c r="BC865" s="90"/>
      <c r="BD865" s="90"/>
      <c r="BE865" s="90"/>
      <c r="BF865" s="90"/>
      <c r="BG865" s="90"/>
      <c r="BH865" s="90"/>
      <c r="BI865" s="90"/>
      <c r="BJ865" s="90"/>
      <c r="BK865" s="90"/>
      <c r="BL865" s="90"/>
      <c r="BM865" s="90"/>
      <c r="BN865" s="90"/>
      <c r="BO865" s="90"/>
      <c r="BP865" s="90"/>
      <c r="BQ865" s="90"/>
      <c r="BR865" s="90"/>
      <c r="BS865" s="90"/>
      <c r="BT865" s="90"/>
      <c r="BU865" s="90"/>
      <c r="BV865" s="90"/>
      <c r="BW865" s="90"/>
      <c r="BX865" s="90"/>
      <c r="BY865" s="90"/>
      <c r="BZ865" s="90"/>
      <c r="CA865" s="90"/>
      <c r="CB865" s="90"/>
      <c r="CC865" s="90"/>
      <c r="CD865" s="90"/>
      <c r="CE865" s="90"/>
      <c r="CF865" s="90"/>
      <c r="CG865" s="90"/>
      <c r="CH865" s="90"/>
      <c r="CI865" s="90"/>
      <c r="CJ865" s="90"/>
      <c r="CK865" s="90"/>
      <c r="CL865" s="90"/>
      <c r="CM865" s="90"/>
      <c r="CN865" s="90"/>
      <c r="CO865" s="90"/>
      <c r="CP865" s="90"/>
      <c r="CQ865" s="90"/>
      <c r="CR865" s="90"/>
      <c r="CS865" s="90"/>
      <c r="CT865" s="90"/>
      <c r="CU865" s="90"/>
      <c r="CV865" s="90"/>
      <c r="CW865" s="90"/>
      <c r="CX865" s="90"/>
      <c r="CY865" s="90"/>
      <c r="CZ865" s="90"/>
      <c r="DA865" s="90"/>
      <c r="DB865" s="90"/>
      <c r="DC865" s="90"/>
      <c r="DD865" s="90"/>
      <c r="DE865" s="90"/>
      <c r="DF865" s="90"/>
      <c r="DG865" s="90"/>
      <c r="DH865" s="90"/>
      <c r="DI865" s="90"/>
      <c r="DJ865" s="90"/>
      <c r="DK865" s="90"/>
      <c r="DL865" s="90"/>
      <c r="DM865" s="90"/>
      <c r="DN865" s="90"/>
      <c r="DO865" s="90"/>
      <c r="DP865" s="90"/>
      <c r="DQ865" s="90"/>
      <c r="DR865" s="90"/>
      <c r="DS865" s="90"/>
      <c r="DT865" s="90"/>
      <c r="DU865" s="90"/>
      <c r="DV865" s="90"/>
      <c r="DW865" s="90"/>
      <c r="DX865" s="90"/>
      <c r="DY865" s="90"/>
      <c r="DZ865" s="90"/>
      <c r="EA865" s="90"/>
      <c r="EB865" s="90"/>
      <c r="EC865" s="90"/>
      <c r="ED865" s="90"/>
      <c r="EE865" s="90"/>
      <c r="EF865" s="90"/>
      <c r="EG865" s="90"/>
      <c r="EH865" s="90"/>
      <c r="EI865" s="90"/>
      <c r="EJ865" s="90"/>
      <c r="EK865" s="90"/>
      <c r="EL865" s="90"/>
      <c r="EM865" s="90"/>
      <c r="EN865" s="90"/>
      <c r="EO865" s="90"/>
      <c r="EP865" s="90"/>
      <c r="EQ865" s="90"/>
      <c r="ER865" s="90"/>
      <c r="ES865" s="90"/>
      <c r="ET865" s="90"/>
      <c r="EU865" s="90"/>
      <c r="EV865" s="90"/>
      <c r="EW865" s="90"/>
      <c r="EX865" s="90"/>
      <c r="EY865" s="90"/>
      <c r="EZ865" s="90"/>
      <c r="FA865" s="90"/>
      <c r="FB865" s="90"/>
      <c r="FC865" s="90"/>
      <c r="FD865" s="90"/>
      <c r="FE865" s="90"/>
      <c r="FF865" s="90"/>
      <c r="FG865" s="90"/>
      <c r="FH865" s="90"/>
      <c r="FI865" s="90"/>
      <c r="FJ865" s="90"/>
      <c r="FK865" s="90"/>
      <c r="FL865" s="90"/>
      <c r="FM865" s="90"/>
      <c r="FN865" s="90"/>
      <c r="FO865" s="90"/>
      <c r="FP865" s="90"/>
      <c r="FQ865" s="90"/>
      <c r="FR865" s="90"/>
      <c r="FS865" s="90"/>
      <c r="FT865" s="90"/>
      <c r="FU865" s="90"/>
      <c r="FV865" s="90"/>
      <c r="FW865" s="90"/>
      <c r="FX865" s="90"/>
      <c r="FY865" s="90"/>
      <c r="FZ865" s="90"/>
      <c r="GA865" s="90"/>
      <c r="GB865" s="90"/>
      <c r="GC865" s="90"/>
      <c r="GD865" s="90"/>
      <c r="GE865" s="90"/>
      <c r="GF865" s="90"/>
      <c r="GG865" s="90"/>
      <c r="GH865" s="90"/>
      <c r="GI865" s="90"/>
      <c r="GJ865" s="90"/>
      <c r="GK865" s="90"/>
      <c r="GL865" s="90"/>
      <c r="GM865" s="90"/>
      <c r="GN865" s="90"/>
      <c r="GO865" s="90"/>
      <c r="GP865" s="90"/>
      <c r="GQ865" s="90"/>
      <c r="GR865" s="90"/>
      <c r="GS865" s="90"/>
      <c r="GT865" s="90"/>
      <c r="GU865" s="90"/>
      <c r="GV865" s="90"/>
      <c r="GW865" s="90"/>
      <c r="GX865" s="90"/>
      <c r="GY865" s="90"/>
      <c r="GZ865" s="90"/>
      <c r="HA865" s="90"/>
      <c r="HB865" s="90"/>
      <c r="HC865" s="90"/>
      <c r="HD865" s="90"/>
      <c r="HE865" s="90"/>
      <c r="HF865" s="90"/>
      <c r="HG865" s="90"/>
      <c r="HH865" s="90"/>
      <c r="HI865" s="90"/>
      <c r="HJ865" s="90"/>
      <c r="HK865" s="90"/>
      <c r="HL865" s="90"/>
      <c r="HM865" s="90"/>
      <c r="HN865" s="90"/>
      <c r="HO865" s="90"/>
      <c r="HP865" s="90"/>
      <c r="HQ865" s="90"/>
    </row>
    <row r="866" spans="2:225" ht="38.25" outlineLevel="1" x14ac:dyDescent="0.2">
      <c r="B866" s="17" t="s">
        <v>2238</v>
      </c>
      <c r="C866" s="35" t="s">
        <v>2222</v>
      </c>
      <c r="D866" s="37" t="s">
        <v>2223</v>
      </c>
      <c r="E866" s="63" t="s">
        <v>2224</v>
      </c>
      <c r="F866" s="97" t="s">
        <v>2224</v>
      </c>
      <c r="G866" s="40" t="s">
        <v>2237</v>
      </c>
      <c r="H866" s="40" t="s">
        <v>51</v>
      </c>
      <c r="I866" s="98">
        <v>100</v>
      </c>
      <c r="J866" s="18" t="s">
        <v>2131</v>
      </c>
      <c r="K866" s="37" t="s">
        <v>2057</v>
      </c>
      <c r="L866" s="37"/>
      <c r="M866" s="18" t="s">
        <v>2226</v>
      </c>
      <c r="N866" s="63"/>
      <c r="O866" s="63"/>
      <c r="P866" s="63"/>
      <c r="Q866" s="25"/>
      <c r="R866" s="30">
        <v>13543000</v>
      </c>
      <c r="S866" s="30">
        <v>14084720</v>
      </c>
      <c r="T866" s="30">
        <v>14648108.800000001</v>
      </c>
      <c r="U866" s="30"/>
      <c r="V866" s="30"/>
      <c r="W866" s="30"/>
      <c r="X866" s="20">
        <f t="shared" si="28"/>
        <v>42275828.799999997</v>
      </c>
      <c r="Y866" s="25">
        <f t="shared" si="29"/>
        <v>47348928.256000005</v>
      </c>
      <c r="Z866" s="37"/>
      <c r="AA866" s="29">
        <v>2014</v>
      </c>
      <c r="AB866" s="91"/>
      <c r="AC866" s="90"/>
      <c r="AD866" s="90"/>
      <c r="AE866" s="90"/>
      <c r="AF866" s="90"/>
      <c r="AG866" s="90"/>
      <c r="AH866" s="90"/>
      <c r="AI866" s="90"/>
      <c r="AJ866" s="90"/>
      <c r="AK866" s="90"/>
      <c r="AL866" s="90"/>
      <c r="AM866" s="90"/>
      <c r="AN866" s="90"/>
      <c r="AO866" s="90"/>
      <c r="AP866" s="90"/>
      <c r="AQ866" s="90"/>
      <c r="AR866" s="90"/>
      <c r="AS866" s="90"/>
      <c r="AT866" s="90"/>
      <c r="AU866" s="90"/>
      <c r="AV866" s="90"/>
      <c r="AW866" s="90"/>
      <c r="AX866" s="90"/>
      <c r="AY866" s="90"/>
      <c r="AZ866" s="90"/>
      <c r="BA866" s="90"/>
      <c r="BB866" s="90"/>
      <c r="BC866" s="90"/>
      <c r="BD866" s="90"/>
      <c r="BE866" s="90"/>
      <c r="BF866" s="90"/>
      <c r="BG866" s="90"/>
      <c r="BH866" s="90"/>
      <c r="BI866" s="90"/>
      <c r="BJ866" s="90"/>
      <c r="BK866" s="90"/>
      <c r="BL866" s="90"/>
      <c r="BM866" s="90"/>
      <c r="BN866" s="90"/>
      <c r="BO866" s="90"/>
      <c r="BP866" s="90"/>
      <c r="BQ866" s="90"/>
      <c r="BR866" s="90"/>
      <c r="BS866" s="90"/>
      <c r="BT866" s="90"/>
      <c r="BU866" s="90"/>
      <c r="BV866" s="90"/>
      <c r="BW866" s="90"/>
      <c r="BX866" s="90"/>
      <c r="BY866" s="90"/>
      <c r="BZ866" s="90"/>
      <c r="CA866" s="90"/>
      <c r="CB866" s="90"/>
      <c r="CC866" s="90"/>
      <c r="CD866" s="90"/>
      <c r="CE866" s="90"/>
      <c r="CF866" s="90"/>
      <c r="CG866" s="90"/>
      <c r="CH866" s="90"/>
      <c r="CI866" s="90"/>
      <c r="CJ866" s="90"/>
      <c r="CK866" s="90"/>
      <c r="CL866" s="90"/>
      <c r="CM866" s="90"/>
      <c r="CN866" s="90"/>
      <c r="CO866" s="90"/>
      <c r="CP866" s="90"/>
      <c r="CQ866" s="90"/>
      <c r="CR866" s="90"/>
      <c r="CS866" s="90"/>
      <c r="CT866" s="90"/>
      <c r="CU866" s="90"/>
      <c r="CV866" s="90"/>
      <c r="CW866" s="90"/>
      <c r="CX866" s="90"/>
      <c r="CY866" s="90"/>
      <c r="CZ866" s="90"/>
      <c r="DA866" s="90"/>
      <c r="DB866" s="90"/>
      <c r="DC866" s="90"/>
      <c r="DD866" s="90"/>
      <c r="DE866" s="90"/>
      <c r="DF866" s="90"/>
      <c r="DG866" s="90"/>
      <c r="DH866" s="90"/>
      <c r="DI866" s="90"/>
      <c r="DJ866" s="90"/>
      <c r="DK866" s="90"/>
      <c r="DL866" s="90"/>
      <c r="DM866" s="90"/>
      <c r="DN866" s="90"/>
      <c r="DO866" s="90"/>
      <c r="DP866" s="90"/>
      <c r="DQ866" s="90"/>
      <c r="DR866" s="90"/>
      <c r="DS866" s="90"/>
      <c r="DT866" s="90"/>
      <c r="DU866" s="90"/>
      <c r="DV866" s="90"/>
      <c r="DW866" s="90"/>
      <c r="DX866" s="90"/>
      <c r="DY866" s="90"/>
      <c r="DZ866" s="90"/>
      <c r="EA866" s="90"/>
      <c r="EB866" s="90"/>
      <c r="EC866" s="90"/>
      <c r="ED866" s="90"/>
      <c r="EE866" s="90"/>
      <c r="EF866" s="90"/>
      <c r="EG866" s="90"/>
      <c r="EH866" s="90"/>
      <c r="EI866" s="90"/>
      <c r="EJ866" s="90"/>
      <c r="EK866" s="90"/>
      <c r="EL866" s="90"/>
      <c r="EM866" s="90"/>
      <c r="EN866" s="90"/>
      <c r="EO866" s="90"/>
      <c r="EP866" s="90"/>
      <c r="EQ866" s="90"/>
      <c r="ER866" s="90"/>
      <c r="ES866" s="90"/>
      <c r="ET866" s="90"/>
      <c r="EU866" s="90"/>
      <c r="EV866" s="90"/>
      <c r="EW866" s="90"/>
      <c r="EX866" s="90"/>
      <c r="EY866" s="90"/>
      <c r="EZ866" s="90"/>
      <c r="FA866" s="90"/>
      <c r="FB866" s="90"/>
      <c r="FC866" s="90"/>
      <c r="FD866" s="90"/>
      <c r="FE866" s="90"/>
      <c r="FF866" s="90"/>
      <c r="FG866" s="90"/>
      <c r="FH866" s="90"/>
      <c r="FI866" s="90"/>
      <c r="FJ866" s="90"/>
      <c r="FK866" s="90"/>
      <c r="FL866" s="90"/>
      <c r="FM866" s="90"/>
      <c r="FN866" s="90"/>
      <c r="FO866" s="90"/>
      <c r="FP866" s="90"/>
      <c r="FQ866" s="90"/>
      <c r="FR866" s="90"/>
      <c r="FS866" s="90"/>
      <c r="FT866" s="90"/>
      <c r="FU866" s="90"/>
      <c r="FV866" s="90"/>
      <c r="FW866" s="90"/>
      <c r="FX866" s="90"/>
      <c r="FY866" s="90"/>
      <c r="FZ866" s="90"/>
      <c r="GA866" s="90"/>
      <c r="GB866" s="90"/>
      <c r="GC866" s="90"/>
      <c r="GD866" s="90"/>
      <c r="GE866" s="90"/>
      <c r="GF866" s="90"/>
      <c r="GG866" s="90"/>
      <c r="GH866" s="90"/>
      <c r="GI866" s="90"/>
      <c r="GJ866" s="90"/>
      <c r="GK866" s="90"/>
      <c r="GL866" s="90"/>
      <c r="GM866" s="90"/>
      <c r="GN866" s="90"/>
      <c r="GO866" s="90"/>
      <c r="GP866" s="90"/>
      <c r="GQ866" s="90"/>
      <c r="GR866" s="90"/>
      <c r="GS866" s="90"/>
      <c r="GT866" s="90"/>
      <c r="GU866" s="90"/>
      <c r="GV866" s="90"/>
      <c r="GW866" s="90"/>
      <c r="GX866" s="90"/>
      <c r="GY866" s="90"/>
      <c r="GZ866" s="90"/>
      <c r="HA866" s="90"/>
      <c r="HB866" s="90"/>
      <c r="HC866" s="90"/>
      <c r="HD866" s="90"/>
      <c r="HE866" s="90"/>
      <c r="HF866" s="90"/>
      <c r="HG866" s="90"/>
      <c r="HH866" s="90"/>
      <c r="HI866" s="90"/>
      <c r="HJ866" s="90"/>
      <c r="HK866" s="90"/>
      <c r="HL866" s="90"/>
      <c r="HM866" s="90"/>
      <c r="HN866" s="90"/>
      <c r="HO866" s="90"/>
      <c r="HP866" s="90"/>
      <c r="HQ866" s="90"/>
    </row>
    <row r="867" spans="2:225" ht="63.75" outlineLevel="1" x14ac:dyDescent="0.2">
      <c r="B867" s="17" t="s">
        <v>2239</v>
      </c>
      <c r="C867" s="18" t="s">
        <v>2222</v>
      </c>
      <c r="D867" s="17" t="s">
        <v>2223</v>
      </c>
      <c r="E867" s="71" t="s">
        <v>2224</v>
      </c>
      <c r="F867" s="97" t="s">
        <v>2224</v>
      </c>
      <c r="G867" s="40" t="s">
        <v>2240</v>
      </c>
      <c r="H867" s="40" t="s">
        <v>51</v>
      </c>
      <c r="I867" s="98">
        <v>100</v>
      </c>
      <c r="J867" s="18" t="s">
        <v>2131</v>
      </c>
      <c r="K867" s="37" t="s">
        <v>2057</v>
      </c>
      <c r="L867" s="37"/>
      <c r="M867" s="18" t="s">
        <v>2226</v>
      </c>
      <c r="N867" s="50"/>
      <c r="O867" s="50"/>
      <c r="P867" s="50"/>
      <c r="Q867" s="25"/>
      <c r="R867" s="66">
        <v>13726683</v>
      </c>
      <c r="S867" s="66">
        <v>14275750.32</v>
      </c>
      <c r="T867" s="66">
        <v>14846780.33</v>
      </c>
      <c r="U867" s="92"/>
      <c r="V867" s="92"/>
      <c r="W867" s="66"/>
      <c r="X867" s="20">
        <f t="shared" si="28"/>
        <v>42849213.649999999</v>
      </c>
      <c r="Y867" s="25">
        <f t="shared" si="29"/>
        <v>47991119.288000003</v>
      </c>
      <c r="Z867" s="50"/>
      <c r="AA867" s="16">
        <v>2014</v>
      </c>
      <c r="AB867" s="50"/>
      <c r="AC867" s="90"/>
      <c r="AD867" s="90"/>
      <c r="AE867" s="90"/>
      <c r="AF867" s="90"/>
      <c r="AG867" s="90"/>
      <c r="AH867" s="90"/>
      <c r="AI867" s="90"/>
      <c r="AJ867" s="90"/>
      <c r="AK867" s="90"/>
      <c r="AL867" s="90"/>
      <c r="AM867" s="90"/>
      <c r="AN867" s="90"/>
      <c r="AO867" s="90"/>
      <c r="AP867" s="90"/>
      <c r="AQ867" s="90"/>
      <c r="AR867" s="90"/>
      <c r="AS867" s="90"/>
      <c r="AT867" s="90"/>
      <c r="AU867" s="90"/>
      <c r="AV867" s="90"/>
      <c r="AW867" s="90"/>
      <c r="AX867" s="90"/>
      <c r="AY867" s="90"/>
      <c r="AZ867" s="90"/>
      <c r="BA867" s="90"/>
      <c r="BB867" s="90"/>
      <c r="BC867" s="90"/>
      <c r="BD867" s="90"/>
      <c r="BE867" s="90"/>
      <c r="BF867" s="90"/>
      <c r="BG867" s="90"/>
      <c r="BH867" s="90"/>
      <c r="BI867" s="90"/>
      <c r="BJ867" s="90"/>
      <c r="BK867" s="90"/>
      <c r="BL867" s="90"/>
      <c r="BM867" s="90"/>
      <c r="BN867" s="90"/>
      <c r="BO867" s="90"/>
      <c r="BP867" s="90"/>
      <c r="BQ867" s="90"/>
      <c r="BR867" s="90"/>
      <c r="BS867" s="90"/>
      <c r="BT867" s="90"/>
      <c r="BU867" s="90"/>
      <c r="BV867" s="90"/>
      <c r="BW867" s="90"/>
      <c r="BX867" s="90"/>
      <c r="BY867" s="90"/>
      <c r="BZ867" s="90"/>
      <c r="CA867" s="90"/>
      <c r="CB867" s="90"/>
      <c r="CC867" s="90"/>
      <c r="CD867" s="90"/>
      <c r="CE867" s="90"/>
      <c r="CF867" s="90"/>
      <c r="CG867" s="90"/>
      <c r="CH867" s="90"/>
      <c r="CI867" s="90"/>
      <c r="CJ867" s="90"/>
      <c r="CK867" s="90"/>
      <c r="CL867" s="90"/>
      <c r="CM867" s="90"/>
      <c r="CN867" s="90"/>
      <c r="CO867" s="90"/>
      <c r="CP867" s="90"/>
      <c r="CQ867" s="90"/>
      <c r="CR867" s="90"/>
      <c r="CS867" s="90"/>
      <c r="CT867" s="90"/>
      <c r="CU867" s="90"/>
      <c r="CV867" s="90"/>
      <c r="CW867" s="90"/>
      <c r="CX867" s="90"/>
      <c r="CY867" s="90"/>
      <c r="CZ867" s="90"/>
      <c r="DA867" s="90"/>
      <c r="DB867" s="90"/>
      <c r="DC867" s="90"/>
      <c r="DD867" s="90"/>
      <c r="DE867" s="90"/>
      <c r="DF867" s="90"/>
      <c r="DG867" s="90"/>
      <c r="DH867" s="90"/>
      <c r="DI867" s="90"/>
      <c r="DJ867" s="90"/>
      <c r="DK867" s="90"/>
      <c r="DL867" s="90"/>
      <c r="DM867" s="90"/>
      <c r="DN867" s="90"/>
      <c r="DO867" s="90"/>
      <c r="DP867" s="90"/>
      <c r="DQ867" s="90"/>
      <c r="DR867" s="90"/>
      <c r="DS867" s="90"/>
      <c r="DT867" s="90"/>
      <c r="DU867" s="90"/>
      <c r="DV867" s="90"/>
      <c r="DW867" s="90"/>
      <c r="DX867" s="90"/>
      <c r="DY867" s="90"/>
      <c r="DZ867" s="90"/>
      <c r="EA867" s="90"/>
      <c r="EB867" s="90"/>
      <c r="EC867" s="90"/>
      <c r="ED867" s="90"/>
      <c r="EE867" s="90"/>
      <c r="EF867" s="90"/>
      <c r="EG867" s="90"/>
      <c r="EH867" s="90"/>
      <c r="EI867" s="90"/>
      <c r="EJ867" s="90"/>
      <c r="EK867" s="90"/>
      <c r="EL867" s="90"/>
      <c r="EM867" s="90"/>
      <c r="EN867" s="90"/>
      <c r="EO867" s="90"/>
      <c r="EP867" s="90"/>
      <c r="EQ867" s="90"/>
      <c r="ER867" s="90"/>
      <c r="ES867" s="90"/>
      <c r="ET867" s="90"/>
      <c r="EU867" s="90"/>
      <c r="EV867" s="90"/>
      <c r="EW867" s="90"/>
      <c r="EX867" s="90"/>
      <c r="EY867" s="90"/>
      <c r="EZ867" s="90"/>
      <c r="FA867" s="90"/>
      <c r="FB867" s="90"/>
      <c r="FC867" s="90"/>
      <c r="FD867" s="90"/>
      <c r="FE867" s="90"/>
      <c r="FF867" s="90"/>
      <c r="FG867" s="90"/>
      <c r="FH867" s="90"/>
      <c r="FI867" s="90"/>
      <c r="FJ867" s="90"/>
      <c r="FK867" s="90"/>
      <c r="FL867" s="90"/>
      <c r="FM867" s="90"/>
      <c r="FN867" s="90"/>
      <c r="FO867" s="90"/>
      <c r="FP867" s="90"/>
      <c r="FQ867" s="90"/>
      <c r="FR867" s="90"/>
      <c r="FS867" s="90"/>
      <c r="FT867" s="90"/>
      <c r="FU867" s="90"/>
      <c r="FV867" s="90"/>
      <c r="FW867" s="90"/>
      <c r="FX867" s="90"/>
      <c r="FY867" s="90"/>
      <c r="FZ867" s="90"/>
      <c r="GA867" s="90"/>
      <c r="GB867" s="90"/>
      <c r="GC867" s="90"/>
      <c r="GD867" s="90"/>
      <c r="GE867" s="90"/>
      <c r="GF867" s="90"/>
      <c r="GG867" s="90"/>
      <c r="GH867" s="90"/>
      <c r="GI867" s="90"/>
      <c r="GJ867" s="90"/>
      <c r="GK867" s="90"/>
      <c r="GL867" s="90"/>
      <c r="GM867" s="90"/>
      <c r="GN867" s="90"/>
      <c r="GO867" s="90"/>
      <c r="GP867" s="90"/>
      <c r="GQ867" s="90"/>
      <c r="GR867" s="90"/>
      <c r="GS867" s="90"/>
      <c r="GT867" s="90"/>
      <c r="GU867" s="90"/>
      <c r="GV867" s="90"/>
      <c r="GW867" s="90"/>
      <c r="GX867" s="90"/>
      <c r="GY867" s="90"/>
      <c r="GZ867" s="90"/>
      <c r="HA867" s="90"/>
      <c r="HB867" s="90"/>
      <c r="HC867" s="90"/>
      <c r="HD867" s="90"/>
      <c r="HE867" s="90"/>
      <c r="HF867" s="90"/>
      <c r="HG867" s="90"/>
      <c r="HH867" s="90"/>
      <c r="HI867" s="90"/>
      <c r="HJ867" s="90"/>
      <c r="HK867" s="90"/>
      <c r="HL867" s="90"/>
      <c r="HM867" s="90"/>
      <c r="HN867" s="90"/>
      <c r="HO867" s="90"/>
      <c r="HP867" s="90"/>
      <c r="HQ867" s="90"/>
    </row>
    <row r="868" spans="2:225" ht="51" outlineLevel="1" x14ac:dyDescent="0.2">
      <c r="B868" s="17" t="s">
        <v>2241</v>
      </c>
      <c r="C868" s="18" t="s">
        <v>2222</v>
      </c>
      <c r="D868" s="17" t="s">
        <v>2242</v>
      </c>
      <c r="E868" s="71" t="s">
        <v>2243</v>
      </c>
      <c r="F868" s="40" t="s">
        <v>2244</v>
      </c>
      <c r="G868" s="40" t="s">
        <v>2245</v>
      </c>
      <c r="H868" s="37" t="s">
        <v>83</v>
      </c>
      <c r="I868" s="98">
        <v>100</v>
      </c>
      <c r="J868" s="18" t="s">
        <v>2131</v>
      </c>
      <c r="K868" s="37" t="s">
        <v>2057</v>
      </c>
      <c r="L868" s="37"/>
      <c r="M868" s="18" t="s">
        <v>2226</v>
      </c>
      <c r="N868" s="50"/>
      <c r="O868" s="50"/>
      <c r="P868" s="50"/>
      <c r="Q868" s="25"/>
      <c r="R868" s="66">
        <v>7840000</v>
      </c>
      <c r="S868" s="66">
        <v>8153600</v>
      </c>
      <c r="T868" s="66">
        <v>8479744</v>
      </c>
      <c r="U868" s="92"/>
      <c r="V868" s="92"/>
      <c r="W868" s="66"/>
      <c r="X868" s="20">
        <f t="shared" si="28"/>
        <v>24473344</v>
      </c>
      <c r="Y868" s="25">
        <f t="shared" si="29"/>
        <v>27410145.280000001</v>
      </c>
      <c r="Z868" s="50"/>
      <c r="AA868" s="16">
        <v>2014</v>
      </c>
      <c r="AB868" s="50"/>
      <c r="AC868" s="90"/>
      <c r="AD868" s="90"/>
      <c r="AE868" s="90"/>
      <c r="AF868" s="90"/>
      <c r="AG868" s="90"/>
      <c r="AH868" s="90"/>
      <c r="AI868" s="90"/>
      <c r="AJ868" s="90"/>
      <c r="AK868" s="90"/>
      <c r="AL868" s="90"/>
      <c r="AM868" s="90"/>
      <c r="AN868" s="90"/>
      <c r="AO868" s="90"/>
      <c r="AP868" s="90"/>
      <c r="AQ868" s="90"/>
      <c r="AR868" s="90"/>
      <c r="AS868" s="90"/>
      <c r="AT868" s="90"/>
      <c r="AU868" s="90"/>
      <c r="AV868" s="90"/>
      <c r="AW868" s="90"/>
      <c r="AX868" s="90"/>
      <c r="AY868" s="90"/>
      <c r="AZ868" s="90"/>
      <c r="BA868" s="90"/>
      <c r="BB868" s="90"/>
      <c r="BC868" s="90"/>
      <c r="BD868" s="90"/>
      <c r="BE868" s="90"/>
      <c r="BF868" s="90"/>
      <c r="BG868" s="90"/>
      <c r="BH868" s="90"/>
      <c r="BI868" s="90"/>
      <c r="BJ868" s="90"/>
      <c r="BK868" s="90"/>
      <c r="BL868" s="90"/>
      <c r="BM868" s="90"/>
      <c r="BN868" s="90"/>
      <c r="BO868" s="90"/>
      <c r="BP868" s="90"/>
      <c r="BQ868" s="90"/>
      <c r="BR868" s="90"/>
      <c r="BS868" s="90"/>
      <c r="BT868" s="90"/>
      <c r="BU868" s="90"/>
      <c r="BV868" s="90"/>
      <c r="BW868" s="90"/>
      <c r="BX868" s="90"/>
      <c r="BY868" s="90"/>
      <c r="BZ868" s="90"/>
      <c r="CA868" s="90"/>
      <c r="CB868" s="90"/>
      <c r="CC868" s="90"/>
      <c r="CD868" s="90"/>
      <c r="CE868" s="90"/>
      <c r="CF868" s="90"/>
      <c r="CG868" s="90"/>
      <c r="CH868" s="90"/>
      <c r="CI868" s="90"/>
      <c r="CJ868" s="90"/>
      <c r="CK868" s="90"/>
      <c r="CL868" s="90"/>
      <c r="CM868" s="90"/>
      <c r="CN868" s="90"/>
      <c r="CO868" s="90"/>
      <c r="CP868" s="90"/>
      <c r="CQ868" s="90"/>
      <c r="CR868" s="90"/>
      <c r="CS868" s="90"/>
      <c r="CT868" s="90"/>
      <c r="CU868" s="90"/>
      <c r="CV868" s="90"/>
      <c r="CW868" s="90"/>
      <c r="CX868" s="90"/>
      <c r="CY868" s="90"/>
      <c r="CZ868" s="90"/>
      <c r="DA868" s="90"/>
      <c r="DB868" s="90"/>
      <c r="DC868" s="90"/>
      <c r="DD868" s="90"/>
      <c r="DE868" s="90"/>
      <c r="DF868" s="90"/>
      <c r="DG868" s="90"/>
      <c r="DH868" s="90"/>
      <c r="DI868" s="90"/>
      <c r="DJ868" s="90"/>
      <c r="DK868" s="90"/>
      <c r="DL868" s="90"/>
      <c r="DM868" s="90"/>
      <c r="DN868" s="90"/>
      <c r="DO868" s="90"/>
      <c r="DP868" s="90"/>
      <c r="DQ868" s="90"/>
      <c r="DR868" s="90"/>
      <c r="DS868" s="90"/>
      <c r="DT868" s="90"/>
      <c r="DU868" s="90"/>
      <c r="DV868" s="90"/>
      <c r="DW868" s="90"/>
      <c r="DX868" s="90"/>
      <c r="DY868" s="90"/>
      <c r="DZ868" s="90"/>
      <c r="EA868" s="90"/>
      <c r="EB868" s="90"/>
      <c r="EC868" s="90"/>
      <c r="ED868" s="90"/>
      <c r="EE868" s="90"/>
      <c r="EF868" s="90"/>
      <c r="EG868" s="90"/>
      <c r="EH868" s="90"/>
      <c r="EI868" s="90"/>
      <c r="EJ868" s="90"/>
      <c r="EK868" s="90"/>
      <c r="EL868" s="90"/>
      <c r="EM868" s="90"/>
      <c r="EN868" s="90"/>
      <c r="EO868" s="90"/>
      <c r="EP868" s="90"/>
      <c r="EQ868" s="90"/>
      <c r="ER868" s="90"/>
      <c r="ES868" s="90"/>
      <c r="ET868" s="90"/>
      <c r="EU868" s="90"/>
      <c r="EV868" s="90"/>
      <c r="EW868" s="90"/>
      <c r="EX868" s="90"/>
      <c r="EY868" s="90"/>
      <c r="EZ868" s="90"/>
      <c r="FA868" s="90"/>
      <c r="FB868" s="90"/>
      <c r="FC868" s="90"/>
      <c r="FD868" s="90"/>
      <c r="FE868" s="90"/>
      <c r="FF868" s="90"/>
      <c r="FG868" s="90"/>
      <c r="FH868" s="90"/>
      <c r="FI868" s="90"/>
      <c r="FJ868" s="90"/>
      <c r="FK868" s="90"/>
      <c r="FL868" s="90"/>
      <c r="FM868" s="90"/>
      <c r="FN868" s="90"/>
      <c r="FO868" s="90"/>
      <c r="FP868" s="90"/>
      <c r="FQ868" s="90"/>
      <c r="FR868" s="90"/>
      <c r="FS868" s="90"/>
      <c r="FT868" s="90"/>
      <c r="FU868" s="90"/>
      <c r="FV868" s="90"/>
      <c r="FW868" s="90"/>
      <c r="FX868" s="90"/>
      <c r="FY868" s="90"/>
      <c r="FZ868" s="90"/>
      <c r="GA868" s="90"/>
      <c r="GB868" s="90"/>
      <c r="GC868" s="90"/>
      <c r="GD868" s="90"/>
      <c r="GE868" s="90"/>
      <c r="GF868" s="90"/>
      <c r="GG868" s="90"/>
      <c r="GH868" s="90"/>
      <c r="GI868" s="90"/>
      <c r="GJ868" s="90"/>
      <c r="GK868" s="90"/>
      <c r="GL868" s="90"/>
      <c r="GM868" s="90"/>
      <c r="GN868" s="90"/>
      <c r="GO868" s="90"/>
      <c r="GP868" s="90"/>
      <c r="GQ868" s="90"/>
      <c r="GR868" s="90"/>
      <c r="GS868" s="90"/>
      <c r="GT868" s="90"/>
      <c r="GU868" s="90"/>
      <c r="GV868" s="90"/>
      <c r="GW868" s="90"/>
      <c r="GX868" s="90"/>
      <c r="GY868" s="90"/>
      <c r="GZ868" s="90"/>
      <c r="HA868" s="90"/>
      <c r="HB868" s="90"/>
      <c r="HC868" s="90"/>
      <c r="HD868" s="90"/>
      <c r="HE868" s="90"/>
      <c r="HF868" s="90"/>
      <c r="HG868" s="90"/>
      <c r="HH868" s="90"/>
      <c r="HI868" s="90"/>
      <c r="HJ868" s="90"/>
      <c r="HK868" s="90"/>
      <c r="HL868" s="90"/>
      <c r="HM868" s="90"/>
      <c r="HN868" s="90"/>
      <c r="HO868" s="90"/>
      <c r="HP868" s="90"/>
      <c r="HQ868" s="90"/>
    </row>
    <row r="869" spans="2:225" ht="51" outlineLevel="1" x14ac:dyDescent="0.2">
      <c r="B869" s="17" t="s">
        <v>2246</v>
      </c>
      <c r="C869" s="18" t="s">
        <v>2222</v>
      </c>
      <c r="D869" s="17" t="s">
        <v>2242</v>
      </c>
      <c r="E869" s="71" t="s">
        <v>2243</v>
      </c>
      <c r="F869" s="40" t="s">
        <v>2244</v>
      </c>
      <c r="G869" s="40" t="s">
        <v>2247</v>
      </c>
      <c r="H869" s="37" t="s">
        <v>83</v>
      </c>
      <c r="I869" s="98">
        <v>100</v>
      </c>
      <c r="J869" s="18" t="s">
        <v>2131</v>
      </c>
      <c r="K869" s="37" t="s">
        <v>2057</v>
      </c>
      <c r="L869" s="37"/>
      <c r="M869" s="18" t="s">
        <v>2226</v>
      </c>
      <c r="N869" s="50"/>
      <c r="O869" s="50"/>
      <c r="P869" s="50"/>
      <c r="Q869" s="25"/>
      <c r="R869" s="66">
        <v>33451200</v>
      </c>
      <c r="S869" s="66">
        <v>34789248</v>
      </c>
      <c r="T869" s="66">
        <v>36180817.920000002</v>
      </c>
      <c r="U869" s="92"/>
      <c r="V869" s="92"/>
      <c r="W869" s="66"/>
      <c r="X869" s="20">
        <f t="shared" si="28"/>
        <v>104421265.92</v>
      </c>
      <c r="Y869" s="25">
        <f t="shared" si="29"/>
        <v>116951817.83040002</v>
      </c>
      <c r="Z869" s="50"/>
      <c r="AA869" s="16">
        <v>2014</v>
      </c>
      <c r="AB869" s="50"/>
      <c r="AC869" s="90"/>
      <c r="AD869" s="90"/>
      <c r="AE869" s="90"/>
      <c r="AF869" s="90"/>
      <c r="AG869" s="90"/>
      <c r="AH869" s="90"/>
      <c r="AI869" s="90"/>
      <c r="AJ869" s="90"/>
      <c r="AK869" s="90"/>
      <c r="AL869" s="90"/>
      <c r="AM869" s="90"/>
      <c r="AN869" s="90"/>
      <c r="AO869" s="90"/>
      <c r="AP869" s="90"/>
      <c r="AQ869" s="90"/>
      <c r="AR869" s="90"/>
      <c r="AS869" s="90"/>
      <c r="AT869" s="90"/>
      <c r="AU869" s="90"/>
      <c r="AV869" s="90"/>
      <c r="AW869" s="90"/>
      <c r="AX869" s="90"/>
      <c r="AY869" s="90"/>
      <c r="AZ869" s="90"/>
      <c r="BA869" s="90"/>
      <c r="BB869" s="90"/>
      <c r="BC869" s="90"/>
      <c r="BD869" s="90"/>
      <c r="BE869" s="90"/>
      <c r="BF869" s="90"/>
      <c r="BG869" s="90"/>
      <c r="BH869" s="90"/>
      <c r="BI869" s="90"/>
      <c r="BJ869" s="90"/>
      <c r="BK869" s="90"/>
      <c r="BL869" s="90"/>
      <c r="BM869" s="90"/>
      <c r="BN869" s="90"/>
      <c r="BO869" s="90"/>
      <c r="BP869" s="90"/>
      <c r="BQ869" s="90"/>
      <c r="BR869" s="90"/>
      <c r="BS869" s="90"/>
      <c r="BT869" s="90"/>
      <c r="BU869" s="90"/>
      <c r="BV869" s="90"/>
      <c r="BW869" s="90"/>
      <c r="BX869" s="90"/>
      <c r="BY869" s="90"/>
      <c r="BZ869" s="90"/>
      <c r="CA869" s="90"/>
      <c r="CB869" s="90"/>
      <c r="CC869" s="90"/>
      <c r="CD869" s="90"/>
      <c r="CE869" s="90"/>
      <c r="CF869" s="90"/>
      <c r="CG869" s="90"/>
      <c r="CH869" s="90"/>
      <c r="CI869" s="90"/>
      <c r="CJ869" s="90"/>
      <c r="CK869" s="90"/>
      <c r="CL869" s="90"/>
      <c r="CM869" s="90"/>
      <c r="CN869" s="90"/>
      <c r="CO869" s="90"/>
      <c r="CP869" s="90"/>
      <c r="CQ869" s="90"/>
      <c r="CR869" s="90"/>
      <c r="CS869" s="90"/>
      <c r="CT869" s="90"/>
      <c r="CU869" s="90"/>
      <c r="CV869" s="90"/>
      <c r="CW869" s="90"/>
      <c r="CX869" s="90"/>
      <c r="CY869" s="90"/>
      <c r="CZ869" s="90"/>
      <c r="DA869" s="90"/>
      <c r="DB869" s="90"/>
      <c r="DC869" s="90"/>
      <c r="DD869" s="90"/>
      <c r="DE869" s="90"/>
      <c r="DF869" s="90"/>
      <c r="DG869" s="90"/>
      <c r="DH869" s="90"/>
      <c r="DI869" s="90"/>
      <c r="DJ869" s="90"/>
      <c r="DK869" s="90"/>
      <c r="DL869" s="90"/>
      <c r="DM869" s="90"/>
      <c r="DN869" s="90"/>
      <c r="DO869" s="90"/>
      <c r="DP869" s="90"/>
      <c r="DQ869" s="90"/>
      <c r="DR869" s="90"/>
      <c r="DS869" s="90"/>
      <c r="DT869" s="90"/>
      <c r="DU869" s="90"/>
      <c r="DV869" s="90"/>
      <c r="DW869" s="90"/>
      <c r="DX869" s="90"/>
      <c r="DY869" s="90"/>
      <c r="DZ869" s="90"/>
      <c r="EA869" s="90"/>
      <c r="EB869" s="90"/>
      <c r="EC869" s="90"/>
      <c r="ED869" s="90"/>
      <c r="EE869" s="90"/>
      <c r="EF869" s="90"/>
      <c r="EG869" s="90"/>
      <c r="EH869" s="90"/>
      <c r="EI869" s="90"/>
      <c r="EJ869" s="90"/>
      <c r="EK869" s="90"/>
      <c r="EL869" s="90"/>
      <c r="EM869" s="90"/>
      <c r="EN869" s="90"/>
      <c r="EO869" s="90"/>
      <c r="EP869" s="90"/>
      <c r="EQ869" s="90"/>
      <c r="ER869" s="90"/>
      <c r="ES869" s="90"/>
      <c r="ET869" s="90"/>
      <c r="EU869" s="90"/>
      <c r="EV869" s="90"/>
      <c r="EW869" s="90"/>
      <c r="EX869" s="90"/>
      <c r="EY869" s="90"/>
      <c r="EZ869" s="90"/>
      <c r="FA869" s="90"/>
      <c r="FB869" s="90"/>
      <c r="FC869" s="90"/>
      <c r="FD869" s="90"/>
      <c r="FE869" s="90"/>
      <c r="FF869" s="90"/>
      <c r="FG869" s="90"/>
      <c r="FH869" s="90"/>
      <c r="FI869" s="90"/>
      <c r="FJ869" s="90"/>
      <c r="FK869" s="90"/>
      <c r="FL869" s="90"/>
      <c r="FM869" s="90"/>
      <c r="FN869" s="90"/>
      <c r="FO869" s="90"/>
      <c r="FP869" s="90"/>
      <c r="FQ869" s="90"/>
      <c r="FR869" s="90"/>
      <c r="FS869" s="90"/>
      <c r="FT869" s="90"/>
      <c r="FU869" s="90"/>
      <c r="FV869" s="90"/>
      <c r="FW869" s="90"/>
      <c r="FX869" s="90"/>
      <c r="FY869" s="90"/>
      <c r="FZ869" s="90"/>
      <c r="GA869" s="90"/>
      <c r="GB869" s="90"/>
      <c r="GC869" s="90"/>
      <c r="GD869" s="90"/>
      <c r="GE869" s="90"/>
      <c r="GF869" s="90"/>
      <c r="GG869" s="90"/>
      <c r="GH869" s="90"/>
      <c r="GI869" s="90"/>
      <c r="GJ869" s="90"/>
      <c r="GK869" s="90"/>
      <c r="GL869" s="90"/>
      <c r="GM869" s="90"/>
      <c r="GN869" s="90"/>
      <c r="GO869" s="90"/>
      <c r="GP869" s="90"/>
      <c r="GQ869" s="90"/>
      <c r="GR869" s="90"/>
      <c r="GS869" s="90"/>
      <c r="GT869" s="90"/>
      <c r="GU869" s="90"/>
      <c r="GV869" s="90"/>
      <c r="GW869" s="90"/>
      <c r="GX869" s="90"/>
      <c r="GY869" s="90"/>
      <c r="GZ869" s="90"/>
      <c r="HA869" s="90"/>
      <c r="HB869" s="90"/>
      <c r="HC869" s="90"/>
      <c r="HD869" s="90"/>
      <c r="HE869" s="90"/>
      <c r="HF869" s="90"/>
      <c r="HG869" s="90"/>
      <c r="HH869" s="90"/>
      <c r="HI869" s="90"/>
      <c r="HJ869" s="90"/>
      <c r="HK869" s="90"/>
      <c r="HL869" s="90"/>
      <c r="HM869" s="90"/>
      <c r="HN869" s="90"/>
      <c r="HO869" s="90"/>
      <c r="HP869" s="90"/>
      <c r="HQ869" s="90"/>
    </row>
    <row r="870" spans="2:225" ht="63.75" outlineLevel="1" x14ac:dyDescent="0.2">
      <c r="B870" s="17" t="s">
        <v>2248</v>
      </c>
      <c r="C870" s="18" t="s">
        <v>2222</v>
      </c>
      <c r="D870" s="17" t="s">
        <v>2242</v>
      </c>
      <c r="E870" s="71" t="s">
        <v>2243</v>
      </c>
      <c r="F870" s="40" t="s">
        <v>2244</v>
      </c>
      <c r="G870" s="40" t="s">
        <v>2249</v>
      </c>
      <c r="H870" s="37" t="s">
        <v>83</v>
      </c>
      <c r="I870" s="98">
        <v>100</v>
      </c>
      <c r="J870" s="18" t="s">
        <v>2131</v>
      </c>
      <c r="K870" s="37" t="s">
        <v>2057</v>
      </c>
      <c r="L870" s="37"/>
      <c r="M870" s="18" t="s">
        <v>2226</v>
      </c>
      <c r="N870" s="50"/>
      <c r="O870" s="50"/>
      <c r="P870" s="50"/>
      <c r="Q870" s="25"/>
      <c r="R870" s="66">
        <v>15433600</v>
      </c>
      <c r="S870" s="66">
        <v>16050944</v>
      </c>
      <c r="T870" s="66">
        <v>16692981.76</v>
      </c>
      <c r="U870" s="92"/>
      <c r="V870" s="92"/>
      <c r="W870" s="66"/>
      <c r="X870" s="20">
        <f t="shared" si="28"/>
        <v>48177525.759999998</v>
      </c>
      <c r="Y870" s="25">
        <f t="shared" si="29"/>
        <v>53958828.851199999</v>
      </c>
      <c r="Z870" s="50"/>
      <c r="AA870" s="16">
        <v>2014</v>
      </c>
      <c r="AB870" s="50"/>
      <c r="AC870" s="90"/>
      <c r="AD870" s="90"/>
      <c r="AE870" s="90"/>
      <c r="AF870" s="90"/>
      <c r="AG870" s="90"/>
      <c r="AH870" s="90"/>
      <c r="AI870" s="90"/>
      <c r="AJ870" s="90"/>
      <c r="AK870" s="90"/>
      <c r="AL870" s="90"/>
      <c r="AM870" s="90"/>
      <c r="AN870" s="90"/>
      <c r="AO870" s="90"/>
      <c r="AP870" s="90"/>
      <c r="AQ870" s="90"/>
      <c r="AR870" s="90"/>
      <c r="AS870" s="90"/>
      <c r="AT870" s="90"/>
      <c r="AU870" s="90"/>
      <c r="AV870" s="90"/>
      <c r="AW870" s="90"/>
      <c r="AX870" s="90"/>
      <c r="AY870" s="90"/>
      <c r="AZ870" s="90"/>
      <c r="BA870" s="90"/>
      <c r="BB870" s="90"/>
      <c r="BC870" s="90"/>
      <c r="BD870" s="90"/>
      <c r="BE870" s="90"/>
      <c r="BF870" s="90"/>
      <c r="BG870" s="90"/>
      <c r="BH870" s="90"/>
      <c r="BI870" s="90"/>
      <c r="BJ870" s="90"/>
      <c r="BK870" s="90"/>
      <c r="BL870" s="90"/>
      <c r="BM870" s="90"/>
      <c r="BN870" s="90"/>
      <c r="BO870" s="90"/>
      <c r="BP870" s="90"/>
      <c r="BQ870" s="90"/>
      <c r="BR870" s="90"/>
      <c r="BS870" s="90"/>
      <c r="BT870" s="90"/>
      <c r="BU870" s="90"/>
      <c r="BV870" s="90"/>
      <c r="BW870" s="90"/>
      <c r="BX870" s="90"/>
      <c r="BY870" s="90"/>
      <c r="BZ870" s="90"/>
      <c r="CA870" s="90"/>
      <c r="CB870" s="90"/>
      <c r="CC870" s="90"/>
      <c r="CD870" s="90"/>
      <c r="CE870" s="90"/>
      <c r="CF870" s="90"/>
      <c r="CG870" s="90"/>
      <c r="CH870" s="90"/>
      <c r="CI870" s="90"/>
      <c r="CJ870" s="90"/>
      <c r="CK870" s="90"/>
      <c r="CL870" s="90"/>
      <c r="CM870" s="90"/>
      <c r="CN870" s="90"/>
      <c r="CO870" s="90"/>
      <c r="CP870" s="90"/>
      <c r="CQ870" s="90"/>
      <c r="CR870" s="90"/>
      <c r="CS870" s="90"/>
      <c r="CT870" s="90"/>
      <c r="CU870" s="90"/>
      <c r="CV870" s="90"/>
      <c r="CW870" s="90"/>
      <c r="CX870" s="90"/>
      <c r="CY870" s="90"/>
      <c r="CZ870" s="90"/>
      <c r="DA870" s="90"/>
      <c r="DB870" s="90"/>
      <c r="DC870" s="90"/>
      <c r="DD870" s="90"/>
      <c r="DE870" s="90"/>
      <c r="DF870" s="90"/>
      <c r="DG870" s="90"/>
      <c r="DH870" s="90"/>
      <c r="DI870" s="90"/>
      <c r="DJ870" s="90"/>
      <c r="DK870" s="90"/>
      <c r="DL870" s="90"/>
      <c r="DM870" s="90"/>
      <c r="DN870" s="90"/>
      <c r="DO870" s="90"/>
      <c r="DP870" s="90"/>
      <c r="DQ870" s="90"/>
      <c r="DR870" s="90"/>
      <c r="DS870" s="90"/>
      <c r="DT870" s="90"/>
      <c r="DU870" s="90"/>
      <c r="DV870" s="90"/>
      <c r="DW870" s="90"/>
      <c r="DX870" s="90"/>
      <c r="DY870" s="90"/>
      <c r="DZ870" s="90"/>
      <c r="EA870" s="90"/>
      <c r="EB870" s="90"/>
      <c r="EC870" s="90"/>
      <c r="ED870" s="90"/>
      <c r="EE870" s="90"/>
      <c r="EF870" s="90"/>
      <c r="EG870" s="90"/>
      <c r="EH870" s="90"/>
      <c r="EI870" s="90"/>
      <c r="EJ870" s="90"/>
      <c r="EK870" s="90"/>
      <c r="EL870" s="90"/>
      <c r="EM870" s="90"/>
      <c r="EN870" s="90"/>
      <c r="EO870" s="90"/>
      <c r="EP870" s="90"/>
      <c r="EQ870" s="90"/>
      <c r="ER870" s="90"/>
      <c r="ES870" s="90"/>
      <c r="ET870" s="90"/>
      <c r="EU870" s="90"/>
      <c r="EV870" s="90"/>
      <c r="EW870" s="90"/>
      <c r="EX870" s="90"/>
      <c r="EY870" s="90"/>
      <c r="EZ870" s="90"/>
      <c r="FA870" s="90"/>
      <c r="FB870" s="90"/>
      <c r="FC870" s="90"/>
      <c r="FD870" s="90"/>
      <c r="FE870" s="90"/>
      <c r="FF870" s="90"/>
      <c r="FG870" s="90"/>
      <c r="FH870" s="90"/>
      <c r="FI870" s="90"/>
      <c r="FJ870" s="90"/>
      <c r="FK870" s="90"/>
      <c r="FL870" s="90"/>
      <c r="FM870" s="90"/>
      <c r="FN870" s="90"/>
      <c r="FO870" s="90"/>
      <c r="FP870" s="90"/>
      <c r="FQ870" s="90"/>
      <c r="FR870" s="90"/>
      <c r="FS870" s="90"/>
      <c r="FT870" s="90"/>
      <c r="FU870" s="90"/>
      <c r="FV870" s="90"/>
      <c r="FW870" s="90"/>
      <c r="FX870" s="90"/>
      <c r="FY870" s="90"/>
      <c r="FZ870" s="90"/>
      <c r="GA870" s="90"/>
      <c r="GB870" s="90"/>
      <c r="GC870" s="90"/>
      <c r="GD870" s="90"/>
      <c r="GE870" s="90"/>
      <c r="GF870" s="90"/>
      <c r="GG870" s="90"/>
      <c r="GH870" s="90"/>
      <c r="GI870" s="90"/>
      <c r="GJ870" s="90"/>
      <c r="GK870" s="90"/>
      <c r="GL870" s="90"/>
      <c r="GM870" s="90"/>
      <c r="GN870" s="90"/>
      <c r="GO870" s="90"/>
      <c r="GP870" s="90"/>
      <c r="GQ870" s="90"/>
      <c r="GR870" s="90"/>
      <c r="GS870" s="90"/>
      <c r="GT870" s="90"/>
      <c r="GU870" s="90"/>
      <c r="GV870" s="90"/>
      <c r="GW870" s="90"/>
      <c r="GX870" s="90"/>
      <c r="GY870" s="90"/>
      <c r="GZ870" s="90"/>
      <c r="HA870" s="90"/>
      <c r="HB870" s="90"/>
      <c r="HC870" s="90"/>
      <c r="HD870" s="90"/>
      <c r="HE870" s="90"/>
      <c r="HF870" s="90"/>
      <c r="HG870" s="90"/>
      <c r="HH870" s="90"/>
      <c r="HI870" s="90"/>
      <c r="HJ870" s="90"/>
      <c r="HK870" s="90"/>
      <c r="HL870" s="90"/>
      <c r="HM870" s="90"/>
      <c r="HN870" s="90"/>
      <c r="HO870" s="90"/>
      <c r="HP870" s="90"/>
      <c r="HQ870" s="90"/>
    </row>
    <row r="871" spans="2:225" ht="51" outlineLevel="1" x14ac:dyDescent="0.2">
      <c r="B871" s="17" t="s">
        <v>2250</v>
      </c>
      <c r="C871" s="18" t="s">
        <v>2222</v>
      </c>
      <c r="D871" s="17" t="s">
        <v>2242</v>
      </c>
      <c r="E871" s="71" t="s">
        <v>2243</v>
      </c>
      <c r="F871" s="40" t="s">
        <v>2244</v>
      </c>
      <c r="G871" s="40" t="s">
        <v>2251</v>
      </c>
      <c r="H871" s="40" t="s">
        <v>83</v>
      </c>
      <c r="I871" s="98">
        <v>100</v>
      </c>
      <c r="J871" s="18" t="s">
        <v>2131</v>
      </c>
      <c r="K871" s="37" t="s">
        <v>2057</v>
      </c>
      <c r="L871" s="37"/>
      <c r="M871" s="18" t="s">
        <v>2226</v>
      </c>
      <c r="N871" s="50"/>
      <c r="O871" s="50"/>
      <c r="P871" s="50"/>
      <c r="Q871" s="25"/>
      <c r="R871" s="66">
        <v>12610000</v>
      </c>
      <c r="S871" s="66">
        <v>13114400</v>
      </c>
      <c r="T871" s="66">
        <v>13638976</v>
      </c>
      <c r="U871" s="92"/>
      <c r="V871" s="92"/>
      <c r="W871" s="66"/>
      <c r="X871" s="20">
        <f t="shared" si="28"/>
        <v>39363376</v>
      </c>
      <c r="Y871" s="25">
        <f t="shared" si="29"/>
        <v>44086981.120000005</v>
      </c>
      <c r="Z871" s="50"/>
      <c r="AA871" s="16">
        <v>2014</v>
      </c>
      <c r="AB871" s="50"/>
      <c r="AC871" s="90"/>
      <c r="AD871" s="90"/>
      <c r="AE871" s="90"/>
      <c r="AF871" s="90"/>
      <c r="AG871" s="90"/>
      <c r="AH871" s="90"/>
      <c r="AI871" s="90"/>
      <c r="AJ871" s="90"/>
      <c r="AK871" s="90"/>
      <c r="AL871" s="90"/>
      <c r="AM871" s="90"/>
      <c r="AN871" s="90"/>
      <c r="AO871" s="90"/>
      <c r="AP871" s="90"/>
      <c r="AQ871" s="90"/>
      <c r="AR871" s="90"/>
      <c r="AS871" s="90"/>
      <c r="AT871" s="90"/>
      <c r="AU871" s="90"/>
      <c r="AV871" s="90"/>
      <c r="AW871" s="90"/>
      <c r="AX871" s="90"/>
      <c r="AY871" s="90"/>
      <c r="AZ871" s="90"/>
      <c r="BA871" s="90"/>
      <c r="BB871" s="90"/>
      <c r="BC871" s="90"/>
      <c r="BD871" s="90"/>
      <c r="BE871" s="90"/>
      <c r="BF871" s="90"/>
      <c r="BG871" s="90"/>
      <c r="BH871" s="90"/>
      <c r="BI871" s="90"/>
      <c r="BJ871" s="90"/>
      <c r="BK871" s="90"/>
      <c r="BL871" s="90"/>
      <c r="BM871" s="90"/>
      <c r="BN871" s="90"/>
      <c r="BO871" s="90"/>
      <c r="BP871" s="90"/>
      <c r="BQ871" s="90"/>
      <c r="BR871" s="90"/>
      <c r="BS871" s="90"/>
      <c r="BT871" s="90"/>
      <c r="BU871" s="90"/>
      <c r="BV871" s="90"/>
      <c r="BW871" s="90"/>
      <c r="BX871" s="90"/>
      <c r="BY871" s="90"/>
      <c r="BZ871" s="90"/>
      <c r="CA871" s="90"/>
      <c r="CB871" s="90"/>
      <c r="CC871" s="90"/>
      <c r="CD871" s="90"/>
      <c r="CE871" s="90"/>
      <c r="CF871" s="90"/>
      <c r="CG871" s="90"/>
      <c r="CH871" s="90"/>
      <c r="CI871" s="90"/>
      <c r="CJ871" s="90"/>
      <c r="CK871" s="90"/>
      <c r="CL871" s="90"/>
      <c r="CM871" s="90"/>
      <c r="CN871" s="90"/>
      <c r="CO871" s="90"/>
      <c r="CP871" s="90"/>
      <c r="CQ871" s="90"/>
      <c r="CR871" s="90"/>
      <c r="CS871" s="90"/>
      <c r="CT871" s="90"/>
      <c r="CU871" s="90"/>
      <c r="CV871" s="90"/>
      <c r="CW871" s="90"/>
      <c r="CX871" s="90"/>
      <c r="CY871" s="90"/>
      <c r="CZ871" s="90"/>
      <c r="DA871" s="90"/>
      <c r="DB871" s="90"/>
      <c r="DC871" s="90"/>
      <c r="DD871" s="90"/>
      <c r="DE871" s="90"/>
      <c r="DF871" s="90"/>
      <c r="DG871" s="90"/>
      <c r="DH871" s="90"/>
      <c r="DI871" s="90"/>
      <c r="DJ871" s="90"/>
      <c r="DK871" s="90"/>
      <c r="DL871" s="90"/>
      <c r="DM871" s="90"/>
      <c r="DN871" s="90"/>
      <c r="DO871" s="90"/>
      <c r="DP871" s="90"/>
      <c r="DQ871" s="90"/>
      <c r="DR871" s="90"/>
      <c r="DS871" s="90"/>
      <c r="DT871" s="90"/>
      <c r="DU871" s="90"/>
      <c r="DV871" s="90"/>
      <c r="DW871" s="90"/>
      <c r="DX871" s="90"/>
      <c r="DY871" s="90"/>
      <c r="DZ871" s="90"/>
      <c r="EA871" s="90"/>
      <c r="EB871" s="90"/>
      <c r="EC871" s="90"/>
      <c r="ED871" s="90"/>
      <c r="EE871" s="90"/>
      <c r="EF871" s="90"/>
      <c r="EG871" s="90"/>
      <c r="EH871" s="90"/>
      <c r="EI871" s="90"/>
      <c r="EJ871" s="90"/>
      <c r="EK871" s="90"/>
      <c r="EL871" s="90"/>
      <c r="EM871" s="90"/>
      <c r="EN871" s="90"/>
      <c r="EO871" s="90"/>
      <c r="EP871" s="90"/>
      <c r="EQ871" s="90"/>
      <c r="ER871" s="90"/>
      <c r="ES871" s="90"/>
      <c r="ET871" s="90"/>
      <c r="EU871" s="90"/>
      <c r="EV871" s="90"/>
      <c r="EW871" s="90"/>
      <c r="EX871" s="90"/>
      <c r="EY871" s="90"/>
      <c r="EZ871" s="90"/>
      <c r="FA871" s="90"/>
      <c r="FB871" s="90"/>
      <c r="FC871" s="90"/>
      <c r="FD871" s="90"/>
      <c r="FE871" s="90"/>
      <c r="FF871" s="90"/>
      <c r="FG871" s="90"/>
      <c r="FH871" s="90"/>
      <c r="FI871" s="90"/>
      <c r="FJ871" s="90"/>
      <c r="FK871" s="90"/>
      <c r="FL871" s="90"/>
      <c r="FM871" s="90"/>
      <c r="FN871" s="90"/>
      <c r="FO871" s="90"/>
      <c r="FP871" s="90"/>
      <c r="FQ871" s="90"/>
      <c r="FR871" s="90"/>
      <c r="FS871" s="90"/>
      <c r="FT871" s="90"/>
      <c r="FU871" s="90"/>
      <c r="FV871" s="90"/>
      <c r="FW871" s="90"/>
      <c r="FX871" s="90"/>
      <c r="FY871" s="90"/>
      <c r="FZ871" s="90"/>
      <c r="GA871" s="90"/>
      <c r="GB871" s="90"/>
      <c r="GC871" s="90"/>
      <c r="GD871" s="90"/>
      <c r="GE871" s="90"/>
      <c r="GF871" s="90"/>
      <c r="GG871" s="90"/>
      <c r="GH871" s="90"/>
      <c r="GI871" s="90"/>
      <c r="GJ871" s="90"/>
      <c r="GK871" s="90"/>
      <c r="GL871" s="90"/>
      <c r="GM871" s="90"/>
      <c r="GN871" s="90"/>
      <c r="GO871" s="90"/>
      <c r="GP871" s="90"/>
      <c r="GQ871" s="90"/>
      <c r="GR871" s="90"/>
      <c r="GS871" s="90"/>
      <c r="GT871" s="90"/>
      <c r="GU871" s="90"/>
      <c r="GV871" s="90"/>
      <c r="GW871" s="90"/>
      <c r="GX871" s="90"/>
      <c r="GY871" s="90"/>
      <c r="GZ871" s="90"/>
      <c r="HA871" s="90"/>
      <c r="HB871" s="90"/>
      <c r="HC871" s="90"/>
      <c r="HD871" s="90"/>
      <c r="HE871" s="90"/>
      <c r="HF871" s="90"/>
      <c r="HG871" s="90"/>
      <c r="HH871" s="90"/>
      <c r="HI871" s="90"/>
      <c r="HJ871" s="90"/>
      <c r="HK871" s="90"/>
      <c r="HL871" s="90"/>
      <c r="HM871" s="90"/>
      <c r="HN871" s="90"/>
      <c r="HO871" s="90"/>
      <c r="HP871" s="90"/>
      <c r="HQ871" s="90"/>
    </row>
    <row r="872" spans="2:225" ht="63.75" outlineLevel="1" x14ac:dyDescent="0.2">
      <c r="B872" s="17" t="s">
        <v>2252</v>
      </c>
      <c r="C872" s="18" t="s">
        <v>2222</v>
      </c>
      <c r="D872" s="17" t="s">
        <v>2242</v>
      </c>
      <c r="E872" s="71" t="s">
        <v>2243</v>
      </c>
      <c r="F872" s="40" t="s">
        <v>2244</v>
      </c>
      <c r="G872" s="40" t="s">
        <v>2253</v>
      </c>
      <c r="H872" s="40" t="s">
        <v>83</v>
      </c>
      <c r="I872" s="98">
        <v>100</v>
      </c>
      <c r="J872" s="18" t="s">
        <v>2131</v>
      </c>
      <c r="K872" s="37" t="s">
        <v>2057</v>
      </c>
      <c r="L872" s="37"/>
      <c r="M872" s="18" t="s">
        <v>2226</v>
      </c>
      <c r="N872" s="50"/>
      <c r="O872" s="50"/>
      <c r="P872" s="50"/>
      <c r="Q872" s="25"/>
      <c r="R872" s="66">
        <v>5411000</v>
      </c>
      <c r="S872" s="66">
        <v>5627440</v>
      </c>
      <c r="T872" s="66">
        <v>5852537.6000000006</v>
      </c>
      <c r="U872" s="92"/>
      <c r="V872" s="92"/>
      <c r="W872" s="66"/>
      <c r="X872" s="20">
        <f t="shared" si="28"/>
        <v>16890977.600000001</v>
      </c>
      <c r="Y872" s="25">
        <f t="shared" si="29"/>
        <v>18917894.912000004</v>
      </c>
      <c r="Z872" s="50"/>
      <c r="AA872" s="16">
        <v>2014</v>
      </c>
      <c r="AB872" s="50"/>
      <c r="AC872" s="90"/>
      <c r="AD872" s="90"/>
      <c r="AE872" s="90"/>
      <c r="AF872" s="90"/>
      <c r="AG872" s="90"/>
      <c r="AH872" s="90"/>
      <c r="AI872" s="90"/>
      <c r="AJ872" s="90"/>
      <c r="AK872" s="90"/>
      <c r="AL872" s="90"/>
      <c r="AM872" s="90"/>
      <c r="AN872" s="90"/>
      <c r="AO872" s="90"/>
      <c r="AP872" s="90"/>
      <c r="AQ872" s="90"/>
      <c r="AR872" s="90"/>
      <c r="AS872" s="90"/>
      <c r="AT872" s="90"/>
      <c r="AU872" s="90"/>
      <c r="AV872" s="90"/>
      <c r="AW872" s="90"/>
      <c r="AX872" s="90"/>
      <c r="AY872" s="90"/>
      <c r="AZ872" s="90"/>
      <c r="BA872" s="90"/>
      <c r="BB872" s="90"/>
      <c r="BC872" s="90"/>
      <c r="BD872" s="90"/>
      <c r="BE872" s="90"/>
      <c r="BF872" s="90"/>
      <c r="BG872" s="90"/>
      <c r="BH872" s="90"/>
      <c r="BI872" s="90"/>
      <c r="BJ872" s="90"/>
      <c r="BK872" s="90"/>
      <c r="BL872" s="90"/>
      <c r="BM872" s="90"/>
      <c r="BN872" s="90"/>
      <c r="BO872" s="90"/>
      <c r="BP872" s="90"/>
      <c r="BQ872" s="90"/>
      <c r="BR872" s="90"/>
      <c r="BS872" s="90"/>
      <c r="BT872" s="90"/>
      <c r="BU872" s="90"/>
      <c r="BV872" s="90"/>
      <c r="BW872" s="90"/>
      <c r="BX872" s="90"/>
      <c r="BY872" s="90"/>
      <c r="BZ872" s="90"/>
      <c r="CA872" s="90"/>
      <c r="CB872" s="90"/>
      <c r="CC872" s="90"/>
      <c r="CD872" s="90"/>
      <c r="CE872" s="90"/>
      <c r="CF872" s="90"/>
      <c r="CG872" s="90"/>
      <c r="CH872" s="90"/>
      <c r="CI872" s="90"/>
      <c r="CJ872" s="90"/>
      <c r="CK872" s="90"/>
      <c r="CL872" s="90"/>
      <c r="CM872" s="90"/>
      <c r="CN872" s="90"/>
      <c r="CO872" s="90"/>
      <c r="CP872" s="90"/>
      <c r="CQ872" s="90"/>
      <c r="CR872" s="90"/>
      <c r="CS872" s="90"/>
      <c r="CT872" s="90"/>
      <c r="CU872" s="90"/>
      <c r="CV872" s="90"/>
      <c r="CW872" s="90"/>
      <c r="CX872" s="90"/>
      <c r="CY872" s="90"/>
      <c r="CZ872" s="90"/>
      <c r="DA872" s="90"/>
      <c r="DB872" s="90"/>
      <c r="DC872" s="90"/>
      <c r="DD872" s="90"/>
      <c r="DE872" s="90"/>
      <c r="DF872" s="90"/>
      <c r="DG872" s="90"/>
      <c r="DH872" s="90"/>
      <c r="DI872" s="90"/>
      <c r="DJ872" s="90"/>
      <c r="DK872" s="90"/>
      <c r="DL872" s="90"/>
      <c r="DM872" s="90"/>
      <c r="DN872" s="90"/>
      <c r="DO872" s="90"/>
      <c r="DP872" s="90"/>
      <c r="DQ872" s="90"/>
      <c r="DR872" s="90"/>
      <c r="DS872" s="90"/>
      <c r="DT872" s="90"/>
      <c r="DU872" s="90"/>
      <c r="DV872" s="90"/>
      <c r="DW872" s="90"/>
      <c r="DX872" s="90"/>
      <c r="DY872" s="90"/>
      <c r="DZ872" s="90"/>
      <c r="EA872" s="90"/>
      <c r="EB872" s="90"/>
      <c r="EC872" s="90"/>
      <c r="ED872" s="90"/>
      <c r="EE872" s="90"/>
      <c r="EF872" s="90"/>
      <c r="EG872" s="90"/>
      <c r="EH872" s="90"/>
      <c r="EI872" s="90"/>
      <c r="EJ872" s="90"/>
      <c r="EK872" s="90"/>
      <c r="EL872" s="90"/>
      <c r="EM872" s="90"/>
      <c r="EN872" s="90"/>
      <c r="EO872" s="90"/>
      <c r="EP872" s="90"/>
      <c r="EQ872" s="90"/>
      <c r="ER872" s="90"/>
      <c r="ES872" s="90"/>
      <c r="ET872" s="90"/>
      <c r="EU872" s="90"/>
      <c r="EV872" s="90"/>
      <c r="EW872" s="90"/>
      <c r="EX872" s="90"/>
      <c r="EY872" s="90"/>
      <c r="EZ872" s="90"/>
      <c r="FA872" s="90"/>
      <c r="FB872" s="90"/>
      <c r="FC872" s="90"/>
      <c r="FD872" s="90"/>
      <c r="FE872" s="90"/>
      <c r="FF872" s="90"/>
      <c r="FG872" s="90"/>
      <c r="FH872" s="90"/>
      <c r="FI872" s="90"/>
      <c r="FJ872" s="90"/>
      <c r="FK872" s="90"/>
      <c r="FL872" s="90"/>
      <c r="FM872" s="90"/>
      <c r="FN872" s="90"/>
      <c r="FO872" s="90"/>
      <c r="FP872" s="90"/>
      <c r="FQ872" s="90"/>
      <c r="FR872" s="90"/>
      <c r="FS872" s="90"/>
      <c r="FT872" s="90"/>
      <c r="FU872" s="90"/>
      <c r="FV872" s="90"/>
      <c r="FW872" s="90"/>
      <c r="FX872" s="90"/>
      <c r="FY872" s="90"/>
      <c r="FZ872" s="90"/>
      <c r="GA872" s="90"/>
      <c r="GB872" s="90"/>
      <c r="GC872" s="90"/>
      <c r="GD872" s="90"/>
      <c r="GE872" s="90"/>
      <c r="GF872" s="90"/>
      <c r="GG872" s="90"/>
      <c r="GH872" s="90"/>
      <c r="GI872" s="90"/>
      <c r="GJ872" s="90"/>
      <c r="GK872" s="90"/>
      <c r="GL872" s="90"/>
      <c r="GM872" s="90"/>
      <c r="GN872" s="90"/>
      <c r="GO872" s="90"/>
      <c r="GP872" s="90"/>
      <c r="GQ872" s="90"/>
      <c r="GR872" s="90"/>
      <c r="GS872" s="90"/>
      <c r="GT872" s="90"/>
      <c r="GU872" s="90"/>
      <c r="GV872" s="90"/>
      <c r="GW872" s="90"/>
      <c r="GX872" s="90"/>
      <c r="GY872" s="90"/>
      <c r="GZ872" s="90"/>
      <c r="HA872" s="90"/>
      <c r="HB872" s="90"/>
      <c r="HC872" s="90"/>
      <c r="HD872" s="90"/>
      <c r="HE872" s="90"/>
      <c r="HF872" s="90"/>
      <c r="HG872" s="90"/>
      <c r="HH872" s="90"/>
      <c r="HI872" s="90"/>
      <c r="HJ872" s="90"/>
      <c r="HK872" s="90"/>
      <c r="HL872" s="90"/>
      <c r="HM872" s="90"/>
      <c r="HN872" s="90"/>
      <c r="HO872" s="90"/>
      <c r="HP872" s="90"/>
      <c r="HQ872" s="90"/>
    </row>
    <row r="873" spans="2:225" ht="76.5" outlineLevel="1" x14ac:dyDescent="0.2">
      <c r="B873" s="17" t="s">
        <v>2254</v>
      </c>
      <c r="C873" s="18" t="s">
        <v>2222</v>
      </c>
      <c r="D873" s="17" t="s">
        <v>2255</v>
      </c>
      <c r="E873" s="71" t="s">
        <v>2256</v>
      </c>
      <c r="F873" s="40" t="s">
        <v>2256</v>
      </c>
      <c r="G873" s="40" t="s">
        <v>2257</v>
      </c>
      <c r="H873" s="40" t="s">
        <v>51</v>
      </c>
      <c r="I873" s="98">
        <v>100</v>
      </c>
      <c r="J873" s="18" t="s">
        <v>2131</v>
      </c>
      <c r="K873" s="37" t="s">
        <v>2057</v>
      </c>
      <c r="L873" s="37"/>
      <c r="M873" s="18" t="s">
        <v>2226</v>
      </c>
      <c r="N873" s="50"/>
      <c r="O873" s="50"/>
      <c r="P873" s="50"/>
      <c r="Q873" s="25"/>
      <c r="R873" s="66">
        <v>213808000</v>
      </c>
      <c r="S873" s="66">
        <v>222360320</v>
      </c>
      <c r="T873" s="66">
        <v>231254732.80000001</v>
      </c>
      <c r="U873" s="92"/>
      <c r="V873" s="92"/>
      <c r="W873" s="66"/>
      <c r="X873" s="20">
        <v>0</v>
      </c>
      <c r="Y873" s="25">
        <f t="shared" si="29"/>
        <v>0</v>
      </c>
      <c r="Z873" s="50"/>
      <c r="AA873" s="16">
        <v>2014</v>
      </c>
      <c r="AB873" s="50" t="s">
        <v>90</v>
      </c>
      <c r="AC873" s="90"/>
      <c r="AD873" s="90"/>
      <c r="AE873" s="90"/>
      <c r="AF873" s="90"/>
      <c r="AG873" s="90"/>
      <c r="AH873" s="90"/>
      <c r="AI873" s="90"/>
      <c r="AJ873" s="90"/>
      <c r="AK873" s="90"/>
      <c r="AL873" s="90"/>
      <c r="AM873" s="90"/>
      <c r="AN873" s="90"/>
      <c r="AO873" s="90"/>
      <c r="AP873" s="90"/>
      <c r="AQ873" s="90"/>
      <c r="AR873" s="90"/>
      <c r="AS873" s="90"/>
      <c r="AT873" s="90"/>
      <c r="AU873" s="90"/>
      <c r="AV873" s="90"/>
      <c r="AW873" s="90"/>
      <c r="AX873" s="90"/>
      <c r="AY873" s="90"/>
      <c r="AZ873" s="90"/>
      <c r="BA873" s="90"/>
      <c r="BB873" s="90"/>
      <c r="BC873" s="90"/>
      <c r="BD873" s="90"/>
      <c r="BE873" s="90"/>
      <c r="BF873" s="90"/>
      <c r="BG873" s="90"/>
      <c r="BH873" s="90"/>
      <c r="BI873" s="90"/>
      <c r="BJ873" s="90"/>
      <c r="BK873" s="90"/>
      <c r="BL873" s="90"/>
      <c r="BM873" s="90"/>
      <c r="BN873" s="90"/>
      <c r="BO873" s="90"/>
      <c r="BP873" s="90"/>
      <c r="BQ873" s="90"/>
      <c r="BR873" s="90"/>
      <c r="BS873" s="90"/>
      <c r="BT873" s="90"/>
      <c r="BU873" s="90"/>
      <c r="BV873" s="90"/>
      <c r="BW873" s="90"/>
      <c r="BX873" s="90"/>
      <c r="BY873" s="90"/>
      <c r="BZ873" s="90"/>
      <c r="CA873" s="90"/>
      <c r="CB873" s="90"/>
      <c r="CC873" s="90"/>
      <c r="CD873" s="90"/>
      <c r="CE873" s="90"/>
      <c r="CF873" s="90"/>
      <c r="CG873" s="90"/>
      <c r="CH873" s="90"/>
      <c r="CI873" s="90"/>
      <c r="CJ873" s="90"/>
      <c r="CK873" s="90"/>
      <c r="CL873" s="90"/>
      <c r="CM873" s="90"/>
      <c r="CN873" s="90"/>
      <c r="CO873" s="90"/>
      <c r="CP873" s="90"/>
      <c r="CQ873" s="90"/>
      <c r="CR873" s="90"/>
      <c r="CS873" s="90"/>
      <c r="CT873" s="90"/>
      <c r="CU873" s="90"/>
      <c r="CV873" s="90"/>
      <c r="CW873" s="90"/>
      <c r="CX873" s="90"/>
      <c r="CY873" s="90"/>
      <c r="CZ873" s="90"/>
      <c r="DA873" s="90"/>
      <c r="DB873" s="90"/>
      <c r="DC873" s="90"/>
      <c r="DD873" s="90"/>
      <c r="DE873" s="90"/>
      <c r="DF873" s="90"/>
      <c r="DG873" s="90"/>
      <c r="DH873" s="90"/>
      <c r="DI873" s="90"/>
      <c r="DJ873" s="90"/>
      <c r="DK873" s="90"/>
      <c r="DL873" s="90"/>
      <c r="DM873" s="90"/>
      <c r="DN873" s="90"/>
      <c r="DO873" s="90"/>
      <c r="DP873" s="90"/>
      <c r="DQ873" s="90"/>
      <c r="DR873" s="90"/>
      <c r="DS873" s="90"/>
      <c r="DT873" s="90"/>
      <c r="DU873" s="90"/>
      <c r="DV873" s="90"/>
      <c r="DW873" s="90"/>
      <c r="DX873" s="90"/>
      <c r="DY873" s="90"/>
      <c r="DZ873" s="90"/>
      <c r="EA873" s="90"/>
      <c r="EB873" s="90"/>
      <c r="EC873" s="90"/>
      <c r="ED873" s="90"/>
      <c r="EE873" s="90"/>
      <c r="EF873" s="90"/>
      <c r="EG873" s="90"/>
      <c r="EH873" s="90"/>
      <c r="EI873" s="90"/>
      <c r="EJ873" s="90"/>
      <c r="EK873" s="90"/>
      <c r="EL873" s="90"/>
      <c r="EM873" s="90"/>
      <c r="EN873" s="90"/>
      <c r="EO873" s="90"/>
      <c r="EP873" s="90"/>
      <c r="EQ873" s="90"/>
      <c r="ER873" s="90"/>
      <c r="ES873" s="90"/>
      <c r="ET873" s="90"/>
      <c r="EU873" s="90"/>
      <c r="EV873" s="90"/>
      <c r="EW873" s="90"/>
      <c r="EX873" s="90"/>
      <c r="EY873" s="90"/>
      <c r="EZ873" s="90"/>
      <c r="FA873" s="90"/>
      <c r="FB873" s="90"/>
      <c r="FC873" s="90"/>
      <c r="FD873" s="90"/>
      <c r="FE873" s="90"/>
      <c r="FF873" s="90"/>
      <c r="FG873" s="90"/>
      <c r="FH873" s="90"/>
      <c r="FI873" s="90"/>
      <c r="FJ873" s="90"/>
      <c r="FK873" s="90"/>
      <c r="FL873" s="90"/>
      <c r="FM873" s="90"/>
      <c r="FN873" s="90"/>
      <c r="FO873" s="90"/>
      <c r="FP873" s="90"/>
      <c r="FQ873" s="90"/>
      <c r="FR873" s="90"/>
      <c r="FS873" s="90"/>
      <c r="FT873" s="90"/>
      <c r="FU873" s="90"/>
      <c r="FV873" s="90"/>
      <c r="FW873" s="90"/>
      <c r="FX873" s="90"/>
      <c r="FY873" s="90"/>
      <c r="FZ873" s="90"/>
      <c r="GA873" s="90"/>
      <c r="GB873" s="90"/>
      <c r="GC873" s="90"/>
      <c r="GD873" s="90"/>
      <c r="GE873" s="90"/>
      <c r="GF873" s="90"/>
      <c r="GG873" s="90"/>
      <c r="GH873" s="90"/>
      <c r="GI873" s="90"/>
      <c r="GJ873" s="90"/>
      <c r="GK873" s="90"/>
      <c r="GL873" s="90"/>
      <c r="GM873" s="90"/>
      <c r="GN873" s="90"/>
      <c r="GO873" s="90"/>
      <c r="GP873" s="90"/>
      <c r="GQ873" s="90"/>
      <c r="GR873" s="90"/>
      <c r="GS873" s="90"/>
      <c r="GT873" s="90"/>
      <c r="GU873" s="90"/>
      <c r="GV873" s="90"/>
      <c r="GW873" s="90"/>
      <c r="GX873" s="90"/>
      <c r="GY873" s="90"/>
      <c r="GZ873" s="90"/>
      <c r="HA873" s="90"/>
      <c r="HB873" s="90"/>
      <c r="HC873" s="90"/>
      <c r="HD873" s="90"/>
      <c r="HE873" s="90"/>
      <c r="HF873" s="90"/>
      <c r="HG873" s="90"/>
      <c r="HH873" s="90"/>
      <c r="HI873" s="90"/>
      <c r="HJ873" s="90"/>
      <c r="HK873" s="90"/>
      <c r="HL873" s="90"/>
      <c r="HM873" s="90"/>
      <c r="HN873" s="90"/>
      <c r="HO873" s="90"/>
      <c r="HP873" s="90"/>
      <c r="HQ873" s="90"/>
    </row>
    <row r="874" spans="2:225" ht="38.25" outlineLevel="1" x14ac:dyDescent="0.2">
      <c r="B874" s="17" t="s">
        <v>2258</v>
      </c>
      <c r="C874" s="18" t="s">
        <v>2222</v>
      </c>
      <c r="D874" s="17" t="s">
        <v>2259</v>
      </c>
      <c r="E874" s="71" t="s">
        <v>2260</v>
      </c>
      <c r="F874" s="40" t="s">
        <v>2261</v>
      </c>
      <c r="G874" s="97" t="s">
        <v>2262</v>
      </c>
      <c r="H874" s="40" t="s">
        <v>83</v>
      </c>
      <c r="I874" s="98">
        <v>100</v>
      </c>
      <c r="J874" s="18" t="s">
        <v>2131</v>
      </c>
      <c r="K874" s="37" t="s">
        <v>2057</v>
      </c>
      <c r="L874" s="37"/>
      <c r="M874" s="18" t="s">
        <v>2263</v>
      </c>
      <c r="N874" s="50"/>
      <c r="O874" s="50"/>
      <c r="P874" s="50"/>
      <c r="Q874" s="25"/>
      <c r="R874" s="66">
        <v>504270000</v>
      </c>
      <c r="S874" s="66">
        <v>524440800</v>
      </c>
      <c r="T874" s="66">
        <v>545418432</v>
      </c>
      <c r="U874" s="92"/>
      <c r="V874" s="92"/>
      <c r="W874" s="66"/>
      <c r="X874" s="20">
        <v>0</v>
      </c>
      <c r="Y874" s="25">
        <f t="shared" si="29"/>
        <v>0</v>
      </c>
      <c r="Z874" s="50"/>
      <c r="AA874" s="16">
        <v>2014</v>
      </c>
      <c r="AB874" s="50" t="s">
        <v>90</v>
      </c>
      <c r="AC874" s="90"/>
      <c r="AD874" s="90"/>
      <c r="AE874" s="90"/>
      <c r="AF874" s="90"/>
      <c r="AG874" s="90"/>
      <c r="AH874" s="90"/>
      <c r="AI874" s="90"/>
      <c r="AJ874" s="90"/>
      <c r="AK874" s="90"/>
      <c r="AL874" s="90"/>
      <c r="AM874" s="90"/>
      <c r="AN874" s="90"/>
      <c r="AO874" s="90"/>
      <c r="AP874" s="90"/>
      <c r="AQ874" s="90"/>
      <c r="AR874" s="90"/>
      <c r="AS874" s="90"/>
      <c r="AT874" s="90"/>
      <c r="AU874" s="90"/>
      <c r="AV874" s="90"/>
      <c r="AW874" s="90"/>
      <c r="AX874" s="90"/>
      <c r="AY874" s="90"/>
      <c r="AZ874" s="90"/>
      <c r="BA874" s="90"/>
      <c r="BB874" s="90"/>
      <c r="BC874" s="90"/>
      <c r="BD874" s="90"/>
      <c r="BE874" s="90"/>
      <c r="BF874" s="90"/>
      <c r="BG874" s="90"/>
      <c r="BH874" s="90"/>
      <c r="BI874" s="90"/>
      <c r="BJ874" s="90"/>
      <c r="BK874" s="90"/>
      <c r="BL874" s="90"/>
      <c r="BM874" s="90"/>
      <c r="BN874" s="90"/>
      <c r="BO874" s="90"/>
      <c r="BP874" s="90"/>
      <c r="BQ874" s="90"/>
      <c r="BR874" s="90"/>
      <c r="BS874" s="90"/>
      <c r="BT874" s="90"/>
      <c r="BU874" s="90"/>
      <c r="BV874" s="90"/>
      <c r="BW874" s="90"/>
      <c r="BX874" s="90"/>
      <c r="BY874" s="90"/>
      <c r="BZ874" s="90"/>
      <c r="CA874" s="90"/>
      <c r="CB874" s="90"/>
      <c r="CC874" s="90"/>
      <c r="CD874" s="90"/>
      <c r="CE874" s="90"/>
      <c r="CF874" s="90"/>
      <c r="CG874" s="90"/>
      <c r="CH874" s="90"/>
      <c r="CI874" s="90"/>
      <c r="CJ874" s="90"/>
      <c r="CK874" s="90"/>
      <c r="CL874" s="90"/>
      <c r="CM874" s="90"/>
      <c r="CN874" s="90"/>
      <c r="CO874" s="90"/>
      <c r="CP874" s="90"/>
      <c r="CQ874" s="90"/>
      <c r="CR874" s="90"/>
      <c r="CS874" s="90"/>
      <c r="CT874" s="90"/>
      <c r="CU874" s="90"/>
      <c r="CV874" s="90"/>
      <c r="CW874" s="90"/>
      <c r="CX874" s="90"/>
      <c r="CY874" s="90"/>
      <c r="CZ874" s="90"/>
      <c r="DA874" s="90"/>
      <c r="DB874" s="90"/>
      <c r="DC874" s="90"/>
      <c r="DD874" s="90"/>
      <c r="DE874" s="90"/>
      <c r="DF874" s="90"/>
      <c r="DG874" s="90"/>
      <c r="DH874" s="90"/>
      <c r="DI874" s="90"/>
      <c r="DJ874" s="90"/>
      <c r="DK874" s="90"/>
      <c r="DL874" s="90"/>
      <c r="DM874" s="90"/>
      <c r="DN874" s="90"/>
      <c r="DO874" s="90"/>
      <c r="DP874" s="90"/>
      <c r="DQ874" s="90"/>
      <c r="DR874" s="90"/>
      <c r="DS874" s="90"/>
      <c r="DT874" s="90"/>
      <c r="DU874" s="90"/>
      <c r="DV874" s="90"/>
      <c r="DW874" s="90"/>
      <c r="DX874" s="90"/>
      <c r="DY874" s="90"/>
      <c r="DZ874" s="90"/>
      <c r="EA874" s="90"/>
      <c r="EB874" s="90"/>
      <c r="EC874" s="90"/>
      <c r="ED874" s="90"/>
      <c r="EE874" s="90"/>
      <c r="EF874" s="90"/>
      <c r="EG874" s="90"/>
      <c r="EH874" s="90"/>
      <c r="EI874" s="90"/>
      <c r="EJ874" s="90"/>
      <c r="EK874" s="90"/>
      <c r="EL874" s="90"/>
      <c r="EM874" s="90"/>
      <c r="EN874" s="90"/>
      <c r="EO874" s="90"/>
      <c r="EP874" s="90"/>
      <c r="EQ874" s="90"/>
      <c r="ER874" s="90"/>
      <c r="ES874" s="90"/>
      <c r="ET874" s="90"/>
      <c r="EU874" s="90"/>
      <c r="EV874" s="90"/>
      <c r="EW874" s="90"/>
      <c r="EX874" s="90"/>
      <c r="EY874" s="90"/>
      <c r="EZ874" s="90"/>
      <c r="FA874" s="90"/>
      <c r="FB874" s="90"/>
      <c r="FC874" s="90"/>
      <c r="FD874" s="90"/>
      <c r="FE874" s="90"/>
      <c r="FF874" s="90"/>
      <c r="FG874" s="90"/>
      <c r="FH874" s="90"/>
      <c r="FI874" s="90"/>
      <c r="FJ874" s="90"/>
      <c r="FK874" s="90"/>
      <c r="FL874" s="90"/>
      <c r="FM874" s="90"/>
      <c r="FN874" s="90"/>
      <c r="FO874" s="90"/>
      <c r="FP874" s="90"/>
      <c r="FQ874" s="90"/>
      <c r="FR874" s="90"/>
      <c r="FS874" s="90"/>
      <c r="FT874" s="90"/>
      <c r="FU874" s="90"/>
      <c r="FV874" s="90"/>
      <c r="FW874" s="90"/>
      <c r="FX874" s="90"/>
      <c r="FY874" s="90"/>
      <c r="FZ874" s="90"/>
      <c r="GA874" s="90"/>
      <c r="GB874" s="90"/>
      <c r="GC874" s="90"/>
      <c r="GD874" s="90"/>
      <c r="GE874" s="90"/>
      <c r="GF874" s="90"/>
      <c r="GG874" s="90"/>
      <c r="GH874" s="90"/>
      <c r="GI874" s="90"/>
      <c r="GJ874" s="90"/>
      <c r="GK874" s="90"/>
      <c r="GL874" s="90"/>
      <c r="GM874" s="90"/>
      <c r="GN874" s="90"/>
      <c r="GO874" s="90"/>
      <c r="GP874" s="90"/>
      <c r="GQ874" s="90"/>
      <c r="GR874" s="90"/>
      <c r="GS874" s="90"/>
      <c r="GT874" s="90"/>
      <c r="GU874" s="90"/>
      <c r="GV874" s="90"/>
      <c r="GW874" s="90"/>
      <c r="GX874" s="90"/>
      <c r="GY874" s="90"/>
      <c r="GZ874" s="90"/>
      <c r="HA874" s="90"/>
      <c r="HB874" s="90"/>
      <c r="HC874" s="90"/>
      <c r="HD874" s="90"/>
      <c r="HE874" s="90"/>
      <c r="HF874" s="90"/>
      <c r="HG874" s="90"/>
      <c r="HH874" s="90"/>
      <c r="HI874" s="90"/>
      <c r="HJ874" s="90"/>
      <c r="HK874" s="90"/>
      <c r="HL874" s="90"/>
      <c r="HM874" s="90"/>
      <c r="HN874" s="90"/>
      <c r="HO874" s="90"/>
      <c r="HP874" s="90"/>
      <c r="HQ874" s="90"/>
    </row>
    <row r="875" spans="2:225" ht="63.75" outlineLevel="1" x14ac:dyDescent="0.2">
      <c r="B875" s="17" t="s">
        <v>2264</v>
      </c>
      <c r="C875" s="18" t="s">
        <v>2222</v>
      </c>
      <c r="D875" s="17" t="s">
        <v>2265</v>
      </c>
      <c r="E875" s="71" t="s">
        <v>2266</v>
      </c>
      <c r="F875" s="40" t="s">
        <v>2266</v>
      </c>
      <c r="G875" s="40" t="s">
        <v>2267</v>
      </c>
      <c r="H875" s="40" t="s">
        <v>83</v>
      </c>
      <c r="I875" s="98">
        <v>100</v>
      </c>
      <c r="J875" s="18" t="s">
        <v>2131</v>
      </c>
      <c r="K875" s="37" t="s">
        <v>2057</v>
      </c>
      <c r="L875" s="37"/>
      <c r="M875" s="18" t="s">
        <v>2226</v>
      </c>
      <c r="N875" s="50"/>
      <c r="O875" s="50"/>
      <c r="P875" s="50"/>
      <c r="Q875" s="25"/>
      <c r="R875" s="66">
        <v>92650500</v>
      </c>
      <c r="S875" s="66">
        <v>96356520</v>
      </c>
      <c r="T875" s="66">
        <v>100210780.8</v>
      </c>
      <c r="U875" s="92"/>
      <c r="V875" s="92"/>
      <c r="W875" s="66"/>
      <c r="X875" s="20">
        <f t="shared" si="28"/>
        <v>289217800.80000001</v>
      </c>
      <c r="Y875" s="25">
        <f t="shared" si="29"/>
        <v>323923936.89600003</v>
      </c>
      <c r="Z875" s="50"/>
      <c r="AA875" s="16">
        <v>2014</v>
      </c>
      <c r="AB875" s="50"/>
      <c r="AC875" s="90"/>
      <c r="AD875" s="90"/>
      <c r="AE875" s="90"/>
      <c r="AF875" s="90"/>
      <c r="AG875" s="90"/>
      <c r="AH875" s="90"/>
      <c r="AI875" s="90"/>
      <c r="AJ875" s="90"/>
      <c r="AK875" s="90"/>
      <c r="AL875" s="90"/>
      <c r="AM875" s="90"/>
      <c r="AN875" s="90"/>
      <c r="AO875" s="90"/>
      <c r="AP875" s="90"/>
      <c r="AQ875" s="90"/>
      <c r="AR875" s="90"/>
      <c r="AS875" s="90"/>
      <c r="AT875" s="90"/>
      <c r="AU875" s="90"/>
      <c r="AV875" s="90"/>
      <c r="AW875" s="90"/>
      <c r="AX875" s="90"/>
      <c r="AY875" s="90"/>
      <c r="AZ875" s="90"/>
      <c r="BA875" s="90"/>
      <c r="BB875" s="90"/>
      <c r="BC875" s="90"/>
      <c r="BD875" s="90"/>
      <c r="BE875" s="90"/>
      <c r="BF875" s="90"/>
      <c r="BG875" s="90"/>
      <c r="BH875" s="90"/>
      <c r="BI875" s="90"/>
      <c r="BJ875" s="90"/>
      <c r="BK875" s="90"/>
      <c r="BL875" s="90"/>
      <c r="BM875" s="90"/>
      <c r="BN875" s="90"/>
      <c r="BO875" s="90"/>
      <c r="BP875" s="90"/>
      <c r="BQ875" s="90"/>
      <c r="BR875" s="90"/>
      <c r="BS875" s="90"/>
      <c r="BT875" s="90"/>
      <c r="BU875" s="90"/>
      <c r="BV875" s="90"/>
      <c r="BW875" s="90"/>
      <c r="BX875" s="90"/>
      <c r="BY875" s="90"/>
      <c r="BZ875" s="90"/>
      <c r="CA875" s="90"/>
      <c r="CB875" s="90"/>
      <c r="CC875" s="90"/>
      <c r="CD875" s="90"/>
      <c r="CE875" s="90"/>
      <c r="CF875" s="90"/>
      <c r="CG875" s="90"/>
      <c r="CH875" s="90"/>
      <c r="CI875" s="90"/>
      <c r="CJ875" s="90"/>
      <c r="CK875" s="90"/>
      <c r="CL875" s="90"/>
      <c r="CM875" s="90"/>
      <c r="CN875" s="90"/>
      <c r="CO875" s="90"/>
      <c r="CP875" s="90"/>
      <c r="CQ875" s="90"/>
      <c r="CR875" s="90"/>
      <c r="CS875" s="90"/>
      <c r="CT875" s="90"/>
      <c r="CU875" s="90"/>
      <c r="CV875" s="90"/>
      <c r="CW875" s="90"/>
      <c r="CX875" s="90"/>
      <c r="CY875" s="90"/>
      <c r="CZ875" s="90"/>
      <c r="DA875" s="90"/>
      <c r="DB875" s="90"/>
      <c r="DC875" s="90"/>
      <c r="DD875" s="90"/>
      <c r="DE875" s="90"/>
      <c r="DF875" s="90"/>
      <c r="DG875" s="90"/>
      <c r="DH875" s="90"/>
      <c r="DI875" s="90"/>
      <c r="DJ875" s="90"/>
      <c r="DK875" s="90"/>
      <c r="DL875" s="90"/>
      <c r="DM875" s="90"/>
      <c r="DN875" s="90"/>
      <c r="DO875" s="90"/>
      <c r="DP875" s="90"/>
      <c r="DQ875" s="90"/>
      <c r="DR875" s="90"/>
      <c r="DS875" s="90"/>
      <c r="DT875" s="90"/>
      <c r="DU875" s="90"/>
      <c r="DV875" s="90"/>
      <c r="DW875" s="90"/>
      <c r="DX875" s="90"/>
      <c r="DY875" s="90"/>
      <c r="DZ875" s="90"/>
      <c r="EA875" s="90"/>
      <c r="EB875" s="90"/>
      <c r="EC875" s="90"/>
      <c r="ED875" s="90"/>
      <c r="EE875" s="90"/>
      <c r="EF875" s="90"/>
      <c r="EG875" s="90"/>
      <c r="EH875" s="90"/>
      <c r="EI875" s="90"/>
      <c r="EJ875" s="90"/>
      <c r="EK875" s="90"/>
      <c r="EL875" s="90"/>
      <c r="EM875" s="90"/>
      <c r="EN875" s="90"/>
      <c r="EO875" s="90"/>
      <c r="EP875" s="90"/>
      <c r="EQ875" s="90"/>
      <c r="ER875" s="90"/>
      <c r="ES875" s="90"/>
      <c r="ET875" s="90"/>
      <c r="EU875" s="90"/>
      <c r="EV875" s="90"/>
      <c r="EW875" s="90"/>
      <c r="EX875" s="90"/>
      <c r="EY875" s="90"/>
      <c r="EZ875" s="90"/>
      <c r="FA875" s="90"/>
      <c r="FB875" s="90"/>
      <c r="FC875" s="90"/>
      <c r="FD875" s="90"/>
      <c r="FE875" s="90"/>
      <c r="FF875" s="90"/>
      <c r="FG875" s="90"/>
      <c r="FH875" s="90"/>
      <c r="FI875" s="90"/>
      <c r="FJ875" s="90"/>
      <c r="FK875" s="90"/>
      <c r="FL875" s="90"/>
      <c r="FM875" s="90"/>
      <c r="FN875" s="90"/>
      <c r="FO875" s="90"/>
      <c r="FP875" s="90"/>
      <c r="FQ875" s="90"/>
      <c r="FR875" s="90"/>
      <c r="FS875" s="90"/>
      <c r="FT875" s="90"/>
      <c r="FU875" s="90"/>
      <c r="FV875" s="90"/>
      <c r="FW875" s="90"/>
      <c r="FX875" s="90"/>
      <c r="FY875" s="90"/>
      <c r="FZ875" s="90"/>
      <c r="GA875" s="90"/>
      <c r="GB875" s="90"/>
      <c r="GC875" s="90"/>
      <c r="GD875" s="90"/>
      <c r="GE875" s="90"/>
      <c r="GF875" s="90"/>
      <c r="GG875" s="90"/>
      <c r="GH875" s="90"/>
      <c r="GI875" s="90"/>
      <c r="GJ875" s="90"/>
      <c r="GK875" s="90"/>
      <c r="GL875" s="90"/>
      <c r="GM875" s="90"/>
      <c r="GN875" s="90"/>
      <c r="GO875" s="90"/>
      <c r="GP875" s="90"/>
      <c r="GQ875" s="90"/>
      <c r="GR875" s="90"/>
      <c r="GS875" s="90"/>
      <c r="GT875" s="90"/>
      <c r="GU875" s="90"/>
      <c r="GV875" s="90"/>
      <c r="GW875" s="90"/>
      <c r="GX875" s="90"/>
      <c r="GY875" s="90"/>
      <c r="GZ875" s="90"/>
      <c r="HA875" s="90"/>
      <c r="HB875" s="90"/>
      <c r="HC875" s="90"/>
      <c r="HD875" s="90"/>
      <c r="HE875" s="90"/>
      <c r="HF875" s="90"/>
      <c r="HG875" s="90"/>
      <c r="HH875" s="90"/>
      <c r="HI875" s="90"/>
      <c r="HJ875" s="90"/>
      <c r="HK875" s="90"/>
      <c r="HL875" s="90"/>
      <c r="HM875" s="90"/>
      <c r="HN875" s="90"/>
      <c r="HO875" s="90"/>
      <c r="HP875" s="90"/>
      <c r="HQ875" s="90"/>
    </row>
    <row r="876" spans="2:225" ht="38.25" outlineLevel="1" x14ac:dyDescent="0.2">
      <c r="B876" s="17" t="s">
        <v>2268</v>
      </c>
      <c r="C876" s="18" t="s">
        <v>2222</v>
      </c>
      <c r="D876" s="17" t="s">
        <v>2269</v>
      </c>
      <c r="E876" s="71" t="s">
        <v>2270</v>
      </c>
      <c r="F876" s="18" t="s">
        <v>2271</v>
      </c>
      <c r="G876" s="18" t="s">
        <v>2272</v>
      </c>
      <c r="H876" s="40" t="s">
        <v>83</v>
      </c>
      <c r="I876" s="98">
        <v>50</v>
      </c>
      <c r="J876" s="18" t="s">
        <v>2131</v>
      </c>
      <c r="K876" s="37" t="s">
        <v>2057</v>
      </c>
      <c r="L876" s="37"/>
      <c r="M876" s="18" t="s">
        <v>2226</v>
      </c>
      <c r="N876" s="50"/>
      <c r="O876" s="50"/>
      <c r="P876" s="50"/>
      <c r="Q876" s="25"/>
      <c r="R876" s="66">
        <v>69420000</v>
      </c>
      <c r="S876" s="66">
        <v>72196800</v>
      </c>
      <c r="T876" s="66">
        <v>75084672</v>
      </c>
      <c r="U876" s="92"/>
      <c r="V876" s="92"/>
      <c r="W876" s="66"/>
      <c r="X876" s="20">
        <v>0</v>
      </c>
      <c r="Y876" s="25">
        <f t="shared" si="29"/>
        <v>0</v>
      </c>
      <c r="Z876" s="50"/>
      <c r="AA876" s="16">
        <v>2014</v>
      </c>
      <c r="AB876" s="50" t="s">
        <v>2234</v>
      </c>
      <c r="AC876" s="90"/>
      <c r="AD876" s="90"/>
      <c r="AE876" s="90"/>
      <c r="AF876" s="90"/>
      <c r="AG876" s="90"/>
      <c r="AH876" s="90"/>
      <c r="AI876" s="90"/>
      <c r="AJ876" s="90"/>
      <c r="AK876" s="90"/>
      <c r="AL876" s="90"/>
      <c r="AM876" s="90"/>
      <c r="AN876" s="90"/>
      <c r="AO876" s="90"/>
      <c r="AP876" s="90"/>
      <c r="AQ876" s="90"/>
      <c r="AR876" s="90"/>
      <c r="AS876" s="90"/>
      <c r="AT876" s="90"/>
      <c r="AU876" s="90"/>
      <c r="AV876" s="90"/>
      <c r="AW876" s="90"/>
      <c r="AX876" s="90"/>
      <c r="AY876" s="90"/>
      <c r="AZ876" s="90"/>
      <c r="BA876" s="90"/>
      <c r="BB876" s="90"/>
      <c r="BC876" s="90"/>
      <c r="BD876" s="90"/>
      <c r="BE876" s="90"/>
      <c r="BF876" s="90"/>
      <c r="BG876" s="90"/>
      <c r="BH876" s="90"/>
      <c r="BI876" s="90"/>
      <c r="BJ876" s="90"/>
      <c r="BK876" s="90"/>
      <c r="BL876" s="90"/>
      <c r="BM876" s="90"/>
      <c r="BN876" s="90"/>
      <c r="BO876" s="90"/>
      <c r="BP876" s="90"/>
      <c r="BQ876" s="90"/>
      <c r="BR876" s="90"/>
      <c r="BS876" s="90"/>
      <c r="BT876" s="90"/>
      <c r="BU876" s="90"/>
      <c r="BV876" s="90"/>
      <c r="BW876" s="90"/>
      <c r="BX876" s="90"/>
      <c r="BY876" s="90"/>
      <c r="BZ876" s="90"/>
      <c r="CA876" s="90"/>
      <c r="CB876" s="90"/>
      <c r="CC876" s="90"/>
      <c r="CD876" s="90"/>
      <c r="CE876" s="90"/>
      <c r="CF876" s="90"/>
      <c r="CG876" s="90"/>
      <c r="CH876" s="90"/>
      <c r="CI876" s="90"/>
      <c r="CJ876" s="90"/>
      <c r="CK876" s="90"/>
      <c r="CL876" s="90"/>
      <c r="CM876" s="90"/>
      <c r="CN876" s="90"/>
      <c r="CO876" s="90"/>
      <c r="CP876" s="90"/>
      <c r="CQ876" s="90"/>
      <c r="CR876" s="90"/>
      <c r="CS876" s="90"/>
      <c r="CT876" s="90"/>
      <c r="CU876" s="90"/>
      <c r="CV876" s="90"/>
      <c r="CW876" s="90"/>
      <c r="CX876" s="90"/>
      <c r="CY876" s="90"/>
      <c r="CZ876" s="90"/>
      <c r="DA876" s="90"/>
      <c r="DB876" s="90"/>
      <c r="DC876" s="90"/>
      <c r="DD876" s="90"/>
      <c r="DE876" s="90"/>
      <c r="DF876" s="90"/>
      <c r="DG876" s="90"/>
      <c r="DH876" s="90"/>
      <c r="DI876" s="90"/>
      <c r="DJ876" s="90"/>
      <c r="DK876" s="90"/>
      <c r="DL876" s="90"/>
      <c r="DM876" s="90"/>
      <c r="DN876" s="90"/>
      <c r="DO876" s="90"/>
      <c r="DP876" s="90"/>
      <c r="DQ876" s="90"/>
      <c r="DR876" s="90"/>
      <c r="DS876" s="90"/>
      <c r="DT876" s="90"/>
      <c r="DU876" s="90"/>
      <c r="DV876" s="90"/>
      <c r="DW876" s="90"/>
      <c r="DX876" s="90"/>
      <c r="DY876" s="90"/>
      <c r="DZ876" s="90"/>
      <c r="EA876" s="90"/>
      <c r="EB876" s="90"/>
      <c r="EC876" s="90"/>
      <c r="ED876" s="90"/>
      <c r="EE876" s="90"/>
      <c r="EF876" s="90"/>
      <c r="EG876" s="90"/>
      <c r="EH876" s="90"/>
      <c r="EI876" s="90"/>
      <c r="EJ876" s="90"/>
      <c r="EK876" s="90"/>
      <c r="EL876" s="90"/>
      <c r="EM876" s="90"/>
      <c r="EN876" s="90"/>
      <c r="EO876" s="90"/>
      <c r="EP876" s="90"/>
      <c r="EQ876" s="90"/>
      <c r="ER876" s="90"/>
      <c r="ES876" s="90"/>
      <c r="ET876" s="90"/>
      <c r="EU876" s="90"/>
      <c r="EV876" s="90"/>
      <c r="EW876" s="90"/>
      <c r="EX876" s="90"/>
      <c r="EY876" s="90"/>
      <c r="EZ876" s="90"/>
      <c r="FA876" s="90"/>
      <c r="FB876" s="90"/>
      <c r="FC876" s="90"/>
      <c r="FD876" s="90"/>
      <c r="FE876" s="90"/>
      <c r="FF876" s="90"/>
      <c r="FG876" s="90"/>
      <c r="FH876" s="90"/>
      <c r="FI876" s="90"/>
      <c r="FJ876" s="90"/>
      <c r="FK876" s="90"/>
      <c r="FL876" s="90"/>
      <c r="FM876" s="90"/>
      <c r="FN876" s="90"/>
      <c r="FO876" s="90"/>
      <c r="FP876" s="90"/>
      <c r="FQ876" s="90"/>
      <c r="FR876" s="90"/>
      <c r="FS876" s="90"/>
      <c r="FT876" s="90"/>
      <c r="FU876" s="90"/>
      <c r="FV876" s="90"/>
      <c r="FW876" s="90"/>
      <c r="FX876" s="90"/>
      <c r="FY876" s="90"/>
      <c r="FZ876" s="90"/>
      <c r="GA876" s="90"/>
      <c r="GB876" s="90"/>
      <c r="GC876" s="90"/>
      <c r="GD876" s="90"/>
      <c r="GE876" s="90"/>
      <c r="GF876" s="90"/>
      <c r="GG876" s="90"/>
      <c r="GH876" s="90"/>
      <c r="GI876" s="90"/>
      <c r="GJ876" s="90"/>
      <c r="GK876" s="90"/>
      <c r="GL876" s="90"/>
      <c r="GM876" s="90"/>
      <c r="GN876" s="90"/>
      <c r="GO876" s="90"/>
      <c r="GP876" s="90"/>
      <c r="GQ876" s="90"/>
      <c r="GR876" s="90"/>
      <c r="GS876" s="90"/>
      <c r="GT876" s="90"/>
      <c r="GU876" s="90"/>
      <c r="GV876" s="90"/>
      <c r="GW876" s="90"/>
      <c r="GX876" s="90"/>
      <c r="GY876" s="90"/>
      <c r="GZ876" s="90"/>
      <c r="HA876" s="90"/>
      <c r="HB876" s="90"/>
      <c r="HC876" s="90"/>
      <c r="HD876" s="90"/>
      <c r="HE876" s="90"/>
      <c r="HF876" s="90"/>
      <c r="HG876" s="90"/>
      <c r="HH876" s="90"/>
      <c r="HI876" s="90"/>
      <c r="HJ876" s="90"/>
      <c r="HK876" s="90"/>
      <c r="HL876" s="90"/>
      <c r="HM876" s="90"/>
      <c r="HN876" s="90"/>
      <c r="HO876" s="90"/>
      <c r="HP876" s="90"/>
      <c r="HQ876" s="90"/>
    </row>
    <row r="877" spans="2:225" ht="38.25" outlineLevel="1" x14ac:dyDescent="0.2">
      <c r="B877" s="17" t="s">
        <v>2273</v>
      </c>
      <c r="C877" s="18" t="s">
        <v>2222</v>
      </c>
      <c r="D877" s="17" t="s">
        <v>2269</v>
      </c>
      <c r="E877" s="71" t="s">
        <v>2270</v>
      </c>
      <c r="F877" s="18" t="s">
        <v>2271</v>
      </c>
      <c r="G877" s="18" t="s">
        <v>2272</v>
      </c>
      <c r="H877" s="40" t="s">
        <v>83</v>
      </c>
      <c r="I877" s="98">
        <v>50</v>
      </c>
      <c r="J877" s="18" t="s">
        <v>2131</v>
      </c>
      <c r="K877" s="37" t="s">
        <v>2057</v>
      </c>
      <c r="L877" s="37"/>
      <c r="M877" s="18" t="s">
        <v>2226</v>
      </c>
      <c r="N877" s="50"/>
      <c r="O877" s="50"/>
      <c r="P877" s="50"/>
      <c r="Q877" s="25"/>
      <c r="R877" s="66">
        <v>69420000</v>
      </c>
      <c r="S877" s="66">
        <v>72196800</v>
      </c>
      <c r="T877" s="66">
        <v>75084672</v>
      </c>
      <c r="U877" s="92"/>
      <c r="V877" s="92"/>
      <c r="W877" s="66"/>
      <c r="X877" s="20">
        <f>(Q877+R877+S877+T877+U877+V877)</f>
        <v>216701472</v>
      </c>
      <c r="Y877" s="25">
        <f>X877*1.12</f>
        <v>242705648.64000002</v>
      </c>
      <c r="Z877" s="50"/>
      <c r="AA877" s="16">
        <v>2014</v>
      </c>
      <c r="AB877" s="50"/>
      <c r="AC877" s="90"/>
      <c r="AD877" s="90"/>
      <c r="AE877" s="90"/>
      <c r="AF877" s="90"/>
      <c r="AG877" s="90"/>
      <c r="AH877" s="90"/>
      <c r="AI877" s="90"/>
      <c r="AJ877" s="90"/>
      <c r="AK877" s="90"/>
      <c r="AL877" s="90"/>
      <c r="AM877" s="90"/>
      <c r="AN877" s="90"/>
      <c r="AO877" s="90"/>
      <c r="AP877" s="90"/>
      <c r="AQ877" s="90"/>
      <c r="AR877" s="90"/>
      <c r="AS877" s="90"/>
      <c r="AT877" s="90"/>
      <c r="AU877" s="90"/>
      <c r="AV877" s="90"/>
      <c r="AW877" s="90"/>
      <c r="AX877" s="90"/>
      <c r="AY877" s="90"/>
      <c r="AZ877" s="90"/>
      <c r="BA877" s="90"/>
      <c r="BB877" s="90"/>
      <c r="BC877" s="90"/>
      <c r="BD877" s="90"/>
      <c r="BE877" s="90"/>
      <c r="BF877" s="90"/>
      <c r="BG877" s="90"/>
      <c r="BH877" s="90"/>
      <c r="BI877" s="90"/>
      <c r="BJ877" s="90"/>
      <c r="BK877" s="90"/>
      <c r="BL877" s="90"/>
      <c r="BM877" s="90"/>
      <c r="BN877" s="90"/>
      <c r="BO877" s="90"/>
      <c r="BP877" s="90"/>
      <c r="BQ877" s="90"/>
      <c r="BR877" s="90"/>
      <c r="BS877" s="90"/>
      <c r="BT877" s="90"/>
      <c r="BU877" s="90"/>
      <c r="BV877" s="90"/>
      <c r="BW877" s="90"/>
      <c r="BX877" s="90"/>
      <c r="BY877" s="90"/>
      <c r="BZ877" s="90"/>
      <c r="CA877" s="90"/>
      <c r="CB877" s="90"/>
      <c r="CC877" s="90"/>
      <c r="CD877" s="90"/>
      <c r="CE877" s="90"/>
      <c r="CF877" s="90"/>
      <c r="CG877" s="90"/>
      <c r="CH877" s="90"/>
      <c r="CI877" s="90"/>
      <c r="CJ877" s="90"/>
      <c r="CK877" s="90"/>
      <c r="CL877" s="90"/>
      <c r="CM877" s="90"/>
      <c r="CN877" s="90"/>
      <c r="CO877" s="90"/>
      <c r="CP877" s="90"/>
      <c r="CQ877" s="90"/>
      <c r="CR877" s="90"/>
      <c r="CS877" s="90"/>
      <c r="CT877" s="90"/>
      <c r="CU877" s="90"/>
      <c r="CV877" s="90"/>
      <c r="CW877" s="90"/>
      <c r="CX877" s="90"/>
      <c r="CY877" s="90"/>
      <c r="CZ877" s="90"/>
      <c r="DA877" s="90"/>
      <c r="DB877" s="90"/>
      <c r="DC877" s="90"/>
      <c r="DD877" s="90"/>
      <c r="DE877" s="90"/>
      <c r="DF877" s="90"/>
      <c r="DG877" s="90"/>
      <c r="DH877" s="90"/>
      <c r="DI877" s="90"/>
      <c r="DJ877" s="90"/>
      <c r="DK877" s="90"/>
      <c r="DL877" s="90"/>
      <c r="DM877" s="90"/>
      <c r="DN877" s="90"/>
      <c r="DO877" s="90"/>
      <c r="DP877" s="90"/>
      <c r="DQ877" s="90"/>
      <c r="DR877" s="90"/>
      <c r="DS877" s="90"/>
      <c r="DT877" s="90"/>
      <c r="DU877" s="90"/>
      <c r="DV877" s="90"/>
      <c r="DW877" s="90"/>
      <c r="DX877" s="90"/>
      <c r="DY877" s="90"/>
      <c r="DZ877" s="90"/>
      <c r="EA877" s="90"/>
      <c r="EB877" s="90"/>
      <c r="EC877" s="90"/>
      <c r="ED877" s="90"/>
      <c r="EE877" s="90"/>
      <c r="EF877" s="90"/>
      <c r="EG877" s="90"/>
      <c r="EH877" s="90"/>
      <c r="EI877" s="90"/>
      <c r="EJ877" s="90"/>
      <c r="EK877" s="90"/>
      <c r="EL877" s="90"/>
      <c r="EM877" s="90"/>
      <c r="EN877" s="90"/>
      <c r="EO877" s="90"/>
      <c r="EP877" s="90"/>
      <c r="EQ877" s="90"/>
      <c r="ER877" s="90"/>
      <c r="ES877" s="90"/>
      <c r="ET877" s="90"/>
      <c r="EU877" s="90"/>
      <c r="EV877" s="90"/>
      <c r="EW877" s="90"/>
      <c r="EX877" s="90"/>
      <c r="EY877" s="90"/>
      <c r="EZ877" s="90"/>
      <c r="FA877" s="90"/>
      <c r="FB877" s="90"/>
      <c r="FC877" s="90"/>
      <c r="FD877" s="90"/>
      <c r="FE877" s="90"/>
      <c r="FF877" s="90"/>
      <c r="FG877" s="90"/>
      <c r="FH877" s="90"/>
      <c r="FI877" s="90"/>
      <c r="FJ877" s="90"/>
      <c r="FK877" s="90"/>
      <c r="FL877" s="90"/>
      <c r="FM877" s="90"/>
      <c r="FN877" s="90"/>
      <c r="FO877" s="90"/>
      <c r="FP877" s="90"/>
      <c r="FQ877" s="90"/>
      <c r="FR877" s="90"/>
      <c r="FS877" s="90"/>
      <c r="FT877" s="90"/>
      <c r="FU877" s="90"/>
      <c r="FV877" s="90"/>
      <c r="FW877" s="90"/>
      <c r="FX877" s="90"/>
      <c r="FY877" s="90"/>
      <c r="FZ877" s="90"/>
      <c r="GA877" s="90"/>
      <c r="GB877" s="90"/>
      <c r="GC877" s="90"/>
      <c r="GD877" s="90"/>
      <c r="GE877" s="90"/>
      <c r="GF877" s="90"/>
      <c r="GG877" s="90"/>
      <c r="GH877" s="90"/>
      <c r="GI877" s="90"/>
      <c r="GJ877" s="90"/>
      <c r="GK877" s="90"/>
      <c r="GL877" s="90"/>
      <c r="GM877" s="90"/>
      <c r="GN877" s="90"/>
      <c r="GO877" s="90"/>
      <c r="GP877" s="90"/>
      <c r="GQ877" s="90"/>
      <c r="GR877" s="90"/>
      <c r="GS877" s="90"/>
      <c r="GT877" s="90"/>
      <c r="GU877" s="90"/>
      <c r="GV877" s="90"/>
      <c r="GW877" s="90"/>
      <c r="GX877" s="90"/>
      <c r="GY877" s="90"/>
      <c r="GZ877" s="90"/>
      <c r="HA877" s="90"/>
      <c r="HB877" s="90"/>
      <c r="HC877" s="90"/>
      <c r="HD877" s="90"/>
      <c r="HE877" s="90"/>
      <c r="HF877" s="90"/>
      <c r="HG877" s="90"/>
      <c r="HH877" s="90"/>
      <c r="HI877" s="90"/>
      <c r="HJ877" s="90"/>
      <c r="HK877" s="90"/>
      <c r="HL877" s="90"/>
      <c r="HM877" s="90"/>
      <c r="HN877" s="90"/>
      <c r="HO877" s="90"/>
      <c r="HP877" s="90"/>
      <c r="HQ877" s="90"/>
    </row>
    <row r="878" spans="2:225" ht="38.25" outlineLevel="1" x14ac:dyDescent="0.2">
      <c r="B878" s="17" t="s">
        <v>2274</v>
      </c>
      <c r="C878" s="18" t="s">
        <v>2222</v>
      </c>
      <c r="D878" s="17" t="s">
        <v>2275</v>
      </c>
      <c r="E878" s="71" t="s">
        <v>2276</v>
      </c>
      <c r="F878" s="40" t="s">
        <v>2277</v>
      </c>
      <c r="G878" s="40" t="s">
        <v>2278</v>
      </c>
      <c r="H878" s="40" t="s">
        <v>51</v>
      </c>
      <c r="I878" s="98">
        <v>100</v>
      </c>
      <c r="J878" s="18" t="s">
        <v>2131</v>
      </c>
      <c r="K878" s="37" t="s">
        <v>2057</v>
      </c>
      <c r="L878" s="37"/>
      <c r="M878" s="18" t="s">
        <v>2226</v>
      </c>
      <c r="N878" s="50"/>
      <c r="O878" s="50"/>
      <c r="P878" s="50"/>
      <c r="Q878" s="25"/>
      <c r="R878" s="66"/>
      <c r="S878" s="66"/>
      <c r="T878" s="66"/>
      <c r="U878" s="92"/>
      <c r="V878" s="92"/>
      <c r="W878" s="66"/>
      <c r="X878" s="20">
        <f t="shared" si="28"/>
        <v>0</v>
      </c>
      <c r="Y878" s="25">
        <f t="shared" si="29"/>
        <v>0</v>
      </c>
      <c r="Z878" s="50"/>
      <c r="AA878" s="16">
        <v>2014</v>
      </c>
      <c r="AB878" s="50" t="s">
        <v>90</v>
      </c>
      <c r="AC878" s="90"/>
      <c r="AD878" s="90"/>
      <c r="AE878" s="90"/>
      <c r="AF878" s="90"/>
      <c r="AG878" s="90"/>
      <c r="AH878" s="90"/>
      <c r="AI878" s="90"/>
      <c r="AJ878" s="90"/>
      <c r="AK878" s="90"/>
      <c r="AL878" s="90"/>
      <c r="AM878" s="90"/>
      <c r="AN878" s="90"/>
      <c r="AO878" s="90"/>
      <c r="AP878" s="90"/>
      <c r="AQ878" s="90"/>
      <c r="AR878" s="90"/>
      <c r="AS878" s="90"/>
      <c r="AT878" s="90"/>
      <c r="AU878" s="90"/>
      <c r="AV878" s="90"/>
      <c r="AW878" s="90"/>
      <c r="AX878" s="90"/>
      <c r="AY878" s="90"/>
      <c r="AZ878" s="90"/>
      <c r="BA878" s="90"/>
      <c r="BB878" s="90"/>
      <c r="BC878" s="90"/>
      <c r="BD878" s="90"/>
      <c r="BE878" s="90"/>
      <c r="BF878" s="90"/>
      <c r="BG878" s="90"/>
      <c r="BH878" s="90"/>
      <c r="BI878" s="90"/>
      <c r="BJ878" s="90"/>
      <c r="BK878" s="90"/>
      <c r="BL878" s="90"/>
      <c r="BM878" s="90"/>
      <c r="BN878" s="90"/>
      <c r="BO878" s="90"/>
      <c r="BP878" s="90"/>
      <c r="BQ878" s="90"/>
      <c r="BR878" s="90"/>
      <c r="BS878" s="90"/>
      <c r="BT878" s="90"/>
      <c r="BU878" s="90"/>
      <c r="BV878" s="90"/>
      <c r="BW878" s="90"/>
      <c r="BX878" s="90"/>
      <c r="BY878" s="90"/>
      <c r="BZ878" s="90"/>
      <c r="CA878" s="90"/>
      <c r="CB878" s="90"/>
      <c r="CC878" s="90"/>
      <c r="CD878" s="90"/>
      <c r="CE878" s="90"/>
      <c r="CF878" s="90"/>
      <c r="CG878" s="90"/>
      <c r="CH878" s="90"/>
      <c r="CI878" s="90"/>
      <c r="CJ878" s="90"/>
      <c r="CK878" s="90"/>
      <c r="CL878" s="90"/>
      <c r="CM878" s="90"/>
      <c r="CN878" s="90"/>
      <c r="CO878" s="90"/>
      <c r="CP878" s="90"/>
      <c r="CQ878" s="90"/>
      <c r="CR878" s="90"/>
      <c r="CS878" s="90"/>
      <c r="CT878" s="90"/>
      <c r="CU878" s="90"/>
      <c r="CV878" s="90"/>
      <c r="CW878" s="90"/>
      <c r="CX878" s="90"/>
      <c r="CY878" s="90"/>
      <c r="CZ878" s="90"/>
      <c r="DA878" s="90"/>
      <c r="DB878" s="90"/>
      <c r="DC878" s="90"/>
      <c r="DD878" s="90"/>
      <c r="DE878" s="90"/>
      <c r="DF878" s="90"/>
      <c r="DG878" s="90"/>
      <c r="DH878" s="90"/>
      <c r="DI878" s="90"/>
      <c r="DJ878" s="90"/>
      <c r="DK878" s="90"/>
      <c r="DL878" s="90"/>
      <c r="DM878" s="90"/>
      <c r="DN878" s="90"/>
      <c r="DO878" s="90"/>
      <c r="DP878" s="90"/>
      <c r="DQ878" s="90"/>
      <c r="DR878" s="90"/>
      <c r="DS878" s="90"/>
      <c r="DT878" s="90"/>
      <c r="DU878" s="90"/>
      <c r="DV878" s="90"/>
      <c r="DW878" s="90"/>
      <c r="DX878" s="90"/>
      <c r="DY878" s="90"/>
      <c r="DZ878" s="90"/>
      <c r="EA878" s="90"/>
      <c r="EB878" s="90"/>
      <c r="EC878" s="90"/>
      <c r="ED878" s="90"/>
      <c r="EE878" s="90"/>
      <c r="EF878" s="90"/>
      <c r="EG878" s="90"/>
      <c r="EH878" s="90"/>
      <c r="EI878" s="90"/>
      <c r="EJ878" s="90"/>
      <c r="EK878" s="90"/>
      <c r="EL878" s="90"/>
      <c r="EM878" s="90"/>
      <c r="EN878" s="90"/>
      <c r="EO878" s="90"/>
      <c r="EP878" s="90"/>
      <c r="EQ878" s="90"/>
      <c r="ER878" s="90"/>
      <c r="ES878" s="90"/>
      <c r="ET878" s="90"/>
      <c r="EU878" s="90"/>
      <c r="EV878" s="90"/>
      <c r="EW878" s="90"/>
      <c r="EX878" s="90"/>
      <c r="EY878" s="90"/>
      <c r="EZ878" s="90"/>
      <c r="FA878" s="90"/>
      <c r="FB878" s="90"/>
      <c r="FC878" s="90"/>
      <c r="FD878" s="90"/>
      <c r="FE878" s="90"/>
      <c r="FF878" s="90"/>
      <c r="FG878" s="90"/>
      <c r="FH878" s="90"/>
      <c r="FI878" s="90"/>
      <c r="FJ878" s="90"/>
      <c r="FK878" s="90"/>
      <c r="FL878" s="90"/>
      <c r="FM878" s="90"/>
      <c r="FN878" s="90"/>
      <c r="FO878" s="90"/>
      <c r="FP878" s="90"/>
      <c r="FQ878" s="90"/>
      <c r="FR878" s="90"/>
      <c r="FS878" s="90"/>
      <c r="FT878" s="90"/>
      <c r="FU878" s="90"/>
      <c r="FV878" s="90"/>
      <c r="FW878" s="90"/>
      <c r="FX878" s="90"/>
      <c r="FY878" s="90"/>
      <c r="FZ878" s="90"/>
      <c r="GA878" s="90"/>
      <c r="GB878" s="90"/>
      <c r="GC878" s="90"/>
      <c r="GD878" s="90"/>
      <c r="GE878" s="90"/>
      <c r="GF878" s="90"/>
      <c r="GG878" s="90"/>
      <c r="GH878" s="90"/>
      <c r="GI878" s="90"/>
      <c r="GJ878" s="90"/>
      <c r="GK878" s="90"/>
      <c r="GL878" s="90"/>
      <c r="GM878" s="90"/>
      <c r="GN878" s="90"/>
      <c r="GO878" s="90"/>
      <c r="GP878" s="90"/>
      <c r="GQ878" s="90"/>
      <c r="GR878" s="90"/>
      <c r="GS878" s="90"/>
      <c r="GT878" s="90"/>
      <c r="GU878" s="90"/>
      <c r="GV878" s="90"/>
      <c r="GW878" s="90"/>
      <c r="GX878" s="90"/>
      <c r="GY878" s="90"/>
      <c r="GZ878" s="90"/>
      <c r="HA878" s="90"/>
      <c r="HB878" s="90"/>
      <c r="HC878" s="90"/>
      <c r="HD878" s="90"/>
      <c r="HE878" s="90"/>
      <c r="HF878" s="90"/>
      <c r="HG878" s="90"/>
      <c r="HH878" s="90"/>
      <c r="HI878" s="90"/>
      <c r="HJ878" s="90"/>
      <c r="HK878" s="90"/>
      <c r="HL878" s="90"/>
      <c r="HM878" s="90"/>
      <c r="HN878" s="90"/>
      <c r="HO878" s="90"/>
      <c r="HP878" s="90"/>
      <c r="HQ878" s="90"/>
    </row>
    <row r="879" spans="2:225" ht="51" outlineLevel="1" x14ac:dyDescent="0.2">
      <c r="B879" s="17" t="s">
        <v>2279</v>
      </c>
      <c r="C879" s="18" t="s">
        <v>2222</v>
      </c>
      <c r="D879" s="17" t="s">
        <v>2280</v>
      </c>
      <c r="E879" s="71" t="s">
        <v>2281</v>
      </c>
      <c r="F879" s="40" t="s">
        <v>2282</v>
      </c>
      <c r="G879" s="40" t="s">
        <v>2283</v>
      </c>
      <c r="H879" s="40" t="s">
        <v>51</v>
      </c>
      <c r="I879" s="98">
        <v>100</v>
      </c>
      <c r="J879" s="18" t="s">
        <v>2131</v>
      </c>
      <c r="K879" s="37" t="s">
        <v>2057</v>
      </c>
      <c r="L879" s="37"/>
      <c r="M879" s="18" t="s">
        <v>2226</v>
      </c>
      <c r="N879" s="50"/>
      <c r="O879" s="50"/>
      <c r="P879" s="50"/>
      <c r="Q879" s="25"/>
      <c r="R879" s="66">
        <v>9814560</v>
      </c>
      <c r="S879" s="66">
        <v>10207142.4</v>
      </c>
      <c r="T879" s="66">
        <v>10615428.1</v>
      </c>
      <c r="U879" s="92"/>
      <c r="V879" s="92"/>
      <c r="W879" s="66"/>
      <c r="X879" s="20">
        <f t="shared" si="28"/>
        <v>30637130.5</v>
      </c>
      <c r="Y879" s="25">
        <f t="shared" si="29"/>
        <v>34313586.160000004</v>
      </c>
      <c r="Z879" s="50"/>
      <c r="AA879" s="16">
        <v>2014</v>
      </c>
      <c r="AB879" s="50"/>
      <c r="AC879" s="90"/>
      <c r="AD879" s="90"/>
      <c r="AE879" s="90"/>
      <c r="AF879" s="90"/>
      <c r="AG879" s="90"/>
      <c r="AH879" s="90"/>
      <c r="AI879" s="90"/>
      <c r="AJ879" s="90"/>
      <c r="AK879" s="90"/>
      <c r="AL879" s="90"/>
      <c r="AM879" s="90"/>
      <c r="AN879" s="90"/>
      <c r="AO879" s="90"/>
      <c r="AP879" s="90"/>
      <c r="AQ879" s="90"/>
      <c r="AR879" s="90"/>
      <c r="AS879" s="90"/>
      <c r="AT879" s="90"/>
      <c r="AU879" s="90"/>
      <c r="AV879" s="90"/>
      <c r="AW879" s="90"/>
      <c r="AX879" s="90"/>
      <c r="AY879" s="90"/>
      <c r="AZ879" s="90"/>
      <c r="BA879" s="90"/>
      <c r="BB879" s="90"/>
      <c r="BC879" s="90"/>
      <c r="BD879" s="90"/>
      <c r="BE879" s="90"/>
      <c r="BF879" s="90"/>
      <c r="BG879" s="90"/>
      <c r="BH879" s="90"/>
      <c r="BI879" s="90"/>
      <c r="BJ879" s="90"/>
      <c r="BK879" s="90"/>
      <c r="BL879" s="90"/>
      <c r="BM879" s="90"/>
      <c r="BN879" s="90"/>
      <c r="BO879" s="90"/>
      <c r="BP879" s="90"/>
      <c r="BQ879" s="90"/>
      <c r="BR879" s="90"/>
      <c r="BS879" s="90"/>
      <c r="BT879" s="90"/>
      <c r="BU879" s="90"/>
      <c r="BV879" s="90"/>
      <c r="BW879" s="90"/>
      <c r="BX879" s="90"/>
      <c r="BY879" s="90"/>
      <c r="BZ879" s="90"/>
      <c r="CA879" s="90"/>
      <c r="CB879" s="90"/>
      <c r="CC879" s="90"/>
      <c r="CD879" s="90"/>
      <c r="CE879" s="90"/>
      <c r="CF879" s="90"/>
      <c r="CG879" s="90"/>
      <c r="CH879" s="90"/>
      <c r="CI879" s="90"/>
      <c r="CJ879" s="90"/>
      <c r="CK879" s="90"/>
      <c r="CL879" s="90"/>
      <c r="CM879" s="90"/>
      <c r="CN879" s="90"/>
      <c r="CO879" s="90"/>
      <c r="CP879" s="90"/>
      <c r="CQ879" s="90"/>
      <c r="CR879" s="90"/>
      <c r="CS879" s="90"/>
      <c r="CT879" s="90"/>
      <c r="CU879" s="90"/>
      <c r="CV879" s="90"/>
      <c r="CW879" s="90"/>
      <c r="CX879" s="90"/>
      <c r="CY879" s="90"/>
      <c r="CZ879" s="90"/>
      <c r="DA879" s="90"/>
      <c r="DB879" s="90"/>
      <c r="DC879" s="90"/>
      <c r="DD879" s="90"/>
      <c r="DE879" s="90"/>
      <c r="DF879" s="90"/>
      <c r="DG879" s="90"/>
      <c r="DH879" s="90"/>
      <c r="DI879" s="90"/>
      <c r="DJ879" s="90"/>
      <c r="DK879" s="90"/>
      <c r="DL879" s="90"/>
      <c r="DM879" s="90"/>
      <c r="DN879" s="90"/>
      <c r="DO879" s="90"/>
      <c r="DP879" s="90"/>
      <c r="DQ879" s="90"/>
      <c r="DR879" s="90"/>
      <c r="DS879" s="90"/>
      <c r="DT879" s="90"/>
      <c r="DU879" s="90"/>
      <c r="DV879" s="90"/>
      <c r="DW879" s="90"/>
      <c r="DX879" s="90"/>
      <c r="DY879" s="90"/>
      <c r="DZ879" s="90"/>
      <c r="EA879" s="90"/>
      <c r="EB879" s="90"/>
      <c r="EC879" s="90"/>
      <c r="ED879" s="90"/>
      <c r="EE879" s="90"/>
      <c r="EF879" s="90"/>
      <c r="EG879" s="90"/>
      <c r="EH879" s="90"/>
      <c r="EI879" s="90"/>
      <c r="EJ879" s="90"/>
      <c r="EK879" s="90"/>
      <c r="EL879" s="90"/>
      <c r="EM879" s="90"/>
      <c r="EN879" s="90"/>
      <c r="EO879" s="90"/>
      <c r="EP879" s="90"/>
      <c r="EQ879" s="90"/>
      <c r="ER879" s="90"/>
      <c r="ES879" s="90"/>
      <c r="ET879" s="90"/>
      <c r="EU879" s="90"/>
      <c r="EV879" s="90"/>
      <c r="EW879" s="90"/>
      <c r="EX879" s="90"/>
      <c r="EY879" s="90"/>
      <c r="EZ879" s="90"/>
      <c r="FA879" s="90"/>
      <c r="FB879" s="90"/>
      <c r="FC879" s="90"/>
      <c r="FD879" s="90"/>
      <c r="FE879" s="90"/>
      <c r="FF879" s="90"/>
      <c r="FG879" s="90"/>
      <c r="FH879" s="90"/>
      <c r="FI879" s="90"/>
      <c r="FJ879" s="90"/>
      <c r="FK879" s="90"/>
      <c r="FL879" s="90"/>
      <c r="FM879" s="90"/>
      <c r="FN879" s="90"/>
      <c r="FO879" s="90"/>
      <c r="FP879" s="90"/>
      <c r="FQ879" s="90"/>
      <c r="FR879" s="90"/>
      <c r="FS879" s="90"/>
      <c r="FT879" s="90"/>
      <c r="FU879" s="90"/>
      <c r="FV879" s="90"/>
      <c r="FW879" s="90"/>
      <c r="FX879" s="90"/>
      <c r="FY879" s="90"/>
      <c r="FZ879" s="90"/>
      <c r="GA879" s="90"/>
      <c r="GB879" s="90"/>
      <c r="GC879" s="90"/>
      <c r="GD879" s="90"/>
      <c r="GE879" s="90"/>
      <c r="GF879" s="90"/>
      <c r="GG879" s="90"/>
      <c r="GH879" s="90"/>
      <c r="GI879" s="90"/>
      <c r="GJ879" s="90"/>
      <c r="GK879" s="90"/>
      <c r="GL879" s="90"/>
      <c r="GM879" s="90"/>
      <c r="GN879" s="90"/>
      <c r="GO879" s="90"/>
      <c r="GP879" s="90"/>
      <c r="GQ879" s="90"/>
      <c r="GR879" s="90"/>
      <c r="GS879" s="90"/>
      <c r="GT879" s="90"/>
      <c r="GU879" s="90"/>
      <c r="GV879" s="90"/>
      <c r="GW879" s="90"/>
      <c r="GX879" s="90"/>
      <c r="GY879" s="90"/>
      <c r="GZ879" s="90"/>
      <c r="HA879" s="90"/>
      <c r="HB879" s="90"/>
      <c r="HC879" s="90"/>
      <c r="HD879" s="90"/>
      <c r="HE879" s="90"/>
      <c r="HF879" s="90"/>
      <c r="HG879" s="90"/>
      <c r="HH879" s="90"/>
      <c r="HI879" s="90"/>
      <c r="HJ879" s="90"/>
      <c r="HK879" s="90"/>
      <c r="HL879" s="90"/>
      <c r="HM879" s="90"/>
      <c r="HN879" s="90"/>
      <c r="HO879" s="90"/>
      <c r="HP879" s="90"/>
      <c r="HQ879" s="90"/>
    </row>
    <row r="880" spans="2:225" ht="127.5" outlineLevel="1" x14ac:dyDescent="0.2">
      <c r="B880" s="17" t="s">
        <v>2284</v>
      </c>
      <c r="C880" s="35" t="s">
        <v>46</v>
      </c>
      <c r="D880" s="37" t="s">
        <v>2285</v>
      </c>
      <c r="E880" s="37" t="s">
        <v>2286</v>
      </c>
      <c r="F880" s="37" t="s">
        <v>2286</v>
      </c>
      <c r="G880" s="37" t="s">
        <v>2287</v>
      </c>
      <c r="H880" s="37" t="s">
        <v>51</v>
      </c>
      <c r="I880" s="37">
        <v>100</v>
      </c>
      <c r="J880" s="63" t="s">
        <v>109</v>
      </c>
      <c r="K880" s="37" t="s">
        <v>2057</v>
      </c>
      <c r="L880" s="63"/>
      <c r="M880" s="17" t="s">
        <v>2099</v>
      </c>
      <c r="N880" s="50"/>
      <c r="O880" s="50"/>
      <c r="P880" s="50"/>
      <c r="Q880" s="66"/>
      <c r="R880" s="66">
        <v>32400000</v>
      </c>
      <c r="S880" s="66">
        <v>33696000</v>
      </c>
      <c r="T880" s="66">
        <v>35043840</v>
      </c>
      <c r="U880" s="92">
        <v>36445594</v>
      </c>
      <c r="V880" s="92">
        <v>37903417</v>
      </c>
      <c r="W880" s="66"/>
      <c r="X880" s="20">
        <f t="shared" si="28"/>
        <v>175488851</v>
      </c>
      <c r="Y880" s="25">
        <f t="shared" si="29"/>
        <v>196547513.12</v>
      </c>
      <c r="Z880" s="50"/>
      <c r="AA880" s="16">
        <v>2014</v>
      </c>
      <c r="AB880" s="50"/>
      <c r="AC880" s="90"/>
      <c r="AD880" s="90"/>
      <c r="AE880" s="90"/>
      <c r="AF880" s="90"/>
      <c r="AG880" s="90"/>
      <c r="AH880" s="90"/>
      <c r="AI880" s="90"/>
      <c r="AJ880" s="90"/>
      <c r="AK880" s="90"/>
      <c r="AL880" s="90"/>
      <c r="AM880" s="90"/>
      <c r="AN880" s="90"/>
      <c r="AO880" s="90"/>
      <c r="AP880" s="90"/>
      <c r="AQ880" s="90"/>
      <c r="AR880" s="90"/>
      <c r="AS880" s="90"/>
      <c r="AT880" s="90"/>
      <c r="AU880" s="90"/>
      <c r="AV880" s="90"/>
      <c r="AW880" s="90"/>
      <c r="AX880" s="90"/>
      <c r="AY880" s="90"/>
      <c r="AZ880" s="90"/>
      <c r="BA880" s="90"/>
      <c r="BB880" s="90"/>
      <c r="BC880" s="90"/>
      <c r="BD880" s="90"/>
      <c r="BE880" s="90"/>
      <c r="BF880" s="90"/>
      <c r="BG880" s="90"/>
      <c r="BH880" s="90"/>
      <c r="BI880" s="90"/>
      <c r="BJ880" s="90"/>
      <c r="BK880" s="90"/>
      <c r="BL880" s="90"/>
      <c r="BM880" s="90"/>
      <c r="BN880" s="90"/>
      <c r="BO880" s="90"/>
      <c r="BP880" s="90"/>
      <c r="BQ880" s="90"/>
      <c r="BR880" s="90"/>
      <c r="BS880" s="90"/>
      <c r="BT880" s="90"/>
      <c r="BU880" s="90"/>
      <c r="BV880" s="90"/>
      <c r="BW880" s="90"/>
      <c r="BX880" s="90"/>
      <c r="BY880" s="90"/>
      <c r="BZ880" s="90"/>
      <c r="CA880" s="90"/>
      <c r="CB880" s="90"/>
      <c r="CC880" s="90"/>
      <c r="CD880" s="90"/>
      <c r="CE880" s="90"/>
      <c r="CF880" s="90"/>
      <c r="CG880" s="90"/>
      <c r="CH880" s="90"/>
      <c r="CI880" s="90"/>
      <c r="CJ880" s="90"/>
      <c r="CK880" s="90"/>
      <c r="CL880" s="90"/>
      <c r="CM880" s="90"/>
      <c r="CN880" s="90"/>
      <c r="CO880" s="90"/>
      <c r="CP880" s="90"/>
      <c r="CQ880" s="90"/>
      <c r="CR880" s="90"/>
      <c r="CS880" s="90"/>
      <c r="CT880" s="90"/>
      <c r="CU880" s="90"/>
      <c r="CV880" s="90"/>
      <c r="CW880" s="90"/>
      <c r="CX880" s="90"/>
      <c r="CY880" s="90"/>
      <c r="CZ880" s="90"/>
      <c r="DA880" s="90"/>
      <c r="DB880" s="90"/>
      <c r="DC880" s="90"/>
      <c r="DD880" s="90"/>
      <c r="DE880" s="90"/>
      <c r="DF880" s="90"/>
      <c r="DG880" s="90"/>
      <c r="DH880" s="90"/>
      <c r="DI880" s="90"/>
      <c r="DJ880" s="90"/>
      <c r="DK880" s="90"/>
      <c r="DL880" s="90"/>
      <c r="DM880" s="90"/>
      <c r="DN880" s="90"/>
      <c r="DO880" s="90"/>
      <c r="DP880" s="90"/>
      <c r="DQ880" s="90"/>
      <c r="DR880" s="90"/>
      <c r="DS880" s="90"/>
      <c r="DT880" s="90"/>
      <c r="DU880" s="90"/>
      <c r="DV880" s="90"/>
      <c r="DW880" s="90"/>
      <c r="DX880" s="90"/>
      <c r="DY880" s="90"/>
      <c r="DZ880" s="90"/>
      <c r="EA880" s="90"/>
      <c r="EB880" s="90"/>
      <c r="EC880" s="90"/>
      <c r="ED880" s="90"/>
      <c r="EE880" s="90"/>
      <c r="EF880" s="90"/>
      <c r="EG880" s="90"/>
      <c r="EH880" s="90"/>
      <c r="EI880" s="90"/>
      <c r="EJ880" s="90"/>
      <c r="EK880" s="90"/>
      <c r="EL880" s="90"/>
      <c r="EM880" s="90"/>
      <c r="EN880" s="90"/>
      <c r="EO880" s="90"/>
      <c r="EP880" s="90"/>
      <c r="EQ880" s="90"/>
      <c r="ER880" s="90"/>
      <c r="ES880" s="90"/>
      <c r="ET880" s="90"/>
      <c r="EU880" s="90"/>
      <c r="EV880" s="90"/>
      <c r="EW880" s="90"/>
      <c r="EX880" s="90"/>
      <c r="EY880" s="90"/>
      <c r="EZ880" s="90"/>
      <c r="FA880" s="90"/>
      <c r="FB880" s="90"/>
      <c r="FC880" s="90"/>
      <c r="FD880" s="90"/>
      <c r="FE880" s="90"/>
      <c r="FF880" s="90"/>
      <c r="FG880" s="90"/>
      <c r="FH880" s="90"/>
      <c r="FI880" s="90"/>
      <c r="FJ880" s="90"/>
      <c r="FK880" s="90"/>
      <c r="FL880" s="90"/>
      <c r="FM880" s="90"/>
      <c r="FN880" s="90"/>
      <c r="FO880" s="90"/>
      <c r="FP880" s="90"/>
      <c r="FQ880" s="90"/>
      <c r="FR880" s="90"/>
      <c r="FS880" s="90"/>
      <c r="FT880" s="90"/>
      <c r="FU880" s="90"/>
      <c r="FV880" s="90"/>
      <c r="FW880" s="90"/>
      <c r="FX880" s="90"/>
      <c r="FY880" s="90"/>
      <c r="FZ880" s="90"/>
      <c r="GA880" s="90"/>
      <c r="GB880" s="90"/>
      <c r="GC880" s="90"/>
      <c r="GD880" s="90"/>
      <c r="GE880" s="90"/>
      <c r="GF880" s="90"/>
      <c r="GG880" s="90"/>
      <c r="GH880" s="90"/>
      <c r="GI880" s="90"/>
      <c r="GJ880" s="90"/>
      <c r="GK880" s="90"/>
      <c r="GL880" s="90"/>
      <c r="GM880" s="90"/>
      <c r="GN880" s="90"/>
      <c r="GO880" s="90"/>
      <c r="GP880" s="90"/>
      <c r="GQ880" s="90"/>
      <c r="GR880" s="90"/>
      <c r="GS880" s="90"/>
      <c r="GT880" s="90"/>
      <c r="GU880" s="90"/>
      <c r="GV880" s="90"/>
      <c r="GW880" s="90"/>
      <c r="GX880" s="90"/>
      <c r="GY880" s="90"/>
      <c r="GZ880" s="90"/>
      <c r="HA880" s="90"/>
      <c r="HB880" s="90"/>
      <c r="HC880" s="90"/>
      <c r="HD880" s="90"/>
      <c r="HE880" s="90"/>
      <c r="HF880" s="90"/>
      <c r="HG880" s="90"/>
      <c r="HH880" s="90"/>
      <c r="HI880" s="90"/>
      <c r="HJ880" s="90"/>
      <c r="HK880" s="90"/>
      <c r="HL880" s="90"/>
      <c r="HM880" s="90"/>
      <c r="HN880" s="90"/>
      <c r="HO880" s="90"/>
      <c r="HP880" s="90"/>
      <c r="HQ880" s="90"/>
    </row>
    <row r="881" spans="2:225" ht="114.75" outlineLevel="1" x14ac:dyDescent="0.2">
      <c r="B881" s="17" t="s">
        <v>2288</v>
      </c>
      <c r="C881" s="35" t="s">
        <v>46</v>
      </c>
      <c r="D881" s="37" t="s">
        <v>2289</v>
      </c>
      <c r="E881" s="63" t="s">
        <v>2290</v>
      </c>
      <c r="F881" s="63" t="s">
        <v>2290</v>
      </c>
      <c r="G881" s="63" t="s">
        <v>2291</v>
      </c>
      <c r="H881" s="37" t="s">
        <v>83</v>
      </c>
      <c r="I881" s="37">
        <v>100</v>
      </c>
      <c r="J881" s="18" t="s">
        <v>2292</v>
      </c>
      <c r="K881" s="25" t="s">
        <v>2057</v>
      </c>
      <c r="L881" s="17"/>
      <c r="M881" s="37" t="s">
        <v>2293</v>
      </c>
      <c r="N881" s="50"/>
      <c r="O881" s="50"/>
      <c r="P881" s="50"/>
      <c r="Q881" s="66"/>
      <c r="R881" s="66">
        <v>598991000</v>
      </c>
      <c r="S881" s="66">
        <v>622950000</v>
      </c>
      <c r="T881" s="66">
        <v>647868000</v>
      </c>
      <c r="U881" s="92">
        <v>673783000</v>
      </c>
      <c r="V881" s="92"/>
      <c r="W881" s="66"/>
      <c r="X881" s="20">
        <f t="shared" si="28"/>
        <v>2543592000</v>
      </c>
      <c r="Y881" s="25">
        <f t="shared" si="29"/>
        <v>2848823040.0000005</v>
      </c>
      <c r="Z881" s="50"/>
      <c r="AA881" s="16">
        <v>2014</v>
      </c>
      <c r="AB881" s="50"/>
      <c r="AC881" s="90"/>
      <c r="AD881" s="90"/>
      <c r="AE881" s="90"/>
      <c r="AF881" s="90"/>
      <c r="AG881" s="90"/>
      <c r="AH881" s="90"/>
      <c r="AI881" s="90"/>
      <c r="AJ881" s="90"/>
      <c r="AK881" s="90"/>
      <c r="AL881" s="90"/>
      <c r="AM881" s="90"/>
      <c r="AN881" s="90"/>
      <c r="AO881" s="90"/>
      <c r="AP881" s="90"/>
      <c r="AQ881" s="90"/>
      <c r="AR881" s="90"/>
      <c r="AS881" s="90"/>
      <c r="AT881" s="90"/>
      <c r="AU881" s="90"/>
      <c r="AV881" s="90"/>
      <c r="AW881" s="90"/>
      <c r="AX881" s="90"/>
      <c r="AY881" s="90"/>
      <c r="AZ881" s="90"/>
      <c r="BA881" s="90"/>
      <c r="BB881" s="90"/>
      <c r="BC881" s="90"/>
      <c r="BD881" s="90"/>
      <c r="BE881" s="90"/>
      <c r="BF881" s="90"/>
      <c r="BG881" s="90"/>
      <c r="BH881" s="90"/>
      <c r="BI881" s="90"/>
      <c r="BJ881" s="90"/>
      <c r="BK881" s="90"/>
      <c r="BL881" s="90"/>
      <c r="BM881" s="90"/>
      <c r="BN881" s="90"/>
      <c r="BO881" s="90"/>
      <c r="BP881" s="90"/>
      <c r="BQ881" s="90"/>
      <c r="BR881" s="90"/>
      <c r="BS881" s="90"/>
      <c r="BT881" s="90"/>
      <c r="BU881" s="90"/>
      <c r="BV881" s="90"/>
      <c r="BW881" s="90"/>
      <c r="BX881" s="90"/>
      <c r="BY881" s="90"/>
      <c r="BZ881" s="90"/>
      <c r="CA881" s="90"/>
      <c r="CB881" s="90"/>
      <c r="CC881" s="90"/>
      <c r="CD881" s="90"/>
      <c r="CE881" s="90"/>
      <c r="CF881" s="90"/>
      <c r="CG881" s="90"/>
      <c r="CH881" s="90"/>
      <c r="CI881" s="90"/>
      <c r="CJ881" s="90"/>
      <c r="CK881" s="90"/>
      <c r="CL881" s="90"/>
      <c r="CM881" s="90"/>
      <c r="CN881" s="90"/>
      <c r="CO881" s="90"/>
      <c r="CP881" s="90"/>
      <c r="CQ881" s="90"/>
      <c r="CR881" s="90"/>
      <c r="CS881" s="90"/>
      <c r="CT881" s="90"/>
      <c r="CU881" s="90"/>
      <c r="CV881" s="90"/>
      <c r="CW881" s="90"/>
      <c r="CX881" s="90"/>
      <c r="CY881" s="90"/>
      <c r="CZ881" s="90"/>
      <c r="DA881" s="90"/>
      <c r="DB881" s="90"/>
      <c r="DC881" s="90"/>
      <c r="DD881" s="90"/>
      <c r="DE881" s="90"/>
      <c r="DF881" s="90"/>
      <c r="DG881" s="90"/>
      <c r="DH881" s="90"/>
      <c r="DI881" s="90"/>
      <c r="DJ881" s="90"/>
      <c r="DK881" s="90"/>
      <c r="DL881" s="90"/>
      <c r="DM881" s="90"/>
      <c r="DN881" s="90"/>
      <c r="DO881" s="90"/>
      <c r="DP881" s="90"/>
      <c r="DQ881" s="90"/>
      <c r="DR881" s="90"/>
      <c r="DS881" s="90"/>
      <c r="DT881" s="90"/>
      <c r="DU881" s="90"/>
      <c r="DV881" s="90"/>
      <c r="DW881" s="90"/>
      <c r="DX881" s="90"/>
      <c r="DY881" s="90"/>
      <c r="DZ881" s="90"/>
      <c r="EA881" s="90"/>
      <c r="EB881" s="90"/>
      <c r="EC881" s="90"/>
      <c r="ED881" s="90"/>
      <c r="EE881" s="90"/>
      <c r="EF881" s="90"/>
      <c r="EG881" s="90"/>
      <c r="EH881" s="90"/>
      <c r="EI881" s="90"/>
      <c r="EJ881" s="90"/>
      <c r="EK881" s="90"/>
      <c r="EL881" s="90"/>
      <c r="EM881" s="90"/>
      <c r="EN881" s="90"/>
      <c r="EO881" s="90"/>
      <c r="EP881" s="90"/>
      <c r="EQ881" s="90"/>
      <c r="ER881" s="90"/>
      <c r="ES881" s="90"/>
      <c r="ET881" s="90"/>
      <c r="EU881" s="90"/>
      <c r="EV881" s="90"/>
      <c r="EW881" s="90"/>
      <c r="EX881" s="90"/>
      <c r="EY881" s="90"/>
      <c r="EZ881" s="90"/>
      <c r="FA881" s="90"/>
      <c r="FB881" s="90"/>
      <c r="FC881" s="90"/>
      <c r="FD881" s="90"/>
      <c r="FE881" s="90"/>
      <c r="FF881" s="90"/>
      <c r="FG881" s="90"/>
      <c r="FH881" s="90"/>
      <c r="FI881" s="90"/>
      <c r="FJ881" s="90"/>
      <c r="FK881" s="90"/>
      <c r="FL881" s="90"/>
      <c r="FM881" s="90"/>
      <c r="FN881" s="90"/>
      <c r="FO881" s="90"/>
      <c r="FP881" s="90"/>
      <c r="FQ881" s="90"/>
      <c r="FR881" s="90"/>
      <c r="FS881" s="90"/>
      <c r="FT881" s="90"/>
      <c r="FU881" s="90"/>
      <c r="FV881" s="90"/>
      <c r="FW881" s="90"/>
      <c r="FX881" s="90"/>
      <c r="FY881" s="90"/>
      <c r="FZ881" s="90"/>
      <c r="GA881" s="90"/>
      <c r="GB881" s="90"/>
      <c r="GC881" s="90"/>
      <c r="GD881" s="90"/>
      <c r="GE881" s="90"/>
      <c r="GF881" s="90"/>
      <c r="GG881" s="90"/>
      <c r="GH881" s="90"/>
      <c r="GI881" s="90"/>
      <c r="GJ881" s="90"/>
      <c r="GK881" s="90"/>
      <c r="GL881" s="90"/>
      <c r="GM881" s="90"/>
      <c r="GN881" s="90"/>
      <c r="GO881" s="90"/>
      <c r="GP881" s="90"/>
      <c r="GQ881" s="90"/>
      <c r="GR881" s="90"/>
      <c r="GS881" s="90"/>
      <c r="GT881" s="90"/>
      <c r="GU881" s="90"/>
      <c r="GV881" s="90"/>
      <c r="GW881" s="90"/>
      <c r="GX881" s="90"/>
      <c r="GY881" s="90"/>
      <c r="GZ881" s="90"/>
      <c r="HA881" s="90"/>
      <c r="HB881" s="90"/>
      <c r="HC881" s="90"/>
      <c r="HD881" s="90"/>
      <c r="HE881" s="90"/>
      <c r="HF881" s="90"/>
      <c r="HG881" s="90"/>
      <c r="HH881" s="90"/>
      <c r="HI881" s="90"/>
      <c r="HJ881" s="90"/>
      <c r="HK881" s="90"/>
      <c r="HL881" s="90"/>
      <c r="HM881" s="90"/>
      <c r="HN881" s="90"/>
      <c r="HO881" s="90"/>
      <c r="HP881" s="90"/>
      <c r="HQ881" s="90"/>
    </row>
    <row r="882" spans="2:225" ht="76.5" outlineLevel="1" x14ac:dyDescent="0.2">
      <c r="B882" s="17" t="s">
        <v>2294</v>
      </c>
      <c r="C882" s="35" t="s">
        <v>46</v>
      </c>
      <c r="D882" s="37" t="s">
        <v>2295</v>
      </c>
      <c r="E882" s="37" t="s">
        <v>2296</v>
      </c>
      <c r="F882" s="37" t="s">
        <v>2297</v>
      </c>
      <c r="G882" s="37" t="s">
        <v>2298</v>
      </c>
      <c r="H882" s="37" t="s">
        <v>51</v>
      </c>
      <c r="I882" s="37">
        <v>100</v>
      </c>
      <c r="J882" s="37" t="s">
        <v>2131</v>
      </c>
      <c r="K882" s="37" t="s">
        <v>2299</v>
      </c>
      <c r="L882" s="63"/>
      <c r="M882" s="37" t="s">
        <v>2300</v>
      </c>
      <c r="N882" s="50"/>
      <c r="O882" s="50"/>
      <c r="P882" s="50"/>
      <c r="Q882" s="66"/>
      <c r="R882" s="66">
        <v>2777859545.5500002</v>
      </c>
      <c r="S882" s="66">
        <v>2972310182.8499999</v>
      </c>
      <c r="T882" s="66">
        <v>3180371895.6500001</v>
      </c>
      <c r="U882" s="92">
        <v>3402997928.3400002</v>
      </c>
      <c r="V882" s="92">
        <v>3641207783.3299999</v>
      </c>
      <c r="W882" s="66"/>
      <c r="X882" s="20">
        <v>0</v>
      </c>
      <c r="Y882" s="25">
        <f t="shared" si="29"/>
        <v>0</v>
      </c>
      <c r="Z882" s="50"/>
      <c r="AA882" s="16">
        <v>2014</v>
      </c>
      <c r="AB882" s="17" t="s">
        <v>1848</v>
      </c>
      <c r="AC882" s="90"/>
      <c r="AD882" s="90"/>
      <c r="AE882" s="90"/>
      <c r="AF882" s="90"/>
      <c r="AG882" s="90"/>
      <c r="AH882" s="90"/>
      <c r="AI882" s="90"/>
      <c r="AJ882" s="90"/>
      <c r="AK882" s="90"/>
      <c r="AL882" s="90"/>
      <c r="AM882" s="90"/>
      <c r="AN882" s="90"/>
      <c r="AO882" s="90"/>
      <c r="AP882" s="90"/>
      <c r="AQ882" s="90"/>
      <c r="AR882" s="90"/>
      <c r="AS882" s="90"/>
      <c r="AT882" s="90"/>
      <c r="AU882" s="90"/>
      <c r="AV882" s="90"/>
      <c r="AW882" s="90"/>
      <c r="AX882" s="90"/>
      <c r="AY882" s="90"/>
      <c r="AZ882" s="90"/>
      <c r="BA882" s="90"/>
      <c r="BB882" s="90"/>
      <c r="BC882" s="90"/>
      <c r="BD882" s="90"/>
      <c r="BE882" s="90"/>
      <c r="BF882" s="90"/>
      <c r="BG882" s="90"/>
      <c r="BH882" s="90"/>
      <c r="BI882" s="90"/>
      <c r="BJ882" s="90"/>
      <c r="BK882" s="90"/>
      <c r="BL882" s="90"/>
      <c r="BM882" s="90"/>
      <c r="BN882" s="90"/>
      <c r="BO882" s="90"/>
      <c r="BP882" s="90"/>
      <c r="BQ882" s="90"/>
      <c r="BR882" s="90"/>
      <c r="BS882" s="90"/>
      <c r="BT882" s="90"/>
      <c r="BU882" s="90"/>
      <c r="BV882" s="90"/>
      <c r="BW882" s="90"/>
      <c r="BX882" s="90"/>
      <c r="BY882" s="90"/>
      <c r="BZ882" s="90"/>
      <c r="CA882" s="90"/>
      <c r="CB882" s="90"/>
      <c r="CC882" s="90"/>
      <c r="CD882" s="90"/>
      <c r="CE882" s="90"/>
      <c r="CF882" s="90"/>
      <c r="CG882" s="90"/>
      <c r="CH882" s="90"/>
      <c r="CI882" s="90"/>
      <c r="CJ882" s="90"/>
      <c r="CK882" s="90"/>
      <c r="CL882" s="90"/>
      <c r="CM882" s="90"/>
      <c r="CN882" s="90"/>
      <c r="CO882" s="90"/>
      <c r="CP882" s="90"/>
      <c r="CQ882" s="90"/>
      <c r="CR882" s="90"/>
      <c r="CS882" s="90"/>
      <c r="CT882" s="90"/>
      <c r="CU882" s="90"/>
      <c r="CV882" s="90"/>
      <c r="CW882" s="90"/>
      <c r="CX882" s="90"/>
      <c r="CY882" s="90"/>
      <c r="CZ882" s="90"/>
      <c r="DA882" s="90"/>
      <c r="DB882" s="90"/>
      <c r="DC882" s="90"/>
      <c r="DD882" s="90"/>
      <c r="DE882" s="90"/>
      <c r="DF882" s="90"/>
      <c r="DG882" s="90"/>
      <c r="DH882" s="90"/>
      <c r="DI882" s="90"/>
      <c r="DJ882" s="90"/>
      <c r="DK882" s="90"/>
      <c r="DL882" s="90"/>
      <c r="DM882" s="90"/>
      <c r="DN882" s="90"/>
      <c r="DO882" s="90"/>
      <c r="DP882" s="90"/>
      <c r="DQ882" s="90"/>
      <c r="DR882" s="90"/>
      <c r="DS882" s="90"/>
      <c r="DT882" s="90"/>
      <c r="DU882" s="90"/>
      <c r="DV882" s="90"/>
      <c r="DW882" s="90"/>
      <c r="DX882" s="90"/>
      <c r="DY882" s="90"/>
      <c r="DZ882" s="90"/>
      <c r="EA882" s="90"/>
      <c r="EB882" s="90"/>
      <c r="EC882" s="90"/>
      <c r="ED882" s="90"/>
      <c r="EE882" s="90"/>
      <c r="EF882" s="90"/>
      <c r="EG882" s="90"/>
      <c r="EH882" s="90"/>
      <c r="EI882" s="90"/>
      <c r="EJ882" s="90"/>
      <c r="EK882" s="90"/>
      <c r="EL882" s="90"/>
      <c r="EM882" s="90"/>
      <c r="EN882" s="90"/>
      <c r="EO882" s="90"/>
      <c r="EP882" s="90"/>
      <c r="EQ882" s="90"/>
      <c r="ER882" s="90"/>
      <c r="ES882" s="90"/>
      <c r="ET882" s="90"/>
      <c r="EU882" s="90"/>
      <c r="EV882" s="90"/>
      <c r="EW882" s="90"/>
      <c r="EX882" s="90"/>
      <c r="EY882" s="90"/>
      <c r="EZ882" s="90"/>
      <c r="FA882" s="90"/>
      <c r="FB882" s="90"/>
      <c r="FC882" s="90"/>
      <c r="FD882" s="90"/>
      <c r="FE882" s="90"/>
      <c r="FF882" s="90"/>
      <c r="FG882" s="90"/>
      <c r="FH882" s="90"/>
      <c r="FI882" s="90"/>
      <c r="FJ882" s="90"/>
      <c r="FK882" s="90"/>
      <c r="FL882" s="90"/>
      <c r="FM882" s="90"/>
      <c r="FN882" s="90"/>
      <c r="FO882" s="90"/>
      <c r="FP882" s="90"/>
      <c r="FQ882" s="90"/>
      <c r="FR882" s="90"/>
      <c r="FS882" s="90"/>
      <c r="FT882" s="90"/>
      <c r="FU882" s="90"/>
      <c r="FV882" s="90"/>
      <c r="FW882" s="90"/>
      <c r="FX882" s="90"/>
      <c r="FY882" s="90"/>
      <c r="FZ882" s="90"/>
      <c r="GA882" s="90"/>
      <c r="GB882" s="90"/>
      <c r="GC882" s="90"/>
      <c r="GD882" s="90"/>
      <c r="GE882" s="90"/>
      <c r="GF882" s="90"/>
      <c r="GG882" s="90"/>
      <c r="GH882" s="90"/>
      <c r="GI882" s="90"/>
      <c r="GJ882" s="90"/>
      <c r="GK882" s="90"/>
      <c r="GL882" s="90"/>
      <c r="GM882" s="90"/>
      <c r="GN882" s="90"/>
      <c r="GO882" s="90"/>
      <c r="GP882" s="90"/>
      <c r="GQ882" s="90"/>
      <c r="GR882" s="90"/>
      <c r="GS882" s="90"/>
      <c r="GT882" s="90"/>
      <c r="GU882" s="90"/>
      <c r="GV882" s="90"/>
      <c r="GW882" s="90"/>
      <c r="GX882" s="90"/>
      <c r="GY882" s="90"/>
      <c r="GZ882" s="90"/>
      <c r="HA882" s="90"/>
      <c r="HB882" s="90"/>
      <c r="HC882" s="90"/>
      <c r="HD882" s="90"/>
      <c r="HE882" s="90"/>
      <c r="HF882" s="90"/>
      <c r="HG882" s="90"/>
      <c r="HH882" s="90"/>
      <c r="HI882" s="90"/>
      <c r="HJ882" s="90"/>
      <c r="HK882" s="90"/>
      <c r="HL882" s="90"/>
      <c r="HM882" s="90"/>
      <c r="HN882" s="90"/>
      <c r="HO882" s="90"/>
      <c r="HP882" s="90"/>
      <c r="HQ882" s="90"/>
    </row>
    <row r="883" spans="2:225" ht="76.5" outlineLevel="1" x14ac:dyDescent="0.2">
      <c r="B883" s="86" t="s">
        <v>2301</v>
      </c>
      <c r="C883" s="35" t="s">
        <v>46</v>
      </c>
      <c r="D883" s="37" t="s">
        <v>2295</v>
      </c>
      <c r="E883" s="37" t="s">
        <v>2296</v>
      </c>
      <c r="F883" s="37" t="s">
        <v>2297</v>
      </c>
      <c r="G883" s="37" t="s">
        <v>2298</v>
      </c>
      <c r="H883" s="37" t="s">
        <v>51</v>
      </c>
      <c r="I883" s="37">
        <v>100</v>
      </c>
      <c r="J883" s="37" t="s">
        <v>2131</v>
      </c>
      <c r="K883" s="37" t="s">
        <v>2299</v>
      </c>
      <c r="L883" s="63"/>
      <c r="M883" s="37" t="s">
        <v>2300</v>
      </c>
      <c r="N883" s="50"/>
      <c r="O883" s="50"/>
      <c r="P883" s="64"/>
      <c r="Q883" s="65"/>
      <c r="R883" s="66">
        <v>2777859545.5500002</v>
      </c>
      <c r="S883" s="66">
        <f>R883*1.04</f>
        <v>2888973927.3720002</v>
      </c>
      <c r="T883" s="66">
        <f>S883*1.04</f>
        <v>3004532884.4668803</v>
      </c>
      <c r="U883" s="92">
        <f>T883*1.04</f>
        <v>3124714199.8455558</v>
      </c>
      <c r="V883" s="92">
        <f>U883*1.04</f>
        <v>3249702767.8393784</v>
      </c>
      <c r="W883" s="66"/>
      <c r="X883" s="24">
        <f>SUM(O883:V883)</f>
        <v>15045783325.073816</v>
      </c>
      <c r="Y883" s="28">
        <f>X883*1.12</f>
        <v>16851277324.082676</v>
      </c>
      <c r="Z883" s="50"/>
      <c r="AA883" s="16">
        <v>2014</v>
      </c>
      <c r="AB883" s="50"/>
      <c r="AC883" s="90"/>
      <c r="AD883" s="90"/>
      <c r="AE883" s="90"/>
      <c r="AF883" s="90"/>
      <c r="AG883" s="90"/>
      <c r="AH883" s="90"/>
      <c r="AI883" s="90"/>
      <c r="AJ883" s="90"/>
      <c r="AK883" s="90"/>
      <c r="AL883" s="90"/>
      <c r="AM883" s="90"/>
      <c r="AN883" s="90"/>
      <c r="AO883" s="90"/>
      <c r="AP883" s="90"/>
      <c r="AQ883" s="90"/>
      <c r="AR883" s="90"/>
      <c r="AS883" s="90"/>
      <c r="AT883" s="90"/>
      <c r="AU883" s="90"/>
      <c r="AV883" s="90"/>
      <c r="AW883" s="90"/>
      <c r="AX883" s="90"/>
      <c r="AY883" s="90"/>
      <c r="AZ883" s="90"/>
      <c r="BA883" s="90"/>
      <c r="BB883" s="90"/>
      <c r="BC883" s="90"/>
      <c r="BD883" s="90"/>
      <c r="BE883" s="90"/>
      <c r="BF883" s="90"/>
      <c r="BG883" s="90"/>
      <c r="BH883" s="90"/>
      <c r="BI883" s="90"/>
      <c r="BJ883" s="90"/>
      <c r="BK883" s="90"/>
      <c r="BL883" s="90"/>
      <c r="BM883" s="90"/>
      <c r="BN883" s="90"/>
      <c r="BO883" s="90"/>
      <c r="BP883" s="90"/>
      <c r="BQ883" s="90"/>
      <c r="BR883" s="90"/>
      <c r="BS883" s="90"/>
      <c r="BT883" s="90"/>
      <c r="BU883" s="90"/>
      <c r="BV883" s="90"/>
      <c r="BW883" s="90"/>
      <c r="BX883" s="90"/>
      <c r="BY883" s="90"/>
      <c r="BZ883" s="90"/>
      <c r="CA883" s="90"/>
      <c r="CB883" s="90"/>
      <c r="CC883" s="90"/>
      <c r="CD883" s="90"/>
      <c r="CE883" s="90"/>
      <c r="CF883" s="90"/>
      <c r="CG883" s="90"/>
      <c r="CH883" s="90"/>
      <c r="CI883" s="90"/>
      <c r="CJ883" s="90"/>
      <c r="CK883" s="90"/>
      <c r="CL883" s="90"/>
      <c r="CM883" s="90"/>
      <c r="CN883" s="90"/>
      <c r="CO883" s="90"/>
      <c r="CP883" s="90"/>
      <c r="CQ883" s="90"/>
      <c r="CR883" s="90"/>
      <c r="CS883" s="90"/>
      <c r="CT883" s="90"/>
      <c r="CU883" s="90"/>
      <c r="CV883" s="90"/>
      <c r="CW883" s="90"/>
      <c r="CX883" s="90"/>
      <c r="CY883" s="90"/>
      <c r="CZ883" s="90"/>
      <c r="DA883" s="90"/>
      <c r="DB883" s="90"/>
      <c r="DC883" s="90"/>
      <c r="DD883" s="90"/>
      <c r="DE883" s="90"/>
      <c r="DF883" s="90"/>
      <c r="DG883" s="90"/>
      <c r="DH883" s="90"/>
      <c r="DI883" s="90"/>
      <c r="DJ883" s="90"/>
      <c r="DK883" s="90"/>
      <c r="DL883" s="90"/>
      <c r="DM883" s="90"/>
      <c r="DN883" s="90"/>
      <c r="DO883" s="90"/>
      <c r="DP883" s="90"/>
      <c r="DQ883" s="90"/>
      <c r="DR883" s="90"/>
      <c r="DS883" s="90"/>
      <c r="DT883" s="90"/>
      <c r="DU883" s="90"/>
      <c r="DV883" s="90"/>
      <c r="DW883" s="90"/>
      <c r="DX883" s="90"/>
      <c r="DY883" s="90"/>
      <c r="DZ883" s="90"/>
      <c r="EA883" s="90"/>
      <c r="EB883" s="90"/>
      <c r="EC883" s="90"/>
      <c r="ED883" s="90"/>
      <c r="EE883" s="90"/>
      <c r="EF883" s="90"/>
      <c r="EG883" s="90"/>
      <c r="EH883" s="90"/>
      <c r="EI883" s="90"/>
      <c r="EJ883" s="90"/>
      <c r="EK883" s="90"/>
      <c r="EL883" s="90"/>
      <c r="EM883" s="90"/>
      <c r="EN883" s="90"/>
      <c r="EO883" s="90"/>
      <c r="EP883" s="90"/>
      <c r="EQ883" s="90"/>
      <c r="ER883" s="90"/>
      <c r="ES883" s="90"/>
      <c r="ET883" s="90"/>
      <c r="EU883" s="90"/>
      <c r="EV883" s="90"/>
      <c r="EW883" s="90"/>
      <c r="EX883" s="90"/>
      <c r="EY883" s="90"/>
      <c r="EZ883" s="90"/>
      <c r="FA883" s="90"/>
      <c r="FB883" s="90"/>
      <c r="FC883" s="90"/>
      <c r="FD883" s="90"/>
      <c r="FE883" s="90"/>
      <c r="FF883" s="90"/>
      <c r="FG883" s="90"/>
      <c r="FH883" s="90"/>
      <c r="FI883" s="90"/>
      <c r="FJ883" s="90"/>
      <c r="FK883" s="90"/>
      <c r="FL883" s="90"/>
      <c r="FM883" s="90"/>
      <c r="FN883" s="90"/>
      <c r="FO883" s="90"/>
      <c r="FP883" s="90"/>
      <c r="FQ883" s="90"/>
      <c r="FR883" s="90"/>
      <c r="FS883" s="90"/>
      <c r="FT883" s="90"/>
      <c r="FU883" s="90"/>
      <c r="FV883" s="90"/>
      <c r="FW883" s="90"/>
      <c r="FX883" s="90"/>
      <c r="FY883" s="90"/>
      <c r="FZ883" s="90"/>
      <c r="GA883" s="90"/>
      <c r="GB883" s="90"/>
      <c r="GC883" s="90"/>
      <c r="GD883" s="90"/>
      <c r="GE883" s="90"/>
      <c r="GF883" s="90"/>
      <c r="GG883" s="90"/>
      <c r="GH883" s="90"/>
      <c r="GI883" s="90"/>
      <c r="GJ883" s="90"/>
      <c r="GK883" s="90"/>
      <c r="GL883" s="90"/>
      <c r="GM883" s="90"/>
      <c r="GN883" s="90"/>
      <c r="GO883" s="90"/>
      <c r="GP883" s="90"/>
      <c r="GQ883" s="90"/>
      <c r="GR883" s="90"/>
      <c r="GS883" s="90"/>
      <c r="GT883" s="90"/>
      <c r="GU883" s="90"/>
      <c r="GV883" s="90"/>
      <c r="GW883" s="90"/>
      <c r="GX883" s="90"/>
      <c r="GY883" s="90"/>
      <c r="GZ883" s="90"/>
      <c r="HA883" s="90"/>
      <c r="HB883" s="90"/>
      <c r="HC883" s="90"/>
      <c r="HD883" s="90"/>
      <c r="HE883" s="90"/>
      <c r="HF883" s="90"/>
      <c r="HG883" s="90"/>
      <c r="HH883" s="90"/>
      <c r="HI883" s="90"/>
      <c r="HJ883" s="90"/>
      <c r="HK883" s="90"/>
      <c r="HL883" s="90"/>
      <c r="HM883" s="90"/>
      <c r="HN883" s="90"/>
      <c r="HO883" s="90"/>
      <c r="HP883" s="90"/>
      <c r="HQ883" s="90"/>
    </row>
    <row r="884" spans="2:225" ht="76.5" outlineLevel="1" x14ac:dyDescent="0.2">
      <c r="B884" s="17" t="s">
        <v>2302</v>
      </c>
      <c r="C884" s="35" t="s">
        <v>46</v>
      </c>
      <c r="D884" s="37" t="s">
        <v>2295</v>
      </c>
      <c r="E884" s="37" t="s">
        <v>2296</v>
      </c>
      <c r="F884" s="37" t="s">
        <v>2297</v>
      </c>
      <c r="G884" s="37" t="s">
        <v>2303</v>
      </c>
      <c r="H884" s="37" t="s">
        <v>51</v>
      </c>
      <c r="I884" s="37">
        <v>100</v>
      </c>
      <c r="J884" s="37" t="s">
        <v>2131</v>
      </c>
      <c r="K884" s="37" t="s">
        <v>2299</v>
      </c>
      <c r="L884" s="63"/>
      <c r="M884" s="37" t="s">
        <v>2304</v>
      </c>
      <c r="N884" s="50"/>
      <c r="O884" s="50"/>
      <c r="P884" s="50"/>
      <c r="Q884" s="66"/>
      <c r="R884" s="66">
        <v>18730236.670000002</v>
      </c>
      <c r="S884" s="66">
        <v>20041353.239999998</v>
      </c>
      <c r="T884" s="66">
        <v>21444247.960000001</v>
      </c>
      <c r="U884" s="92">
        <v>22945345.32</v>
      </c>
      <c r="V884" s="92">
        <v>24551519.489999998</v>
      </c>
      <c r="W884" s="66"/>
      <c r="X884" s="20">
        <v>0</v>
      </c>
      <c r="Y884" s="25">
        <f t="shared" si="29"/>
        <v>0</v>
      </c>
      <c r="Z884" s="50"/>
      <c r="AA884" s="16">
        <v>2014</v>
      </c>
      <c r="AB884" s="17" t="s">
        <v>1848</v>
      </c>
      <c r="AC884" s="90"/>
      <c r="AD884" s="90"/>
      <c r="AE884" s="90"/>
      <c r="AF884" s="90"/>
      <c r="AG884" s="90"/>
      <c r="AH884" s="90"/>
      <c r="AI884" s="90"/>
      <c r="AJ884" s="90"/>
      <c r="AK884" s="90"/>
      <c r="AL884" s="90"/>
      <c r="AM884" s="90"/>
      <c r="AN884" s="90"/>
      <c r="AO884" s="90"/>
      <c r="AP884" s="90"/>
      <c r="AQ884" s="90"/>
      <c r="AR884" s="90"/>
      <c r="AS884" s="90"/>
      <c r="AT884" s="90"/>
      <c r="AU884" s="90"/>
      <c r="AV884" s="90"/>
      <c r="AW884" s="90"/>
      <c r="AX884" s="90"/>
      <c r="AY884" s="90"/>
      <c r="AZ884" s="90"/>
      <c r="BA884" s="90"/>
      <c r="BB884" s="90"/>
      <c r="BC884" s="90"/>
      <c r="BD884" s="90"/>
      <c r="BE884" s="90"/>
      <c r="BF884" s="90"/>
      <c r="BG884" s="90"/>
      <c r="BH884" s="90"/>
      <c r="BI884" s="90"/>
      <c r="BJ884" s="90"/>
      <c r="BK884" s="90"/>
      <c r="BL884" s="90"/>
      <c r="BM884" s="90"/>
      <c r="BN884" s="90"/>
      <c r="BO884" s="90"/>
      <c r="BP884" s="90"/>
      <c r="BQ884" s="90"/>
      <c r="BR884" s="90"/>
      <c r="BS884" s="90"/>
      <c r="BT884" s="90"/>
      <c r="BU884" s="90"/>
      <c r="BV884" s="90"/>
      <c r="BW884" s="90"/>
      <c r="BX884" s="90"/>
      <c r="BY884" s="90"/>
      <c r="BZ884" s="90"/>
      <c r="CA884" s="90"/>
      <c r="CB884" s="90"/>
      <c r="CC884" s="90"/>
      <c r="CD884" s="90"/>
      <c r="CE884" s="90"/>
      <c r="CF884" s="90"/>
      <c r="CG884" s="90"/>
      <c r="CH884" s="90"/>
      <c r="CI884" s="90"/>
      <c r="CJ884" s="90"/>
      <c r="CK884" s="90"/>
      <c r="CL884" s="90"/>
      <c r="CM884" s="90"/>
      <c r="CN884" s="90"/>
      <c r="CO884" s="90"/>
      <c r="CP884" s="90"/>
      <c r="CQ884" s="90"/>
      <c r="CR884" s="90"/>
      <c r="CS884" s="90"/>
      <c r="CT884" s="90"/>
      <c r="CU884" s="90"/>
      <c r="CV884" s="90"/>
      <c r="CW884" s="90"/>
      <c r="CX884" s="90"/>
      <c r="CY884" s="90"/>
      <c r="CZ884" s="90"/>
      <c r="DA884" s="90"/>
      <c r="DB884" s="90"/>
      <c r="DC884" s="90"/>
      <c r="DD884" s="90"/>
      <c r="DE884" s="90"/>
      <c r="DF884" s="90"/>
      <c r="DG884" s="90"/>
      <c r="DH884" s="90"/>
      <c r="DI884" s="90"/>
      <c r="DJ884" s="90"/>
      <c r="DK884" s="90"/>
      <c r="DL884" s="90"/>
      <c r="DM884" s="90"/>
      <c r="DN884" s="90"/>
      <c r="DO884" s="90"/>
      <c r="DP884" s="90"/>
      <c r="DQ884" s="90"/>
      <c r="DR884" s="90"/>
      <c r="DS884" s="90"/>
      <c r="DT884" s="90"/>
      <c r="DU884" s="90"/>
      <c r="DV884" s="90"/>
      <c r="DW884" s="90"/>
      <c r="DX884" s="90"/>
      <c r="DY884" s="90"/>
      <c r="DZ884" s="90"/>
      <c r="EA884" s="90"/>
      <c r="EB884" s="90"/>
      <c r="EC884" s="90"/>
      <c r="ED884" s="90"/>
      <c r="EE884" s="90"/>
      <c r="EF884" s="90"/>
      <c r="EG884" s="90"/>
      <c r="EH884" s="90"/>
      <c r="EI884" s="90"/>
      <c r="EJ884" s="90"/>
      <c r="EK884" s="90"/>
      <c r="EL884" s="90"/>
      <c r="EM884" s="90"/>
      <c r="EN884" s="90"/>
      <c r="EO884" s="90"/>
      <c r="EP884" s="90"/>
      <c r="EQ884" s="90"/>
      <c r="ER884" s="90"/>
      <c r="ES884" s="90"/>
      <c r="ET884" s="90"/>
      <c r="EU884" s="90"/>
      <c r="EV884" s="90"/>
      <c r="EW884" s="90"/>
      <c r="EX884" s="90"/>
      <c r="EY884" s="90"/>
      <c r="EZ884" s="90"/>
      <c r="FA884" s="90"/>
      <c r="FB884" s="90"/>
      <c r="FC884" s="90"/>
      <c r="FD884" s="90"/>
      <c r="FE884" s="90"/>
      <c r="FF884" s="90"/>
      <c r="FG884" s="90"/>
      <c r="FH884" s="90"/>
      <c r="FI884" s="90"/>
      <c r="FJ884" s="90"/>
      <c r="FK884" s="90"/>
      <c r="FL884" s="90"/>
      <c r="FM884" s="90"/>
      <c r="FN884" s="90"/>
      <c r="FO884" s="90"/>
      <c r="FP884" s="90"/>
      <c r="FQ884" s="90"/>
      <c r="FR884" s="90"/>
      <c r="FS884" s="90"/>
      <c r="FT884" s="90"/>
      <c r="FU884" s="90"/>
      <c r="FV884" s="90"/>
      <c r="FW884" s="90"/>
      <c r="FX884" s="90"/>
      <c r="FY884" s="90"/>
      <c r="FZ884" s="90"/>
      <c r="GA884" s="90"/>
      <c r="GB884" s="90"/>
      <c r="GC884" s="90"/>
      <c r="GD884" s="90"/>
      <c r="GE884" s="90"/>
      <c r="GF884" s="90"/>
      <c r="GG884" s="90"/>
      <c r="GH884" s="90"/>
      <c r="GI884" s="90"/>
      <c r="GJ884" s="90"/>
      <c r="GK884" s="90"/>
      <c r="GL884" s="90"/>
      <c r="GM884" s="90"/>
      <c r="GN884" s="90"/>
      <c r="GO884" s="90"/>
      <c r="GP884" s="90"/>
      <c r="GQ884" s="90"/>
      <c r="GR884" s="90"/>
      <c r="GS884" s="90"/>
      <c r="GT884" s="90"/>
      <c r="GU884" s="90"/>
      <c r="GV884" s="90"/>
      <c r="GW884" s="90"/>
      <c r="GX884" s="90"/>
      <c r="GY884" s="90"/>
      <c r="GZ884" s="90"/>
      <c r="HA884" s="90"/>
      <c r="HB884" s="90"/>
      <c r="HC884" s="90"/>
      <c r="HD884" s="90"/>
      <c r="HE884" s="90"/>
      <c r="HF884" s="90"/>
      <c r="HG884" s="90"/>
      <c r="HH884" s="90"/>
      <c r="HI884" s="90"/>
      <c r="HJ884" s="90"/>
      <c r="HK884" s="90"/>
      <c r="HL884" s="90"/>
      <c r="HM884" s="90"/>
      <c r="HN884" s="90"/>
      <c r="HO884" s="90"/>
      <c r="HP884" s="90"/>
      <c r="HQ884" s="90"/>
    </row>
    <row r="885" spans="2:225" ht="76.5" outlineLevel="1" x14ac:dyDescent="0.2">
      <c r="B885" s="86" t="s">
        <v>2305</v>
      </c>
      <c r="C885" s="35" t="s">
        <v>46</v>
      </c>
      <c r="D885" s="37" t="s">
        <v>2295</v>
      </c>
      <c r="E885" s="37" t="s">
        <v>2296</v>
      </c>
      <c r="F885" s="37" t="s">
        <v>2297</v>
      </c>
      <c r="G885" s="37" t="s">
        <v>2303</v>
      </c>
      <c r="H885" s="37" t="s">
        <v>51</v>
      </c>
      <c r="I885" s="37">
        <v>100</v>
      </c>
      <c r="J885" s="37" t="s">
        <v>2131</v>
      </c>
      <c r="K885" s="37" t="s">
        <v>2299</v>
      </c>
      <c r="L885" s="63"/>
      <c r="M885" s="37" t="s">
        <v>2304</v>
      </c>
      <c r="N885" s="50"/>
      <c r="O885" s="50"/>
      <c r="P885" s="64"/>
      <c r="Q885" s="65"/>
      <c r="R885" s="66">
        <v>18730236.670000002</v>
      </c>
      <c r="S885" s="66">
        <f>R885*1.04</f>
        <v>19479446.136800002</v>
      </c>
      <c r="T885" s="66">
        <f>S885*1.04</f>
        <v>20258623.982272003</v>
      </c>
      <c r="U885" s="92">
        <f>T885*1.04</f>
        <v>21068968.941562884</v>
      </c>
      <c r="V885" s="92">
        <f>U885*1.04</f>
        <v>21911727.6992254</v>
      </c>
      <c r="W885" s="66"/>
      <c r="X885" s="24">
        <f>SUM(O885:V885)</f>
        <v>101449003.42986029</v>
      </c>
      <c r="Y885" s="28">
        <f t="shared" si="29"/>
        <v>113622883.84144354</v>
      </c>
      <c r="Z885" s="50"/>
      <c r="AA885" s="16">
        <v>2014</v>
      </c>
      <c r="AB885" s="50"/>
      <c r="AC885" s="90"/>
      <c r="AD885" s="90"/>
      <c r="AE885" s="90"/>
      <c r="AF885" s="90"/>
      <c r="AG885" s="90"/>
      <c r="AH885" s="90"/>
      <c r="AI885" s="90"/>
      <c r="AJ885" s="90"/>
      <c r="AK885" s="90"/>
      <c r="AL885" s="90"/>
      <c r="AM885" s="90"/>
      <c r="AN885" s="90"/>
      <c r="AO885" s="90"/>
      <c r="AP885" s="90"/>
      <c r="AQ885" s="90"/>
      <c r="AR885" s="90"/>
      <c r="AS885" s="90"/>
      <c r="AT885" s="90"/>
      <c r="AU885" s="90"/>
      <c r="AV885" s="90"/>
      <c r="AW885" s="90"/>
      <c r="AX885" s="90"/>
      <c r="AY885" s="90"/>
      <c r="AZ885" s="90"/>
      <c r="BA885" s="90"/>
      <c r="BB885" s="90"/>
      <c r="BC885" s="90"/>
      <c r="BD885" s="90"/>
      <c r="BE885" s="90"/>
      <c r="BF885" s="90"/>
      <c r="BG885" s="90"/>
      <c r="BH885" s="90"/>
      <c r="BI885" s="90"/>
      <c r="BJ885" s="90"/>
      <c r="BK885" s="90"/>
      <c r="BL885" s="90"/>
      <c r="BM885" s="90"/>
      <c r="BN885" s="90"/>
      <c r="BO885" s="90"/>
      <c r="BP885" s="90"/>
      <c r="BQ885" s="90"/>
      <c r="BR885" s="90"/>
      <c r="BS885" s="90"/>
      <c r="BT885" s="90"/>
      <c r="BU885" s="90"/>
      <c r="BV885" s="90"/>
      <c r="BW885" s="90"/>
      <c r="BX885" s="90"/>
      <c r="BY885" s="90"/>
      <c r="BZ885" s="90"/>
      <c r="CA885" s="90"/>
      <c r="CB885" s="90"/>
      <c r="CC885" s="90"/>
      <c r="CD885" s="90"/>
      <c r="CE885" s="90"/>
      <c r="CF885" s="90"/>
      <c r="CG885" s="90"/>
      <c r="CH885" s="90"/>
      <c r="CI885" s="90"/>
      <c r="CJ885" s="90"/>
      <c r="CK885" s="90"/>
      <c r="CL885" s="90"/>
      <c r="CM885" s="90"/>
      <c r="CN885" s="90"/>
      <c r="CO885" s="90"/>
      <c r="CP885" s="90"/>
      <c r="CQ885" s="90"/>
      <c r="CR885" s="90"/>
      <c r="CS885" s="90"/>
      <c r="CT885" s="90"/>
      <c r="CU885" s="90"/>
      <c r="CV885" s="90"/>
      <c r="CW885" s="90"/>
      <c r="CX885" s="90"/>
      <c r="CY885" s="90"/>
      <c r="CZ885" s="90"/>
      <c r="DA885" s="90"/>
      <c r="DB885" s="90"/>
      <c r="DC885" s="90"/>
      <c r="DD885" s="90"/>
      <c r="DE885" s="90"/>
      <c r="DF885" s="90"/>
      <c r="DG885" s="90"/>
      <c r="DH885" s="90"/>
      <c r="DI885" s="90"/>
      <c r="DJ885" s="90"/>
      <c r="DK885" s="90"/>
      <c r="DL885" s="90"/>
      <c r="DM885" s="90"/>
      <c r="DN885" s="90"/>
      <c r="DO885" s="90"/>
      <c r="DP885" s="90"/>
      <c r="DQ885" s="90"/>
      <c r="DR885" s="90"/>
      <c r="DS885" s="90"/>
      <c r="DT885" s="90"/>
      <c r="DU885" s="90"/>
      <c r="DV885" s="90"/>
      <c r="DW885" s="90"/>
      <c r="DX885" s="90"/>
      <c r="DY885" s="90"/>
      <c r="DZ885" s="90"/>
      <c r="EA885" s="90"/>
      <c r="EB885" s="90"/>
      <c r="EC885" s="90"/>
      <c r="ED885" s="90"/>
      <c r="EE885" s="90"/>
      <c r="EF885" s="90"/>
      <c r="EG885" s="90"/>
      <c r="EH885" s="90"/>
      <c r="EI885" s="90"/>
      <c r="EJ885" s="90"/>
      <c r="EK885" s="90"/>
      <c r="EL885" s="90"/>
      <c r="EM885" s="90"/>
      <c r="EN885" s="90"/>
      <c r="EO885" s="90"/>
      <c r="EP885" s="90"/>
      <c r="EQ885" s="90"/>
      <c r="ER885" s="90"/>
      <c r="ES885" s="90"/>
      <c r="ET885" s="90"/>
      <c r="EU885" s="90"/>
      <c r="EV885" s="90"/>
      <c r="EW885" s="90"/>
      <c r="EX885" s="90"/>
      <c r="EY885" s="90"/>
      <c r="EZ885" s="90"/>
      <c r="FA885" s="90"/>
      <c r="FB885" s="90"/>
      <c r="FC885" s="90"/>
      <c r="FD885" s="90"/>
      <c r="FE885" s="90"/>
      <c r="FF885" s="90"/>
      <c r="FG885" s="90"/>
      <c r="FH885" s="90"/>
      <c r="FI885" s="90"/>
      <c r="FJ885" s="90"/>
      <c r="FK885" s="90"/>
      <c r="FL885" s="90"/>
      <c r="FM885" s="90"/>
      <c r="FN885" s="90"/>
      <c r="FO885" s="90"/>
      <c r="FP885" s="90"/>
      <c r="FQ885" s="90"/>
      <c r="FR885" s="90"/>
      <c r="FS885" s="90"/>
      <c r="FT885" s="90"/>
      <c r="FU885" s="90"/>
      <c r="FV885" s="90"/>
      <c r="FW885" s="90"/>
      <c r="FX885" s="90"/>
      <c r="FY885" s="90"/>
      <c r="FZ885" s="90"/>
      <c r="GA885" s="90"/>
      <c r="GB885" s="90"/>
      <c r="GC885" s="90"/>
      <c r="GD885" s="90"/>
      <c r="GE885" s="90"/>
      <c r="GF885" s="90"/>
      <c r="GG885" s="90"/>
      <c r="GH885" s="90"/>
      <c r="GI885" s="90"/>
      <c r="GJ885" s="90"/>
      <c r="GK885" s="90"/>
      <c r="GL885" s="90"/>
      <c r="GM885" s="90"/>
      <c r="GN885" s="90"/>
      <c r="GO885" s="90"/>
      <c r="GP885" s="90"/>
      <c r="GQ885" s="90"/>
      <c r="GR885" s="90"/>
      <c r="GS885" s="90"/>
      <c r="GT885" s="90"/>
      <c r="GU885" s="90"/>
      <c r="GV885" s="90"/>
      <c r="GW885" s="90"/>
      <c r="GX885" s="90"/>
      <c r="GY885" s="90"/>
      <c r="GZ885" s="90"/>
      <c r="HA885" s="90"/>
      <c r="HB885" s="90"/>
      <c r="HC885" s="90"/>
      <c r="HD885" s="90"/>
      <c r="HE885" s="90"/>
      <c r="HF885" s="90"/>
      <c r="HG885" s="90"/>
      <c r="HH885" s="90"/>
      <c r="HI885" s="90"/>
      <c r="HJ885" s="90"/>
      <c r="HK885" s="90"/>
      <c r="HL885" s="90"/>
      <c r="HM885" s="90"/>
      <c r="HN885" s="90"/>
      <c r="HO885" s="90"/>
      <c r="HP885" s="90"/>
      <c r="HQ885" s="90"/>
    </row>
    <row r="886" spans="2:225" ht="89.25" outlineLevel="1" x14ac:dyDescent="0.2">
      <c r="B886" s="17" t="s">
        <v>2306</v>
      </c>
      <c r="C886" s="35" t="s">
        <v>46</v>
      </c>
      <c r="D886" s="37" t="s">
        <v>2295</v>
      </c>
      <c r="E886" s="37" t="s">
        <v>2296</v>
      </c>
      <c r="F886" s="37" t="s">
        <v>2297</v>
      </c>
      <c r="G886" s="37" t="s">
        <v>2307</v>
      </c>
      <c r="H886" s="37" t="s">
        <v>51</v>
      </c>
      <c r="I886" s="37">
        <v>100</v>
      </c>
      <c r="J886" s="37" t="s">
        <v>2131</v>
      </c>
      <c r="K886" s="37" t="s">
        <v>2299</v>
      </c>
      <c r="L886" s="63"/>
      <c r="M886" s="37" t="s">
        <v>2304</v>
      </c>
      <c r="N886" s="50"/>
      <c r="O886" s="50"/>
      <c r="P886" s="50"/>
      <c r="Q886" s="66"/>
      <c r="R886" s="66">
        <v>5639578.5599999996</v>
      </c>
      <c r="S886" s="66">
        <v>6034349.0599999996</v>
      </c>
      <c r="T886" s="66">
        <v>6456753.4900000002</v>
      </c>
      <c r="U886" s="92">
        <v>6908726.2400000002</v>
      </c>
      <c r="V886" s="92">
        <v>7392337.0700000003</v>
      </c>
      <c r="W886" s="66"/>
      <c r="X886" s="20">
        <v>0</v>
      </c>
      <c r="Y886" s="25">
        <f t="shared" si="29"/>
        <v>0</v>
      </c>
      <c r="Z886" s="50"/>
      <c r="AA886" s="16">
        <v>2014</v>
      </c>
      <c r="AB886" s="17" t="s">
        <v>1848</v>
      </c>
      <c r="AC886" s="90"/>
      <c r="AD886" s="90"/>
      <c r="AE886" s="90"/>
      <c r="AF886" s="90"/>
      <c r="AG886" s="90"/>
      <c r="AH886" s="90"/>
      <c r="AI886" s="90"/>
      <c r="AJ886" s="90"/>
      <c r="AK886" s="90"/>
      <c r="AL886" s="90"/>
      <c r="AM886" s="90"/>
      <c r="AN886" s="90"/>
      <c r="AO886" s="90"/>
      <c r="AP886" s="90"/>
      <c r="AQ886" s="90"/>
      <c r="AR886" s="90"/>
      <c r="AS886" s="90"/>
      <c r="AT886" s="90"/>
      <c r="AU886" s="90"/>
      <c r="AV886" s="90"/>
      <c r="AW886" s="90"/>
      <c r="AX886" s="90"/>
      <c r="AY886" s="90"/>
      <c r="AZ886" s="90"/>
      <c r="BA886" s="90"/>
      <c r="BB886" s="90"/>
      <c r="BC886" s="90"/>
      <c r="BD886" s="90"/>
      <c r="BE886" s="90"/>
      <c r="BF886" s="90"/>
      <c r="BG886" s="90"/>
      <c r="BH886" s="90"/>
      <c r="BI886" s="90"/>
      <c r="BJ886" s="90"/>
      <c r="BK886" s="90"/>
      <c r="BL886" s="90"/>
      <c r="BM886" s="90"/>
      <c r="BN886" s="90"/>
      <c r="BO886" s="90"/>
      <c r="BP886" s="90"/>
      <c r="BQ886" s="90"/>
      <c r="BR886" s="90"/>
      <c r="BS886" s="90"/>
      <c r="BT886" s="90"/>
      <c r="BU886" s="90"/>
      <c r="BV886" s="90"/>
      <c r="BW886" s="90"/>
      <c r="BX886" s="90"/>
      <c r="BY886" s="90"/>
      <c r="BZ886" s="90"/>
      <c r="CA886" s="90"/>
      <c r="CB886" s="90"/>
      <c r="CC886" s="90"/>
      <c r="CD886" s="90"/>
      <c r="CE886" s="90"/>
      <c r="CF886" s="90"/>
      <c r="CG886" s="90"/>
      <c r="CH886" s="90"/>
      <c r="CI886" s="90"/>
      <c r="CJ886" s="90"/>
      <c r="CK886" s="90"/>
      <c r="CL886" s="90"/>
      <c r="CM886" s="90"/>
      <c r="CN886" s="90"/>
      <c r="CO886" s="90"/>
      <c r="CP886" s="90"/>
      <c r="CQ886" s="90"/>
      <c r="CR886" s="90"/>
      <c r="CS886" s="90"/>
      <c r="CT886" s="90"/>
      <c r="CU886" s="90"/>
      <c r="CV886" s="90"/>
      <c r="CW886" s="90"/>
      <c r="CX886" s="90"/>
      <c r="CY886" s="90"/>
      <c r="CZ886" s="90"/>
      <c r="DA886" s="90"/>
      <c r="DB886" s="90"/>
      <c r="DC886" s="90"/>
      <c r="DD886" s="90"/>
      <c r="DE886" s="90"/>
      <c r="DF886" s="90"/>
      <c r="DG886" s="90"/>
      <c r="DH886" s="90"/>
      <c r="DI886" s="90"/>
      <c r="DJ886" s="90"/>
      <c r="DK886" s="90"/>
      <c r="DL886" s="90"/>
      <c r="DM886" s="90"/>
      <c r="DN886" s="90"/>
      <c r="DO886" s="90"/>
      <c r="DP886" s="90"/>
      <c r="DQ886" s="90"/>
      <c r="DR886" s="90"/>
      <c r="DS886" s="90"/>
      <c r="DT886" s="90"/>
      <c r="DU886" s="90"/>
      <c r="DV886" s="90"/>
      <c r="DW886" s="90"/>
      <c r="DX886" s="90"/>
      <c r="DY886" s="90"/>
      <c r="DZ886" s="90"/>
      <c r="EA886" s="90"/>
      <c r="EB886" s="90"/>
      <c r="EC886" s="90"/>
      <c r="ED886" s="90"/>
      <c r="EE886" s="90"/>
      <c r="EF886" s="90"/>
      <c r="EG886" s="90"/>
      <c r="EH886" s="90"/>
      <c r="EI886" s="90"/>
      <c r="EJ886" s="90"/>
      <c r="EK886" s="90"/>
      <c r="EL886" s="90"/>
      <c r="EM886" s="90"/>
      <c r="EN886" s="90"/>
      <c r="EO886" s="90"/>
      <c r="EP886" s="90"/>
      <c r="EQ886" s="90"/>
      <c r="ER886" s="90"/>
      <c r="ES886" s="90"/>
      <c r="ET886" s="90"/>
      <c r="EU886" s="90"/>
      <c r="EV886" s="90"/>
      <c r="EW886" s="90"/>
      <c r="EX886" s="90"/>
      <c r="EY886" s="90"/>
      <c r="EZ886" s="90"/>
      <c r="FA886" s="90"/>
      <c r="FB886" s="90"/>
      <c r="FC886" s="90"/>
      <c r="FD886" s="90"/>
      <c r="FE886" s="90"/>
      <c r="FF886" s="90"/>
      <c r="FG886" s="90"/>
      <c r="FH886" s="90"/>
      <c r="FI886" s="90"/>
      <c r="FJ886" s="90"/>
      <c r="FK886" s="90"/>
      <c r="FL886" s="90"/>
      <c r="FM886" s="90"/>
      <c r="FN886" s="90"/>
      <c r="FO886" s="90"/>
      <c r="FP886" s="90"/>
      <c r="FQ886" s="90"/>
      <c r="FR886" s="90"/>
      <c r="FS886" s="90"/>
      <c r="FT886" s="90"/>
      <c r="FU886" s="90"/>
      <c r="FV886" s="90"/>
      <c r="FW886" s="90"/>
      <c r="FX886" s="90"/>
      <c r="FY886" s="90"/>
      <c r="FZ886" s="90"/>
      <c r="GA886" s="90"/>
      <c r="GB886" s="90"/>
      <c r="GC886" s="90"/>
      <c r="GD886" s="90"/>
      <c r="GE886" s="90"/>
      <c r="GF886" s="90"/>
      <c r="GG886" s="90"/>
      <c r="GH886" s="90"/>
      <c r="GI886" s="90"/>
      <c r="GJ886" s="90"/>
      <c r="GK886" s="90"/>
      <c r="GL886" s="90"/>
      <c r="GM886" s="90"/>
      <c r="GN886" s="90"/>
      <c r="GO886" s="90"/>
      <c r="GP886" s="90"/>
      <c r="GQ886" s="90"/>
      <c r="GR886" s="90"/>
      <c r="GS886" s="90"/>
      <c r="GT886" s="90"/>
      <c r="GU886" s="90"/>
      <c r="GV886" s="90"/>
      <c r="GW886" s="90"/>
      <c r="GX886" s="90"/>
      <c r="GY886" s="90"/>
      <c r="GZ886" s="90"/>
      <c r="HA886" s="90"/>
      <c r="HB886" s="90"/>
      <c r="HC886" s="90"/>
      <c r="HD886" s="90"/>
      <c r="HE886" s="90"/>
      <c r="HF886" s="90"/>
      <c r="HG886" s="90"/>
      <c r="HH886" s="90"/>
      <c r="HI886" s="90"/>
      <c r="HJ886" s="90"/>
      <c r="HK886" s="90"/>
      <c r="HL886" s="90"/>
      <c r="HM886" s="90"/>
      <c r="HN886" s="90"/>
      <c r="HO886" s="90"/>
      <c r="HP886" s="90"/>
      <c r="HQ886" s="90"/>
    </row>
    <row r="887" spans="2:225" ht="89.25" outlineLevel="1" x14ac:dyDescent="0.2">
      <c r="B887" s="86" t="s">
        <v>2308</v>
      </c>
      <c r="C887" s="35" t="s">
        <v>46</v>
      </c>
      <c r="D887" s="37" t="s">
        <v>2295</v>
      </c>
      <c r="E887" s="37" t="s">
        <v>2296</v>
      </c>
      <c r="F887" s="37" t="s">
        <v>2297</v>
      </c>
      <c r="G887" s="37" t="s">
        <v>2307</v>
      </c>
      <c r="H887" s="37" t="s">
        <v>51</v>
      </c>
      <c r="I887" s="37">
        <v>100</v>
      </c>
      <c r="J887" s="37" t="s">
        <v>2131</v>
      </c>
      <c r="K887" s="37" t="s">
        <v>2299</v>
      </c>
      <c r="L887" s="63"/>
      <c r="M887" s="37" t="s">
        <v>2304</v>
      </c>
      <c r="N887" s="50"/>
      <c r="O887" s="50"/>
      <c r="P887" s="64"/>
      <c r="Q887" s="65"/>
      <c r="R887" s="66">
        <v>5639578.5599999996</v>
      </c>
      <c r="S887" s="66">
        <f>R887*1.04</f>
        <v>5865161.7023999998</v>
      </c>
      <c r="T887" s="66">
        <f>S887*1.04</f>
        <v>6099768.170496</v>
      </c>
      <c r="U887" s="92">
        <f>T887*1.04</f>
        <v>6343758.8973158402</v>
      </c>
      <c r="V887" s="92">
        <f>U887*1.04</f>
        <v>6597509.2532084743</v>
      </c>
      <c r="W887" s="66"/>
      <c r="X887" s="24">
        <f>SUM(O887:V887)</f>
        <v>30545776.583420314</v>
      </c>
      <c r="Y887" s="28">
        <f t="shared" si="29"/>
        <v>34211269.773430757</v>
      </c>
      <c r="Z887" s="50"/>
      <c r="AA887" s="16">
        <v>2014</v>
      </c>
      <c r="AB887" s="50"/>
      <c r="AC887" s="90"/>
      <c r="AD887" s="90"/>
      <c r="AE887" s="90"/>
      <c r="AF887" s="90"/>
      <c r="AG887" s="90"/>
      <c r="AH887" s="90"/>
      <c r="AI887" s="90"/>
      <c r="AJ887" s="90"/>
      <c r="AK887" s="90"/>
      <c r="AL887" s="90"/>
      <c r="AM887" s="90"/>
      <c r="AN887" s="90"/>
      <c r="AO887" s="90"/>
      <c r="AP887" s="90"/>
      <c r="AQ887" s="90"/>
      <c r="AR887" s="90"/>
      <c r="AS887" s="90"/>
      <c r="AT887" s="90"/>
      <c r="AU887" s="90"/>
      <c r="AV887" s="90"/>
      <c r="AW887" s="90"/>
      <c r="AX887" s="90"/>
      <c r="AY887" s="90"/>
      <c r="AZ887" s="90"/>
      <c r="BA887" s="90"/>
      <c r="BB887" s="90"/>
      <c r="BC887" s="90"/>
      <c r="BD887" s="90"/>
      <c r="BE887" s="90"/>
      <c r="BF887" s="90"/>
      <c r="BG887" s="90"/>
      <c r="BH887" s="90"/>
      <c r="BI887" s="90"/>
      <c r="BJ887" s="90"/>
      <c r="BK887" s="90"/>
      <c r="BL887" s="90"/>
      <c r="BM887" s="90"/>
      <c r="BN887" s="90"/>
      <c r="BO887" s="90"/>
      <c r="BP887" s="90"/>
      <c r="BQ887" s="90"/>
      <c r="BR887" s="90"/>
      <c r="BS887" s="90"/>
      <c r="BT887" s="90"/>
      <c r="BU887" s="90"/>
      <c r="BV887" s="90"/>
      <c r="BW887" s="90"/>
      <c r="BX887" s="90"/>
      <c r="BY887" s="90"/>
      <c r="BZ887" s="90"/>
      <c r="CA887" s="90"/>
      <c r="CB887" s="90"/>
      <c r="CC887" s="90"/>
      <c r="CD887" s="90"/>
      <c r="CE887" s="90"/>
      <c r="CF887" s="90"/>
      <c r="CG887" s="90"/>
      <c r="CH887" s="90"/>
      <c r="CI887" s="90"/>
      <c r="CJ887" s="90"/>
      <c r="CK887" s="90"/>
      <c r="CL887" s="90"/>
      <c r="CM887" s="90"/>
      <c r="CN887" s="90"/>
      <c r="CO887" s="90"/>
      <c r="CP887" s="90"/>
      <c r="CQ887" s="90"/>
      <c r="CR887" s="90"/>
      <c r="CS887" s="90"/>
      <c r="CT887" s="90"/>
      <c r="CU887" s="90"/>
      <c r="CV887" s="90"/>
      <c r="CW887" s="90"/>
      <c r="CX887" s="90"/>
      <c r="CY887" s="90"/>
      <c r="CZ887" s="90"/>
      <c r="DA887" s="90"/>
      <c r="DB887" s="90"/>
      <c r="DC887" s="90"/>
      <c r="DD887" s="90"/>
      <c r="DE887" s="90"/>
      <c r="DF887" s="90"/>
      <c r="DG887" s="90"/>
      <c r="DH887" s="90"/>
      <c r="DI887" s="90"/>
      <c r="DJ887" s="90"/>
      <c r="DK887" s="90"/>
      <c r="DL887" s="90"/>
      <c r="DM887" s="90"/>
      <c r="DN887" s="90"/>
      <c r="DO887" s="90"/>
      <c r="DP887" s="90"/>
      <c r="DQ887" s="90"/>
      <c r="DR887" s="90"/>
      <c r="DS887" s="90"/>
      <c r="DT887" s="90"/>
      <c r="DU887" s="90"/>
      <c r="DV887" s="90"/>
      <c r="DW887" s="90"/>
      <c r="DX887" s="90"/>
      <c r="DY887" s="90"/>
      <c r="DZ887" s="90"/>
      <c r="EA887" s="90"/>
      <c r="EB887" s="90"/>
      <c r="EC887" s="90"/>
      <c r="ED887" s="90"/>
      <c r="EE887" s="90"/>
      <c r="EF887" s="90"/>
      <c r="EG887" s="90"/>
      <c r="EH887" s="90"/>
      <c r="EI887" s="90"/>
      <c r="EJ887" s="90"/>
      <c r="EK887" s="90"/>
      <c r="EL887" s="90"/>
      <c r="EM887" s="90"/>
      <c r="EN887" s="90"/>
      <c r="EO887" s="90"/>
      <c r="EP887" s="90"/>
      <c r="EQ887" s="90"/>
      <c r="ER887" s="90"/>
      <c r="ES887" s="90"/>
      <c r="ET887" s="90"/>
      <c r="EU887" s="90"/>
      <c r="EV887" s="90"/>
      <c r="EW887" s="90"/>
      <c r="EX887" s="90"/>
      <c r="EY887" s="90"/>
      <c r="EZ887" s="90"/>
      <c r="FA887" s="90"/>
      <c r="FB887" s="90"/>
      <c r="FC887" s="90"/>
      <c r="FD887" s="90"/>
      <c r="FE887" s="90"/>
      <c r="FF887" s="90"/>
      <c r="FG887" s="90"/>
      <c r="FH887" s="90"/>
      <c r="FI887" s="90"/>
      <c r="FJ887" s="90"/>
      <c r="FK887" s="90"/>
      <c r="FL887" s="90"/>
      <c r="FM887" s="90"/>
      <c r="FN887" s="90"/>
      <c r="FO887" s="90"/>
      <c r="FP887" s="90"/>
      <c r="FQ887" s="90"/>
      <c r="FR887" s="90"/>
      <c r="FS887" s="90"/>
      <c r="FT887" s="90"/>
      <c r="FU887" s="90"/>
      <c r="FV887" s="90"/>
      <c r="FW887" s="90"/>
      <c r="FX887" s="90"/>
      <c r="FY887" s="90"/>
      <c r="FZ887" s="90"/>
      <c r="GA887" s="90"/>
      <c r="GB887" s="90"/>
      <c r="GC887" s="90"/>
      <c r="GD887" s="90"/>
      <c r="GE887" s="90"/>
      <c r="GF887" s="90"/>
      <c r="GG887" s="90"/>
      <c r="GH887" s="90"/>
      <c r="GI887" s="90"/>
      <c r="GJ887" s="90"/>
      <c r="GK887" s="90"/>
      <c r="GL887" s="90"/>
      <c r="GM887" s="90"/>
      <c r="GN887" s="90"/>
      <c r="GO887" s="90"/>
      <c r="GP887" s="90"/>
      <c r="GQ887" s="90"/>
      <c r="GR887" s="90"/>
      <c r="GS887" s="90"/>
      <c r="GT887" s="90"/>
      <c r="GU887" s="90"/>
      <c r="GV887" s="90"/>
      <c r="GW887" s="90"/>
      <c r="GX887" s="90"/>
      <c r="GY887" s="90"/>
      <c r="GZ887" s="90"/>
      <c r="HA887" s="90"/>
      <c r="HB887" s="90"/>
      <c r="HC887" s="90"/>
      <c r="HD887" s="90"/>
      <c r="HE887" s="90"/>
      <c r="HF887" s="90"/>
      <c r="HG887" s="90"/>
      <c r="HH887" s="90"/>
      <c r="HI887" s="90"/>
      <c r="HJ887" s="90"/>
      <c r="HK887" s="90"/>
      <c r="HL887" s="90"/>
      <c r="HM887" s="90"/>
      <c r="HN887" s="90"/>
      <c r="HO887" s="90"/>
      <c r="HP887" s="90"/>
      <c r="HQ887" s="90"/>
    </row>
    <row r="888" spans="2:225" ht="63.75" outlineLevel="1" x14ac:dyDescent="0.2">
      <c r="B888" s="17" t="s">
        <v>2309</v>
      </c>
      <c r="C888" s="35" t="s">
        <v>46</v>
      </c>
      <c r="D888" s="37" t="s">
        <v>2295</v>
      </c>
      <c r="E888" s="37" t="s">
        <v>2296</v>
      </c>
      <c r="F888" s="37" t="s">
        <v>2297</v>
      </c>
      <c r="G888" s="37" t="s">
        <v>2310</v>
      </c>
      <c r="H888" s="37" t="s">
        <v>51</v>
      </c>
      <c r="I888" s="37">
        <v>100</v>
      </c>
      <c r="J888" s="37" t="s">
        <v>2131</v>
      </c>
      <c r="K888" s="37" t="s">
        <v>2299</v>
      </c>
      <c r="L888" s="63"/>
      <c r="M888" s="37" t="s">
        <v>2304</v>
      </c>
      <c r="N888" s="50"/>
      <c r="O888" s="50"/>
      <c r="P888" s="50"/>
      <c r="Q888" s="66"/>
      <c r="R888" s="66">
        <v>85948.800000000003</v>
      </c>
      <c r="S888" s="66">
        <v>91965.22</v>
      </c>
      <c r="T888" s="66">
        <v>98402.78</v>
      </c>
      <c r="U888" s="92">
        <v>105290.98</v>
      </c>
      <c r="V888" s="92">
        <v>112661.34</v>
      </c>
      <c r="W888" s="66"/>
      <c r="X888" s="20">
        <v>0</v>
      </c>
      <c r="Y888" s="25">
        <f t="shared" si="29"/>
        <v>0</v>
      </c>
      <c r="Z888" s="50"/>
      <c r="AA888" s="16">
        <v>2014</v>
      </c>
      <c r="AB888" s="17" t="s">
        <v>1848</v>
      </c>
      <c r="AC888" s="90"/>
      <c r="AD888" s="90"/>
      <c r="AE888" s="90"/>
      <c r="AF888" s="90"/>
      <c r="AG888" s="90"/>
      <c r="AH888" s="90"/>
      <c r="AI888" s="90"/>
      <c r="AJ888" s="90"/>
      <c r="AK888" s="90"/>
      <c r="AL888" s="90"/>
      <c r="AM888" s="90"/>
      <c r="AN888" s="90"/>
      <c r="AO888" s="90"/>
      <c r="AP888" s="90"/>
      <c r="AQ888" s="90"/>
      <c r="AR888" s="90"/>
      <c r="AS888" s="90"/>
      <c r="AT888" s="90"/>
      <c r="AU888" s="90"/>
      <c r="AV888" s="90"/>
      <c r="AW888" s="90"/>
      <c r="AX888" s="90"/>
      <c r="AY888" s="90"/>
      <c r="AZ888" s="90"/>
      <c r="BA888" s="90"/>
      <c r="BB888" s="90"/>
      <c r="BC888" s="90"/>
      <c r="BD888" s="90"/>
      <c r="BE888" s="90"/>
      <c r="BF888" s="90"/>
      <c r="BG888" s="90"/>
      <c r="BH888" s="90"/>
      <c r="BI888" s="90"/>
      <c r="BJ888" s="90"/>
      <c r="BK888" s="90"/>
      <c r="BL888" s="90"/>
      <c r="BM888" s="90"/>
      <c r="BN888" s="90"/>
      <c r="BO888" s="90"/>
      <c r="BP888" s="90"/>
      <c r="BQ888" s="90"/>
      <c r="BR888" s="90"/>
      <c r="BS888" s="90"/>
      <c r="BT888" s="90"/>
      <c r="BU888" s="90"/>
      <c r="BV888" s="90"/>
      <c r="BW888" s="90"/>
      <c r="BX888" s="90"/>
      <c r="BY888" s="90"/>
      <c r="BZ888" s="90"/>
      <c r="CA888" s="90"/>
      <c r="CB888" s="90"/>
      <c r="CC888" s="90"/>
      <c r="CD888" s="90"/>
      <c r="CE888" s="90"/>
      <c r="CF888" s="90"/>
      <c r="CG888" s="90"/>
      <c r="CH888" s="90"/>
      <c r="CI888" s="90"/>
      <c r="CJ888" s="90"/>
      <c r="CK888" s="90"/>
      <c r="CL888" s="90"/>
      <c r="CM888" s="90"/>
      <c r="CN888" s="90"/>
      <c r="CO888" s="90"/>
      <c r="CP888" s="90"/>
      <c r="CQ888" s="90"/>
      <c r="CR888" s="90"/>
      <c r="CS888" s="90"/>
      <c r="CT888" s="90"/>
      <c r="CU888" s="90"/>
      <c r="CV888" s="90"/>
      <c r="CW888" s="90"/>
      <c r="CX888" s="90"/>
      <c r="CY888" s="90"/>
      <c r="CZ888" s="90"/>
      <c r="DA888" s="90"/>
      <c r="DB888" s="90"/>
      <c r="DC888" s="90"/>
      <c r="DD888" s="90"/>
      <c r="DE888" s="90"/>
      <c r="DF888" s="90"/>
      <c r="DG888" s="90"/>
      <c r="DH888" s="90"/>
      <c r="DI888" s="90"/>
      <c r="DJ888" s="90"/>
      <c r="DK888" s="90"/>
      <c r="DL888" s="90"/>
      <c r="DM888" s="90"/>
      <c r="DN888" s="90"/>
      <c r="DO888" s="90"/>
      <c r="DP888" s="90"/>
      <c r="DQ888" s="90"/>
      <c r="DR888" s="90"/>
      <c r="DS888" s="90"/>
      <c r="DT888" s="90"/>
      <c r="DU888" s="90"/>
      <c r="DV888" s="90"/>
      <c r="DW888" s="90"/>
      <c r="DX888" s="90"/>
      <c r="DY888" s="90"/>
      <c r="DZ888" s="90"/>
      <c r="EA888" s="90"/>
      <c r="EB888" s="90"/>
      <c r="EC888" s="90"/>
      <c r="ED888" s="90"/>
      <c r="EE888" s="90"/>
      <c r="EF888" s="90"/>
      <c r="EG888" s="90"/>
      <c r="EH888" s="90"/>
      <c r="EI888" s="90"/>
      <c r="EJ888" s="90"/>
      <c r="EK888" s="90"/>
      <c r="EL888" s="90"/>
      <c r="EM888" s="90"/>
      <c r="EN888" s="90"/>
      <c r="EO888" s="90"/>
      <c r="EP888" s="90"/>
      <c r="EQ888" s="90"/>
      <c r="ER888" s="90"/>
      <c r="ES888" s="90"/>
      <c r="ET888" s="90"/>
      <c r="EU888" s="90"/>
      <c r="EV888" s="90"/>
      <c r="EW888" s="90"/>
      <c r="EX888" s="90"/>
      <c r="EY888" s="90"/>
      <c r="EZ888" s="90"/>
      <c r="FA888" s="90"/>
      <c r="FB888" s="90"/>
      <c r="FC888" s="90"/>
      <c r="FD888" s="90"/>
      <c r="FE888" s="90"/>
      <c r="FF888" s="90"/>
      <c r="FG888" s="90"/>
      <c r="FH888" s="90"/>
      <c r="FI888" s="90"/>
      <c r="FJ888" s="90"/>
      <c r="FK888" s="90"/>
      <c r="FL888" s="90"/>
      <c r="FM888" s="90"/>
      <c r="FN888" s="90"/>
      <c r="FO888" s="90"/>
      <c r="FP888" s="90"/>
      <c r="FQ888" s="90"/>
      <c r="FR888" s="90"/>
      <c r="FS888" s="90"/>
      <c r="FT888" s="90"/>
      <c r="FU888" s="90"/>
      <c r="FV888" s="90"/>
      <c r="FW888" s="90"/>
      <c r="FX888" s="90"/>
      <c r="FY888" s="90"/>
      <c r="FZ888" s="90"/>
      <c r="GA888" s="90"/>
      <c r="GB888" s="90"/>
      <c r="GC888" s="90"/>
      <c r="GD888" s="90"/>
      <c r="GE888" s="90"/>
      <c r="GF888" s="90"/>
      <c r="GG888" s="90"/>
      <c r="GH888" s="90"/>
      <c r="GI888" s="90"/>
      <c r="GJ888" s="90"/>
      <c r="GK888" s="90"/>
      <c r="GL888" s="90"/>
      <c r="GM888" s="90"/>
      <c r="GN888" s="90"/>
      <c r="GO888" s="90"/>
      <c r="GP888" s="90"/>
      <c r="GQ888" s="90"/>
      <c r="GR888" s="90"/>
      <c r="GS888" s="90"/>
      <c r="GT888" s="90"/>
      <c r="GU888" s="90"/>
      <c r="GV888" s="90"/>
      <c r="GW888" s="90"/>
      <c r="GX888" s="90"/>
      <c r="GY888" s="90"/>
      <c r="GZ888" s="90"/>
      <c r="HA888" s="90"/>
      <c r="HB888" s="90"/>
      <c r="HC888" s="90"/>
      <c r="HD888" s="90"/>
      <c r="HE888" s="90"/>
      <c r="HF888" s="90"/>
      <c r="HG888" s="90"/>
      <c r="HH888" s="90"/>
      <c r="HI888" s="90"/>
      <c r="HJ888" s="90"/>
      <c r="HK888" s="90"/>
      <c r="HL888" s="90"/>
      <c r="HM888" s="90"/>
      <c r="HN888" s="90"/>
      <c r="HO888" s="90"/>
      <c r="HP888" s="90"/>
      <c r="HQ888" s="90"/>
    </row>
    <row r="889" spans="2:225" ht="63.75" outlineLevel="1" x14ac:dyDescent="0.2">
      <c r="B889" s="86" t="s">
        <v>2311</v>
      </c>
      <c r="C889" s="35" t="s">
        <v>46</v>
      </c>
      <c r="D889" s="37" t="s">
        <v>2295</v>
      </c>
      <c r="E889" s="37" t="s">
        <v>2296</v>
      </c>
      <c r="F889" s="37" t="s">
        <v>2297</v>
      </c>
      <c r="G889" s="37" t="s">
        <v>2310</v>
      </c>
      <c r="H889" s="37" t="s">
        <v>51</v>
      </c>
      <c r="I889" s="37">
        <v>100</v>
      </c>
      <c r="J889" s="37" t="s">
        <v>2131</v>
      </c>
      <c r="K889" s="37" t="s">
        <v>2299</v>
      </c>
      <c r="L889" s="63"/>
      <c r="M889" s="37" t="s">
        <v>2304</v>
      </c>
      <c r="N889" s="50"/>
      <c r="O889" s="50"/>
      <c r="P889" s="64"/>
      <c r="Q889" s="65"/>
      <c r="R889" s="66">
        <v>85948.800000000003</v>
      </c>
      <c r="S889" s="66">
        <f>R889*1.04</f>
        <v>89386.752000000008</v>
      </c>
      <c r="T889" s="66">
        <f>S889*1.04</f>
        <v>92962.222080000007</v>
      </c>
      <c r="U889" s="92">
        <f>T889*1.04</f>
        <v>96680.710963200007</v>
      </c>
      <c r="V889" s="92">
        <f>U889*1.04</f>
        <v>100547.93940172801</v>
      </c>
      <c r="W889" s="66"/>
      <c r="X889" s="24">
        <f>SUM(O889:V889)</f>
        <v>465526.42444492807</v>
      </c>
      <c r="Y889" s="28">
        <f t="shared" si="29"/>
        <v>521389.5953783195</v>
      </c>
      <c r="Z889" s="50"/>
      <c r="AA889" s="16">
        <v>2014</v>
      </c>
      <c r="AB889" s="50"/>
      <c r="AC889" s="90"/>
      <c r="AD889" s="90"/>
      <c r="AE889" s="90"/>
      <c r="AF889" s="90"/>
      <c r="AG889" s="90"/>
      <c r="AH889" s="90"/>
      <c r="AI889" s="90"/>
      <c r="AJ889" s="90"/>
      <c r="AK889" s="90"/>
      <c r="AL889" s="90"/>
      <c r="AM889" s="90"/>
      <c r="AN889" s="90"/>
      <c r="AO889" s="90"/>
      <c r="AP889" s="90"/>
      <c r="AQ889" s="90"/>
      <c r="AR889" s="90"/>
      <c r="AS889" s="90"/>
      <c r="AT889" s="90"/>
      <c r="AU889" s="90"/>
      <c r="AV889" s="90"/>
      <c r="AW889" s="90"/>
      <c r="AX889" s="90"/>
      <c r="AY889" s="90"/>
      <c r="AZ889" s="90"/>
      <c r="BA889" s="90"/>
      <c r="BB889" s="90"/>
      <c r="BC889" s="90"/>
      <c r="BD889" s="90"/>
      <c r="BE889" s="90"/>
      <c r="BF889" s="90"/>
      <c r="BG889" s="90"/>
      <c r="BH889" s="90"/>
      <c r="BI889" s="90"/>
      <c r="BJ889" s="90"/>
      <c r="BK889" s="90"/>
      <c r="BL889" s="90"/>
      <c r="BM889" s="90"/>
      <c r="BN889" s="90"/>
      <c r="BO889" s="90"/>
      <c r="BP889" s="90"/>
      <c r="BQ889" s="90"/>
      <c r="BR889" s="90"/>
      <c r="BS889" s="90"/>
      <c r="BT889" s="90"/>
      <c r="BU889" s="90"/>
      <c r="BV889" s="90"/>
      <c r="BW889" s="90"/>
      <c r="BX889" s="90"/>
      <c r="BY889" s="90"/>
      <c r="BZ889" s="90"/>
      <c r="CA889" s="90"/>
      <c r="CB889" s="90"/>
      <c r="CC889" s="90"/>
      <c r="CD889" s="90"/>
      <c r="CE889" s="90"/>
      <c r="CF889" s="90"/>
      <c r="CG889" s="90"/>
      <c r="CH889" s="90"/>
      <c r="CI889" s="90"/>
      <c r="CJ889" s="90"/>
      <c r="CK889" s="90"/>
      <c r="CL889" s="90"/>
      <c r="CM889" s="90"/>
      <c r="CN889" s="90"/>
      <c r="CO889" s="90"/>
      <c r="CP889" s="90"/>
      <c r="CQ889" s="90"/>
      <c r="CR889" s="90"/>
      <c r="CS889" s="90"/>
      <c r="CT889" s="90"/>
      <c r="CU889" s="90"/>
      <c r="CV889" s="90"/>
      <c r="CW889" s="90"/>
      <c r="CX889" s="90"/>
      <c r="CY889" s="90"/>
      <c r="CZ889" s="90"/>
      <c r="DA889" s="90"/>
      <c r="DB889" s="90"/>
      <c r="DC889" s="90"/>
      <c r="DD889" s="90"/>
      <c r="DE889" s="90"/>
      <c r="DF889" s="90"/>
      <c r="DG889" s="90"/>
      <c r="DH889" s="90"/>
      <c r="DI889" s="90"/>
      <c r="DJ889" s="90"/>
      <c r="DK889" s="90"/>
      <c r="DL889" s="90"/>
      <c r="DM889" s="90"/>
      <c r="DN889" s="90"/>
      <c r="DO889" s="90"/>
      <c r="DP889" s="90"/>
      <c r="DQ889" s="90"/>
      <c r="DR889" s="90"/>
      <c r="DS889" s="90"/>
      <c r="DT889" s="90"/>
      <c r="DU889" s="90"/>
      <c r="DV889" s="90"/>
      <c r="DW889" s="90"/>
      <c r="DX889" s="90"/>
      <c r="DY889" s="90"/>
      <c r="DZ889" s="90"/>
      <c r="EA889" s="90"/>
      <c r="EB889" s="90"/>
      <c r="EC889" s="90"/>
      <c r="ED889" s="90"/>
      <c r="EE889" s="90"/>
      <c r="EF889" s="90"/>
      <c r="EG889" s="90"/>
      <c r="EH889" s="90"/>
      <c r="EI889" s="90"/>
      <c r="EJ889" s="90"/>
      <c r="EK889" s="90"/>
      <c r="EL889" s="90"/>
      <c r="EM889" s="90"/>
      <c r="EN889" s="90"/>
      <c r="EO889" s="90"/>
      <c r="EP889" s="90"/>
      <c r="EQ889" s="90"/>
      <c r="ER889" s="90"/>
      <c r="ES889" s="90"/>
      <c r="ET889" s="90"/>
      <c r="EU889" s="90"/>
      <c r="EV889" s="90"/>
      <c r="EW889" s="90"/>
      <c r="EX889" s="90"/>
      <c r="EY889" s="90"/>
      <c r="EZ889" s="90"/>
      <c r="FA889" s="90"/>
      <c r="FB889" s="90"/>
      <c r="FC889" s="90"/>
      <c r="FD889" s="90"/>
      <c r="FE889" s="90"/>
      <c r="FF889" s="90"/>
      <c r="FG889" s="90"/>
      <c r="FH889" s="90"/>
      <c r="FI889" s="90"/>
      <c r="FJ889" s="90"/>
      <c r="FK889" s="90"/>
      <c r="FL889" s="90"/>
      <c r="FM889" s="90"/>
      <c r="FN889" s="90"/>
      <c r="FO889" s="90"/>
      <c r="FP889" s="90"/>
      <c r="FQ889" s="90"/>
      <c r="FR889" s="90"/>
      <c r="FS889" s="90"/>
      <c r="FT889" s="90"/>
      <c r="FU889" s="90"/>
      <c r="FV889" s="90"/>
      <c r="FW889" s="90"/>
      <c r="FX889" s="90"/>
      <c r="FY889" s="90"/>
      <c r="FZ889" s="90"/>
      <c r="GA889" s="90"/>
      <c r="GB889" s="90"/>
      <c r="GC889" s="90"/>
      <c r="GD889" s="90"/>
      <c r="GE889" s="90"/>
      <c r="GF889" s="90"/>
      <c r="GG889" s="90"/>
      <c r="GH889" s="90"/>
      <c r="GI889" s="90"/>
      <c r="GJ889" s="90"/>
      <c r="GK889" s="90"/>
      <c r="GL889" s="90"/>
      <c r="GM889" s="90"/>
      <c r="GN889" s="90"/>
      <c r="GO889" s="90"/>
      <c r="GP889" s="90"/>
      <c r="GQ889" s="90"/>
      <c r="GR889" s="90"/>
      <c r="GS889" s="90"/>
      <c r="GT889" s="90"/>
      <c r="GU889" s="90"/>
      <c r="GV889" s="90"/>
      <c r="GW889" s="90"/>
      <c r="GX889" s="90"/>
      <c r="GY889" s="90"/>
      <c r="GZ889" s="90"/>
      <c r="HA889" s="90"/>
      <c r="HB889" s="90"/>
      <c r="HC889" s="90"/>
      <c r="HD889" s="90"/>
      <c r="HE889" s="90"/>
      <c r="HF889" s="90"/>
      <c r="HG889" s="90"/>
      <c r="HH889" s="90"/>
      <c r="HI889" s="90"/>
      <c r="HJ889" s="90"/>
      <c r="HK889" s="90"/>
      <c r="HL889" s="90"/>
      <c r="HM889" s="90"/>
      <c r="HN889" s="90"/>
      <c r="HO889" s="90"/>
      <c r="HP889" s="90"/>
      <c r="HQ889" s="90"/>
    </row>
    <row r="890" spans="2:225" ht="89.25" outlineLevel="1" x14ac:dyDescent="0.2">
      <c r="B890" s="17" t="s">
        <v>2312</v>
      </c>
      <c r="C890" s="35" t="s">
        <v>46</v>
      </c>
      <c r="D890" s="37" t="s">
        <v>2295</v>
      </c>
      <c r="E890" s="37" t="s">
        <v>2296</v>
      </c>
      <c r="F890" s="37" t="s">
        <v>2297</v>
      </c>
      <c r="G890" s="37" t="s">
        <v>2313</v>
      </c>
      <c r="H890" s="37" t="s">
        <v>51</v>
      </c>
      <c r="I890" s="37">
        <v>100</v>
      </c>
      <c r="J890" s="37" t="s">
        <v>2131</v>
      </c>
      <c r="K890" s="37" t="s">
        <v>2299</v>
      </c>
      <c r="L890" s="63"/>
      <c r="M890" s="37" t="s">
        <v>2304</v>
      </c>
      <c r="N890" s="50"/>
      <c r="O890" s="50"/>
      <c r="P890" s="50"/>
      <c r="Q890" s="66"/>
      <c r="R890" s="66">
        <v>36252</v>
      </c>
      <c r="S890" s="66">
        <v>38789.64</v>
      </c>
      <c r="T890" s="66">
        <v>41504.910000000003</v>
      </c>
      <c r="U890" s="92">
        <v>44410.26</v>
      </c>
      <c r="V890" s="92">
        <v>47518.98</v>
      </c>
      <c r="W890" s="66"/>
      <c r="X890" s="20">
        <v>0</v>
      </c>
      <c r="Y890" s="25">
        <f t="shared" si="29"/>
        <v>0</v>
      </c>
      <c r="Z890" s="50"/>
      <c r="AA890" s="16">
        <v>2014</v>
      </c>
      <c r="AB890" s="17" t="s">
        <v>1848</v>
      </c>
      <c r="AC890" s="90"/>
      <c r="AD890" s="90"/>
      <c r="AE890" s="90"/>
      <c r="AF890" s="90"/>
      <c r="AG890" s="90"/>
      <c r="AH890" s="90"/>
      <c r="AI890" s="90"/>
      <c r="AJ890" s="90"/>
      <c r="AK890" s="90"/>
      <c r="AL890" s="90"/>
      <c r="AM890" s="90"/>
      <c r="AN890" s="90"/>
      <c r="AO890" s="90"/>
      <c r="AP890" s="90"/>
      <c r="AQ890" s="90"/>
      <c r="AR890" s="90"/>
      <c r="AS890" s="90"/>
      <c r="AT890" s="90"/>
      <c r="AU890" s="90"/>
      <c r="AV890" s="90"/>
      <c r="AW890" s="90"/>
      <c r="AX890" s="90"/>
      <c r="AY890" s="90"/>
      <c r="AZ890" s="90"/>
      <c r="BA890" s="90"/>
      <c r="BB890" s="90"/>
      <c r="BC890" s="90"/>
      <c r="BD890" s="90"/>
      <c r="BE890" s="90"/>
      <c r="BF890" s="90"/>
      <c r="BG890" s="90"/>
      <c r="BH890" s="90"/>
      <c r="BI890" s="90"/>
      <c r="BJ890" s="90"/>
      <c r="BK890" s="90"/>
      <c r="BL890" s="90"/>
      <c r="BM890" s="90"/>
      <c r="BN890" s="90"/>
      <c r="BO890" s="90"/>
      <c r="BP890" s="90"/>
      <c r="BQ890" s="90"/>
      <c r="BR890" s="90"/>
      <c r="BS890" s="90"/>
      <c r="BT890" s="90"/>
      <c r="BU890" s="90"/>
      <c r="BV890" s="90"/>
      <c r="BW890" s="90"/>
      <c r="BX890" s="90"/>
      <c r="BY890" s="90"/>
      <c r="BZ890" s="90"/>
      <c r="CA890" s="90"/>
      <c r="CB890" s="90"/>
      <c r="CC890" s="90"/>
      <c r="CD890" s="90"/>
      <c r="CE890" s="90"/>
      <c r="CF890" s="90"/>
      <c r="CG890" s="90"/>
      <c r="CH890" s="90"/>
      <c r="CI890" s="90"/>
      <c r="CJ890" s="90"/>
      <c r="CK890" s="90"/>
      <c r="CL890" s="90"/>
      <c r="CM890" s="90"/>
      <c r="CN890" s="90"/>
      <c r="CO890" s="90"/>
      <c r="CP890" s="90"/>
      <c r="CQ890" s="90"/>
      <c r="CR890" s="90"/>
      <c r="CS890" s="90"/>
      <c r="CT890" s="90"/>
      <c r="CU890" s="90"/>
      <c r="CV890" s="90"/>
      <c r="CW890" s="90"/>
      <c r="CX890" s="90"/>
      <c r="CY890" s="90"/>
      <c r="CZ890" s="90"/>
      <c r="DA890" s="90"/>
      <c r="DB890" s="90"/>
      <c r="DC890" s="90"/>
      <c r="DD890" s="90"/>
      <c r="DE890" s="90"/>
      <c r="DF890" s="90"/>
      <c r="DG890" s="90"/>
      <c r="DH890" s="90"/>
      <c r="DI890" s="90"/>
      <c r="DJ890" s="90"/>
      <c r="DK890" s="90"/>
      <c r="DL890" s="90"/>
      <c r="DM890" s="90"/>
      <c r="DN890" s="90"/>
      <c r="DO890" s="90"/>
      <c r="DP890" s="90"/>
      <c r="DQ890" s="90"/>
      <c r="DR890" s="90"/>
      <c r="DS890" s="90"/>
      <c r="DT890" s="90"/>
      <c r="DU890" s="90"/>
      <c r="DV890" s="90"/>
      <c r="DW890" s="90"/>
      <c r="DX890" s="90"/>
      <c r="DY890" s="90"/>
      <c r="DZ890" s="90"/>
      <c r="EA890" s="90"/>
      <c r="EB890" s="90"/>
      <c r="EC890" s="90"/>
      <c r="ED890" s="90"/>
      <c r="EE890" s="90"/>
      <c r="EF890" s="90"/>
      <c r="EG890" s="90"/>
      <c r="EH890" s="90"/>
      <c r="EI890" s="90"/>
      <c r="EJ890" s="90"/>
      <c r="EK890" s="90"/>
      <c r="EL890" s="90"/>
      <c r="EM890" s="90"/>
      <c r="EN890" s="90"/>
      <c r="EO890" s="90"/>
      <c r="EP890" s="90"/>
      <c r="EQ890" s="90"/>
      <c r="ER890" s="90"/>
      <c r="ES890" s="90"/>
      <c r="ET890" s="90"/>
      <c r="EU890" s="90"/>
      <c r="EV890" s="90"/>
      <c r="EW890" s="90"/>
      <c r="EX890" s="90"/>
      <c r="EY890" s="90"/>
      <c r="EZ890" s="90"/>
      <c r="FA890" s="90"/>
      <c r="FB890" s="90"/>
      <c r="FC890" s="90"/>
      <c r="FD890" s="90"/>
      <c r="FE890" s="90"/>
      <c r="FF890" s="90"/>
      <c r="FG890" s="90"/>
      <c r="FH890" s="90"/>
      <c r="FI890" s="90"/>
      <c r="FJ890" s="90"/>
      <c r="FK890" s="90"/>
      <c r="FL890" s="90"/>
      <c r="FM890" s="90"/>
      <c r="FN890" s="90"/>
      <c r="FO890" s="90"/>
      <c r="FP890" s="90"/>
      <c r="FQ890" s="90"/>
      <c r="FR890" s="90"/>
      <c r="FS890" s="90"/>
      <c r="FT890" s="90"/>
      <c r="FU890" s="90"/>
      <c r="FV890" s="90"/>
      <c r="FW890" s="90"/>
      <c r="FX890" s="90"/>
      <c r="FY890" s="90"/>
      <c r="FZ890" s="90"/>
      <c r="GA890" s="90"/>
      <c r="GB890" s="90"/>
      <c r="GC890" s="90"/>
      <c r="GD890" s="90"/>
      <c r="GE890" s="90"/>
      <c r="GF890" s="90"/>
      <c r="GG890" s="90"/>
      <c r="GH890" s="90"/>
      <c r="GI890" s="90"/>
      <c r="GJ890" s="90"/>
      <c r="GK890" s="90"/>
      <c r="GL890" s="90"/>
      <c r="GM890" s="90"/>
      <c r="GN890" s="90"/>
      <c r="GO890" s="90"/>
      <c r="GP890" s="90"/>
      <c r="GQ890" s="90"/>
      <c r="GR890" s="90"/>
      <c r="GS890" s="90"/>
      <c r="GT890" s="90"/>
      <c r="GU890" s="90"/>
      <c r="GV890" s="90"/>
      <c r="GW890" s="90"/>
      <c r="GX890" s="90"/>
      <c r="GY890" s="90"/>
      <c r="GZ890" s="90"/>
      <c r="HA890" s="90"/>
      <c r="HB890" s="90"/>
      <c r="HC890" s="90"/>
      <c r="HD890" s="90"/>
      <c r="HE890" s="90"/>
      <c r="HF890" s="90"/>
      <c r="HG890" s="90"/>
      <c r="HH890" s="90"/>
      <c r="HI890" s="90"/>
      <c r="HJ890" s="90"/>
      <c r="HK890" s="90"/>
      <c r="HL890" s="90"/>
      <c r="HM890" s="90"/>
      <c r="HN890" s="90"/>
      <c r="HO890" s="90"/>
      <c r="HP890" s="90"/>
      <c r="HQ890" s="90"/>
    </row>
    <row r="891" spans="2:225" ht="89.25" outlineLevel="1" x14ac:dyDescent="0.2">
      <c r="B891" s="86" t="s">
        <v>2314</v>
      </c>
      <c r="C891" s="35" t="s">
        <v>46</v>
      </c>
      <c r="D891" s="37" t="s">
        <v>2295</v>
      </c>
      <c r="E891" s="37" t="s">
        <v>2296</v>
      </c>
      <c r="F891" s="37" t="s">
        <v>2297</v>
      </c>
      <c r="G891" s="37" t="s">
        <v>2313</v>
      </c>
      <c r="H891" s="37" t="s">
        <v>51</v>
      </c>
      <c r="I891" s="37">
        <v>100</v>
      </c>
      <c r="J891" s="37" t="s">
        <v>2131</v>
      </c>
      <c r="K891" s="37" t="s">
        <v>2299</v>
      </c>
      <c r="L891" s="63"/>
      <c r="M891" s="37" t="s">
        <v>2304</v>
      </c>
      <c r="N891" s="50"/>
      <c r="O891" s="50"/>
      <c r="P891" s="64"/>
      <c r="Q891" s="65"/>
      <c r="R891" s="66">
        <v>36252</v>
      </c>
      <c r="S891" s="66">
        <f>R891*1.04</f>
        <v>37702.080000000002</v>
      </c>
      <c r="T891" s="66">
        <f>S891*1.04</f>
        <v>39210.163200000003</v>
      </c>
      <c r="U891" s="92">
        <f>T891*1.04</f>
        <v>40778.569728000002</v>
      </c>
      <c r="V891" s="92">
        <f>U891*1.04</f>
        <v>42409.712517120002</v>
      </c>
      <c r="W891" s="66"/>
      <c r="X891" s="24">
        <f>SUM(O891:V891)</f>
        <v>196352.52544512</v>
      </c>
      <c r="Y891" s="28">
        <f t="shared" si="29"/>
        <v>219914.82849853442</v>
      </c>
      <c r="Z891" s="50"/>
      <c r="AA891" s="16">
        <v>2014</v>
      </c>
      <c r="AB891" s="50"/>
      <c r="AC891" s="90"/>
      <c r="AD891" s="90"/>
      <c r="AE891" s="90"/>
      <c r="AF891" s="90"/>
      <c r="AG891" s="90"/>
      <c r="AH891" s="90"/>
      <c r="AI891" s="90"/>
      <c r="AJ891" s="90"/>
      <c r="AK891" s="90"/>
      <c r="AL891" s="90"/>
      <c r="AM891" s="90"/>
      <c r="AN891" s="90"/>
      <c r="AO891" s="90"/>
      <c r="AP891" s="90"/>
      <c r="AQ891" s="90"/>
      <c r="AR891" s="90"/>
      <c r="AS891" s="90"/>
      <c r="AT891" s="90"/>
      <c r="AU891" s="90"/>
      <c r="AV891" s="90"/>
      <c r="AW891" s="90"/>
      <c r="AX891" s="90"/>
      <c r="AY891" s="90"/>
      <c r="AZ891" s="90"/>
      <c r="BA891" s="90"/>
      <c r="BB891" s="90"/>
      <c r="BC891" s="90"/>
      <c r="BD891" s="90"/>
      <c r="BE891" s="90"/>
      <c r="BF891" s="90"/>
      <c r="BG891" s="90"/>
      <c r="BH891" s="90"/>
      <c r="BI891" s="90"/>
      <c r="BJ891" s="90"/>
      <c r="BK891" s="90"/>
      <c r="BL891" s="90"/>
      <c r="BM891" s="90"/>
      <c r="BN891" s="90"/>
      <c r="BO891" s="90"/>
      <c r="BP891" s="90"/>
      <c r="BQ891" s="90"/>
      <c r="BR891" s="90"/>
      <c r="BS891" s="90"/>
      <c r="BT891" s="90"/>
      <c r="BU891" s="90"/>
      <c r="BV891" s="90"/>
      <c r="BW891" s="90"/>
      <c r="BX891" s="90"/>
      <c r="BY891" s="90"/>
      <c r="BZ891" s="90"/>
      <c r="CA891" s="90"/>
      <c r="CB891" s="90"/>
      <c r="CC891" s="90"/>
      <c r="CD891" s="90"/>
      <c r="CE891" s="90"/>
      <c r="CF891" s="90"/>
      <c r="CG891" s="90"/>
      <c r="CH891" s="90"/>
      <c r="CI891" s="90"/>
      <c r="CJ891" s="90"/>
      <c r="CK891" s="90"/>
      <c r="CL891" s="90"/>
      <c r="CM891" s="90"/>
      <c r="CN891" s="90"/>
      <c r="CO891" s="90"/>
      <c r="CP891" s="90"/>
      <c r="CQ891" s="90"/>
      <c r="CR891" s="90"/>
      <c r="CS891" s="90"/>
      <c r="CT891" s="90"/>
      <c r="CU891" s="90"/>
      <c r="CV891" s="90"/>
      <c r="CW891" s="90"/>
      <c r="CX891" s="90"/>
      <c r="CY891" s="90"/>
      <c r="CZ891" s="90"/>
      <c r="DA891" s="90"/>
      <c r="DB891" s="90"/>
      <c r="DC891" s="90"/>
      <c r="DD891" s="90"/>
      <c r="DE891" s="90"/>
      <c r="DF891" s="90"/>
      <c r="DG891" s="90"/>
      <c r="DH891" s="90"/>
      <c r="DI891" s="90"/>
      <c r="DJ891" s="90"/>
      <c r="DK891" s="90"/>
      <c r="DL891" s="90"/>
      <c r="DM891" s="90"/>
      <c r="DN891" s="90"/>
      <c r="DO891" s="90"/>
      <c r="DP891" s="90"/>
      <c r="DQ891" s="90"/>
      <c r="DR891" s="90"/>
      <c r="DS891" s="90"/>
      <c r="DT891" s="90"/>
      <c r="DU891" s="90"/>
      <c r="DV891" s="90"/>
      <c r="DW891" s="90"/>
      <c r="DX891" s="90"/>
      <c r="DY891" s="90"/>
      <c r="DZ891" s="90"/>
      <c r="EA891" s="90"/>
      <c r="EB891" s="90"/>
      <c r="EC891" s="90"/>
      <c r="ED891" s="90"/>
      <c r="EE891" s="90"/>
      <c r="EF891" s="90"/>
      <c r="EG891" s="90"/>
      <c r="EH891" s="90"/>
      <c r="EI891" s="90"/>
      <c r="EJ891" s="90"/>
      <c r="EK891" s="90"/>
      <c r="EL891" s="90"/>
      <c r="EM891" s="90"/>
      <c r="EN891" s="90"/>
      <c r="EO891" s="90"/>
      <c r="EP891" s="90"/>
      <c r="EQ891" s="90"/>
      <c r="ER891" s="90"/>
      <c r="ES891" s="90"/>
      <c r="ET891" s="90"/>
      <c r="EU891" s="90"/>
      <c r="EV891" s="90"/>
      <c r="EW891" s="90"/>
      <c r="EX891" s="90"/>
      <c r="EY891" s="90"/>
      <c r="EZ891" s="90"/>
      <c r="FA891" s="90"/>
      <c r="FB891" s="90"/>
      <c r="FC891" s="90"/>
      <c r="FD891" s="90"/>
      <c r="FE891" s="90"/>
      <c r="FF891" s="90"/>
      <c r="FG891" s="90"/>
      <c r="FH891" s="90"/>
      <c r="FI891" s="90"/>
      <c r="FJ891" s="90"/>
      <c r="FK891" s="90"/>
      <c r="FL891" s="90"/>
      <c r="FM891" s="90"/>
      <c r="FN891" s="90"/>
      <c r="FO891" s="90"/>
      <c r="FP891" s="90"/>
      <c r="FQ891" s="90"/>
      <c r="FR891" s="90"/>
      <c r="FS891" s="90"/>
      <c r="FT891" s="90"/>
      <c r="FU891" s="90"/>
      <c r="FV891" s="90"/>
      <c r="FW891" s="90"/>
      <c r="FX891" s="90"/>
      <c r="FY891" s="90"/>
      <c r="FZ891" s="90"/>
      <c r="GA891" s="90"/>
      <c r="GB891" s="90"/>
      <c r="GC891" s="90"/>
      <c r="GD891" s="90"/>
      <c r="GE891" s="90"/>
      <c r="GF891" s="90"/>
      <c r="GG891" s="90"/>
      <c r="GH891" s="90"/>
      <c r="GI891" s="90"/>
      <c r="GJ891" s="90"/>
      <c r="GK891" s="90"/>
      <c r="GL891" s="90"/>
      <c r="GM891" s="90"/>
      <c r="GN891" s="90"/>
      <c r="GO891" s="90"/>
      <c r="GP891" s="90"/>
      <c r="GQ891" s="90"/>
      <c r="GR891" s="90"/>
      <c r="GS891" s="90"/>
      <c r="GT891" s="90"/>
      <c r="GU891" s="90"/>
      <c r="GV891" s="90"/>
      <c r="GW891" s="90"/>
      <c r="GX891" s="90"/>
      <c r="GY891" s="90"/>
      <c r="GZ891" s="90"/>
      <c r="HA891" s="90"/>
      <c r="HB891" s="90"/>
      <c r="HC891" s="90"/>
      <c r="HD891" s="90"/>
      <c r="HE891" s="90"/>
      <c r="HF891" s="90"/>
      <c r="HG891" s="90"/>
      <c r="HH891" s="90"/>
      <c r="HI891" s="90"/>
      <c r="HJ891" s="90"/>
      <c r="HK891" s="90"/>
      <c r="HL891" s="90"/>
      <c r="HM891" s="90"/>
      <c r="HN891" s="90"/>
      <c r="HO891" s="90"/>
      <c r="HP891" s="90"/>
      <c r="HQ891" s="90"/>
    </row>
    <row r="892" spans="2:225" ht="114.75" outlineLevel="1" x14ac:dyDescent="0.2">
      <c r="B892" s="17" t="s">
        <v>2315</v>
      </c>
      <c r="C892" s="35" t="s">
        <v>46</v>
      </c>
      <c r="D892" s="37" t="s">
        <v>2316</v>
      </c>
      <c r="E892" s="37" t="s">
        <v>2317</v>
      </c>
      <c r="F892" s="37" t="s">
        <v>2318</v>
      </c>
      <c r="G892" s="37" t="s">
        <v>2319</v>
      </c>
      <c r="H892" s="37" t="s">
        <v>51</v>
      </c>
      <c r="I892" s="37">
        <v>100</v>
      </c>
      <c r="J892" s="37" t="s">
        <v>2320</v>
      </c>
      <c r="K892" s="37" t="s">
        <v>2321</v>
      </c>
      <c r="L892" s="63" t="s">
        <v>688</v>
      </c>
      <c r="M892" s="37" t="s">
        <v>2132</v>
      </c>
      <c r="N892" s="50" t="s">
        <v>688</v>
      </c>
      <c r="O892" s="50"/>
      <c r="P892" s="50"/>
      <c r="Q892" s="66"/>
      <c r="R892" s="66">
        <v>256434975.00000003</v>
      </c>
      <c r="S892" s="66">
        <v>254584974.99999997</v>
      </c>
      <c r="T892" s="66">
        <v>254584975.00000009</v>
      </c>
      <c r="U892" s="92"/>
      <c r="V892" s="92"/>
      <c r="W892" s="66"/>
      <c r="X892" s="20">
        <v>765604925.00000012</v>
      </c>
      <c r="Y892" s="25">
        <v>857477516.00000024</v>
      </c>
      <c r="Z892" s="50"/>
      <c r="AA892" s="16">
        <v>2014</v>
      </c>
      <c r="AB892" s="50"/>
      <c r="AC892" s="90"/>
      <c r="AD892" s="90"/>
      <c r="AE892" s="90"/>
      <c r="AF892" s="90"/>
      <c r="AG892" s="90"/>
      <c r="AH892" s="90"/>
      <c r="AI892" s="90"/>
      <c r="AJ892" s="90"/>
      <c r="AK892" s="90"/>
      <c r="AL892" s="90"/>
      <c r="AM892" s="90"/>
      <c r="AN892" s="90"/>
      <c r="AO892" s="90"/>
      <c r="AP892" s="90"/>
      <c r="AQ892" s="90"/>
      <c r="AR892" s="90"/>
      <c r="AS892" s="90"/>
      <c r="AT892" s="90"/>
      <c r="AU892" s="90"/>
      <c r="AV892" s="90"/>
      <c r="AW892" s="90"/>
      <c r="AX892" s="90"/>
      <c r="AY892" s="90"/>
      <c r="AZ892" s="90"/>
      <c r="BA892" s="90"/>
      <c r="BB892" s="90"/>
      <c r="BC892" s="90"/>
      <c r="BD892" s="90"/>
      <c r="BE892" s="90"/>
      <c r="BF892" s="90"/>
      <c r="BG892" s="90"/>
      <c r="BH892" s="90"/>
      <c r="BI892" s="90"/>
      <c r="BJ892" s="90"/>
      <c r="BK892" s="90"/>
      <c r="BL892" s="90"/>
      <c r="BM892" s="90"/>
      <c r="BN892" s="90"/>
      <c r="BO892" s="90"/>
      <c r="BP892" s="90"/>
      <c r="BQ892" s="90"/>
      <c r="BR892" s="90"/>
      <c r="BS892" s="90"/>
      <c r="BT892" s="90"/>
      <c r="BU892" s="90"/>
      <c r="BV892" s="90"/>
      <c r="BW892" s="90"/>
      <c r="BX892" s="90"/>
      <c r="BY892" s="90"/>
      <c r="BZ892" s="90"/>
      <c r="CA892" s="90"/>
      <c r="CB892" s="90"/>
      <c r="CC892" s="90"/>
      <c r="CD892" s="90"/>
      <c r="CE892" s="90"/>
      <c r="CF892" s="90"/>
      <c r="CG892" s="90"/>
      <c r="CH892" s="90"/>
      <c r="CI892" s="90"/>
      <c r="CJ892" s="90"/>
      <c r="CK892" s="90"/>
      <c r="CL892" s="90"/>
      <c r="CM892" s="90"/>
      <c r="CN892" s="90"/>
      <c r="CO892" s="90"/>
      <c r="CP892" s="90"/>
      <c r="CQ892" s="90"/>
      <c r="CR892" s="90"/>
      <c r="CS892" s="90"/>
      <c r="CT892" s="90"/>
      <c r="CU892" s="90"/>
      <c r="CV892" s="90"/>
      <c r="CW892" s="90"/>
      <c r="CX892" s="90"/>
      <c r="CY892" s="90"/>
      <c r="CZ892" s="90"/>
      <c r="DA892" s="90"/>
      <c r="DB892" s="90"/>
      <c r="DC892" s="90"/>
      <c r="DD892" s="90"/>
      <c r="DE892" s="90"/>
      <c r="DF892" s="90"/>
      <c r="DG892" s="90"/>
      <c r="DH892" s="90"/>
      <c r="DI892" s="90"/>
      <c r="DJ892" s="90"/>
      <c r="DK892" s="90"/>
      <c r="DL892" s="90"/>
      <c r="DM892" s="90"/>
      <c r="DN892" s="90"/>
      <c r="DO892" s="90"/>
      <c r="DP892" s="90"/>
      <c r="DQ892" s="90"/>
      <c r="DR892" s="90"/>
      <c r="DS892" s="90"/>
      <c r="DT892" s="90"/>
      <c r="DU892" s="90"/>
      <c r="DV892" s="90"/>
      <c r="DW892" s="90"/>
      <c r="DX892" s="90"/>
      <c r="DY892" s="90"/>
      <c r="DZ892" s="90"/>
      <c r="EA892" s="90"/>
      <c r="EB892" s="90"/>
      <c r="EC892" s="90"/>
      <c r="ED892" s="90"/>
      <c r="EE892" s="90"/>
      <c r="EF892" s="90"/>
      <c r="EG892" s="90"/>
      <c r="EH892" s="90"/>
      <c r="EI892" s="90"/>
      <c r="EJ892" s="90"/>
      <c r="EK892" s="90"/>
      <c r="EL892" s="90"/>
      <c r="EM892" s="90"/>
      <c r="EN892" s="90"/>
      <c r="EO892" s="90"/>
      <c r="EP892" s="90"/>
      <c r="EQ892" s="90"/>
      <c r="ER892" s="90"/>
      <c r="ES892" s="90"/>
      <c r="ET892" s="90"/>
      <c r="EU892" s="90"/>
      <c r="EV892" s="90"/>
      <c r="EW892" s="90"/>
      <c r="EX892" s="90"/>
      <c r="EY892" s="90"/>
      <c r="EZ892" s="90"/>
      <c r="FA892" s="90"/>
      <c r="FB892" s="90"/>
      <c r="FC892" s="90"/>
      <c r="FD892" s="90"/>
      <c r="FE892" s="90"/>
      <c r="FF892" s="90"/>
      <c r="FG892" s="90"/>
      <c r="FH892" s="90"/>
      <c r="FI892" s="90"/>
      <c r="FJ892" s="90"/>
      <c r="FK892" s="90"/>
      <c r="FL892" s="90"/>
      <c r="FM892" s="90"/>
      <c r="FN892" s="90"/>
      <c r="FO892" s="90"/>
      <c r="FP892" s="90"/>
      <c r="FQ892" s="90"/>
      <c r="FR892" s="90"/>
      <c r="FS892" s="90"/>
      <c r="FT892" s="90"/>
      <c r="FU892" s="90"/>
      <c r="FV892" s="90"/>
      <c r="FW892" s="90"/>
      <c r="FX892" s="90"/>
      <c r="FY892" s="90"/>
      <c r="FZ892" s="90"/>
      <c r="GA892" s="90"/>
      <c r="GB892" s="90"/>
      <c r="GC892" s="90"/>
      <c r="GD892" s="90"/>
      <c r="GE892" s="90"/>
      <c r="GF892" s="90"/>
      <c r="GG892" s="90"/>
      <c r="GH892" s="90"/>
      <c r="GI892" s="90"/>
      <c r="GJ892" s="90"/>
      <c r="GK892" s="90"/>
      <c r="GL892" s="90"/>
      <c r="GM892" s="90"/>
      <c r="GN892" s="90"/>
      <c r="GO892" s="90"/>
      <c r="GP892" s="90"/>
      <c r="GQ892" s="90"/>
      <c r="GR892" s="90"/>
      <c r="GS892" s="90"/>
      <c r="GT892" s="90"/>
      <c r="GU892" s="90"/>
      <c r="GV892" s="90"/>
      <c r="GW892" s="90"/>
      <c r="GX892" s="90"/>
      <c r="GY892" s="90"/>
      <c r="GZ892" s="90"/>
      <c r="HA892" s="90"/>
      <c r="HB892" s="90"/>
      <c r="HC892" s="90"/>
      <c r="HD892" s="90"/>
      <c r="HE892" s="90"/>
      <c r="HF892" s="90"/>
      <c r="HG892" s="90"/>
      <c r="HH892" s="90"/>
      <c r="HI892" s="90"/>
      <c r="HJ892" s="90"/>
      <c r="HK892" s="90"/>
      <c r="HL892" s="90"/>
      <c r="HM892" s="90"/>
      <c r="HN892" s="90"/>
      <c r="HO892" s="90"/>
      <c r="HP892" s="90"/>
      <c r="HQ892" s="90"/>
    </row>
    <row r="893" spans="2:225" ht="114.75" outlineLevel="1" x14ac:dyDescent="0.2">
      <c r="B893" s="17" t="s">
        <v>2322</v>
      </c>
      <c r="C893" s="35" t="s">
        <v>46</v>
      </c>
      <c r="D893" s="37" t="s">
        <v>2323</v>
      </c>
      <c r="E893" s="37" t="s">
        <v>2324</v>
      </c>
      <c r="F893" s="85" t="s">
        <v>2324</v>
      </c>
      <c r="G893" s="37" t="s">
        <v>2325</v>
      </c>
      <c r="H893" s="37" t="s">
        <v>51</v>
      </c>
      <c r="I893" s="37">
        <v>100</v>
      </c>
      <c r="J893" s="37" t="s">
        <v>2131</v>
      </c>
      <c r="K893" s="37" t="s">
        <v>2057</v>
      </c>
      <c r="L893" s="17"/>
      <c r="M893" s="17" t="s">
        <v>2132</v>
      </c>
      <c r="N893" s="17"/>
      <c r="O893" s="24"/>
      <c r="P893" s="24"/>
      <c r="Q893" s="24"/>
      <c r="R893" s="24">
        <v>96999228</v>
      </c>
      <c r="S893" s="24">
        <v>96999228</v>
      </c>
      <c r="T893" s="24">
        <v>96999228</v>
      </c>
      <c r="U893" s="24">
        <v>96999228</v>
      </c>
      <c r="V893" s="24">
        <v>96999228</v>
      </c>
      <c r="W893" s="24"/>
      <c r="X893" s="24">
        <f>SUM(O893:W893)</f>
        <v>484996140</v>
      </c>
      <c r="Y893" s="24">
        <f t="shared" ref="Y893:Y926" si="30">X893*1.12</f>
        <v>543195676.80000007</v>
      </c>
      <c r="Z893" s="17"/>
      <c r="AA893" s="80">
        <v>2014</v>
      </c>
      <c r="AB893" s="17"/>
      <c r="AC893" s="90"/>
      <c r="AD893" s="90"/>
      <c r="AE893" s="90"/>
      <c r="AF893" s="90"/>
      <c r="AG893" s="90"/>
      <c r="AH893" s="90"/>
      <c r="AI893" s="90"/>
      <c r="AJ893" s="90"/>
      <c r="AK893" s="90"/>
      <c r="AL893" s="90"/>
      <c r="AM893" s="90"/>
      <c r="AN893" s="90"/>
      <c r="AO893" s="90"/>
      <c r="AP893" s="90"/>
      <c r="AQ893" s="90"/>
      <c r="AR893" s="90"/>
      <c r="AS893" s="90"/>
      <c r="AT893" s="90"/>
      <c r="AU893" s="90"/>
      <c r="AV893" s="90"/>
      <c r="AW893" s="90"/>
      <c r="AX893" s="90"/>
      <c r="AY893" s="90"/>
      <c r="AZ893" s="90"/>
      <c r="BA893" s="90"/>
      <c r="BB893" s="90"/>
      <c r="BC893" s="90"/>
      <c r="BD893" s="90"/>
      <c r="BE893" s="90"/>
      <c r="BF893" s="90"/>
      <c r="BG893" s="90"/>
      <c r="BH893" s="90"/>
      <c r="BI893" s="90"/>
      <c r="BJ893" s="90"/>
      <c r="BK893" s="90"/>
      <c r="BL893" s="90"/>
      <c r="BM893" s="90"/>
      <c r="BN893" s="90"/>
      <c r="BO893" s="90"/>
      <c r="BP893" s="90"/>
      <c r="BQ893" s="90"/>
      <c r="BR893" s="90"/>
      <c r="BS893" s="90"/>
      <c r="BT893" s="90"/>
      <c r="BU893" s="90"/>
      <c r="BV893" s="90"/>
      <c r="BW893" s="90"/>
      <c r="BX893" s="90"/>
      <c r="BY893" s="90"/>
      <c r="BZ893" s="90"/>
      <c r="CA893" s="90"/>
      <c r="CB893" s="90"/>
      <c r="CC893" s="90"/>
      <c r="CD893" s="90"/>
      <c r="CE893" s="90"/>
      <c r="CF893" s="90"/>
      <c r="CG893" s="90"/>
      <c r="CH893" s="90"/>
      <c r="CI893" s="90"/>
      <c r="CJ893" s="90"/>
      <c r="CK893" s="90"/>
      <c r="CL893" s="90"/>
      <c r="CM893" s="90"/>
      <c r="CN893" s="90"/>
      <c r="CO893" s="90"/>
      <c r="CP893" s="90"/>
      <c r="CQ893" s="90"/>
      <c r="CR893" s="90"/>
      <c r="CS893" s="90"/>
      <c r="CT893" s="90"/>
      <c r="CU893" s="90"/>
      <c r="CV893" s="90"/>
      <c r="CW893" s="90"/>
      <c r="CX893" s="90"/>
      <c r="CY893" s="90"/>
      <c r="CZ893" s="90"/>
      <c r="DA893" s="90"/>
      <c r="DB893" s="90"/>
      <c r="DC893" s="90"/>
      <c r="DD893" s="90"/>
      <c r="DE893" s="90"/>
      <c r="DF893" s="90"/>
      <c r="DG893" s="90"/>
      <c r="DH893" s="90"/>
      <c r="DI893" s="90"/>
      <c r="DJ893" s="90"/>
      <c r="DK893" s="90"/>
      <c r="DL893" s="90"/>
      <c r="DM893" s="90"/>
      <c r="DN893" s="90"/>
      <c r="DO893" s="90"/>
      <c r="DP893" s="90"/>
      <c r="DQ893" s="90"/>
      <c r="DR893" s="90"/>
      <c r="DS893" s="90"/>
      <c r="DT893" s="90"/>
      <c r="DU893" s="90"/>
      <c r="DV893" s="90"/>
      <c r="DW893" s="90"/>
      <c r="DX893" s="90"/>
      <c r="DY893" s="90"/>
      <c r="DZ893" s="90"/>
      <c r="EA893" s="90"/>
      <c r="EB893" s="90"/>
      <c r="EC893" s="90"/>
      <c r="ED893" s="90"/>
      <c r="EE893" s="90"/>
      <c r="EF893" s="90"/>
      <c r="EG893" s="90"/>
      <c r="EH893" s="90"/>
      <c r="EI893" s="90"/>
      <c r="EJ893" s="90"/>
      <c r="EK893" s="90"/>
      <c r="EL893" s="90"/>
      <c r="EM893" s="90"/>
      <c r="EN893" s="90"/>
      <c r="EO893" s="90"/>
      <c r="EP893" s="90"/>
      <c r="EQ893" s="90"/>
      <c r="ER893" s="90"/>
      <c r="ES893" s="90"/>
      <c r="ET893" s="90"/>
      <c r="EU893" s="90"/>
      <c r="EV893" s="90"/>
      <c r="EW893" s="90"/>
      <c r="EX893" s="90"/>
      <c r="EY893" s="90"/>
      <c r="EZ893" s="90"/>
      <c r="FA893" s="90"/>
      <c r="FB893" s="90"/>
      <c r="FC893" s="90"/>
      <c r="FD893" s="90"/>
      <c r="FE893" s="90"/>
      <c r="FF893" s="90"/>
      <c r="FG893" s="90"/>
      <c r="FH893" s="90"/>
      <c r="FI893" s="90"/>
      <c r="FJ893" s="90"/>
      <c r="FK893" s="90"/>
      <c r="FL893" s="90"/>
      <c r="FM893" s="90"/>
      <c r="FN893" s="90"/>
      <c r="FO893" s="90"/>
      <c r="FP893" s="90"/>
      <c r="FQ893" s="90"/>
      <c r="FR893" s="90"/>
      <c r="FS893" s="90"/>
      <c r="FT893" s="90"/>
      <c r="FU893" s="90"/>
      <c r="FV893" s="90"/>
      <c r="FW893" s="90"/>
      <c r="FX893" s="90"/>
      <c r="FY893" s="90"/>
      <c r="FZ893" s="90"/>
      <c r="GA893" s="90"/>
      <c r="GB893" s="90"/>
      <c r="GC893" s="90"/>
      <c r="GD893" s="90"/>
      <c r="GE893" s="90"/>
      <c r="GF893" s="90"/>
      <c r="GG893" s="90"/>
      <c r="GH893" s="90"/>
      <c r="GI893" s="90"/>
      <c r="GJ893" s="90"/>
      <c r="GK893" s="90"/>
      <c r="GL893" s="90"/>
      <c r="GM893" s="90"/>
      <c r="GN893" s="90"/>
      <c r="GO893" s="90"/>
      <c r="GP893" s="90"/>
      <c r="GQ893" s="90"/>
      <c r="GR893" s="90"/>
      <c r="GS893" s="90"/>
      <c r="GT893" s="90"/>
      <c r="GU893" s="90"/>
      <c r="GV893" s="90"/>
      <c r="GW893" s="90"/>
      <c r="GX893" s="90"/>
      <c r="GY893" s="90"/>
      <c r="GZ893" s="90"/>
      <c r="HA893" s="90"/>
      <c r="HB893" s="90"/>
      <c r="HC893" s="90"/>
      <c r="HD893" s="90"/>
      <c r="HE893" s="90"/>
      <c r="HF893" s="90"/>
      <c r="HG893" s="90"/>
      <c r="HH893" s="90"/>
      <c r="HI893" s="90"/>
      <c r="HJ893" s="90"/>
      <c r="HK893" s="90"/>
      <c r="HL893" s="90"/>
      <c r="HM893" s="90"/>
      <c r="HN893" s="90"/>
      <c r="HO893" s="90"/>
      <c r="HP893" s="90"/>
      <c r="HQ893" s="90"/>
    </row>
    <row r="894" spans="2:225" ht="114.75" outlineLevel="1" x14ac:dyDescent="0.2">
      <c r="B894" s="17" t="s">
        <v>2326</v>
      </c>
      <c r="C894" s="35" t="s">
        <v>46</v>
      </c>
      <c r="D894" s="37" t="s">
        <v>2327</v>
      </c>
      <c r="E894" s="37" t="s">
        <v>2328</v>
      </c>
      <c r="F894" s="85" t="s">
        <v>2329</v>
      </c>
      <c r="G894" s="37" t="s">
        <v>2330</v>
      </c>
      <c r="H894" s="37" t="s">
        <v>51</v>
      </c>
      <c r="I894" s="37">
        <v>100</v>
      </c>
      <c r="J894" s="37" t="s">
        <v>2131</v>
      </c>
      <c r="K894" s="37" t="s">
        <v>2057</v>
      </c>
      <c r="L894" s="17"/>
      <c r="M894" s="17" t="s">
        <v>2132</v>
      </c>
      <c r="N894" s="17"/>
      <c r="O894" s="24"/>
      <c r="P894" s="24"/>
      <c r="Q894" s="24"/>
      <c r="R894" s="87">
        <v>1751000</v>
      </c>
      <c r="S894" s="87">
        <v>1751000</v>
      </c>
      <c r="T894" s="87">
        <v>1751000</v>
      </c>
      <c r="U894" s="87">
        <v>1751000</v>
      </c>
      <c r="V894" s="87">
        <v>1751000</v>
      </c>
      <c r="W894" s="24"/>
      <c r="X894" s="24">
        <f>SUM(O894:W894)</f>
        <v>8755000</v>
      </c>
      <c r="Y894" s="24">
        <f t="shared" si="30"/>
        <v>9805600.0000000019</v>
      </c>
      <c r="Z894" s="17"/>
      <c r="AA894" s="80">
        <v>2014</v>
      </c>
      <c r="AB894" s="17"/>
      <c r="AC894" s="90"/>
      <c r="AD894" s="90"/>
      <c r="AE894" s="90"/>
      <c r="AF894" s="90"/>
      <c r="AG894" s="90"/>
      <c r="AH894" s="90"/>
      <c r="AI894" s="90"/>
      <c r="AJ894" s="90"/>
      <c r="AK894" s="90"/>
      <c r="AL894" s="90"/>
      <c r="AM894" s="90"/>
      <c r="AN894" s="90"/>
      <c r="AO894" s="90"/>
      <c r="AP894" s="90"/>
      <c r="AQ894" s="90"/>
      <c r="AR894" s="90"/>
      <c r="AS894" s="90"/>
      <c r="AT894" s="90"/>
      <c r="AU894" s="90"/>
      <c r="AV894" s="90"/>
      <c r="AW894" s="90"/>
      <c r="AX894" s="90"/>
      <c r="AY894" s="90"/>
      <c r="AZ894" s="90"/>
      <c r="BA894" s="90"/>
      <c r="BB894" s="90"/>
      <c r="BC894" s="90"/>
      <c r="BD894" s="90"/>
      <c r="BE894" s="90"/>
      <c r="BF894" s="90"/>
      <c r="BG894" s="90"/>
      <c r="BH894" s="90"/>
      <c r="BI894" s="90"/>
      <c r="BJ894" s="90"/>
      <c r="BK894" s="90"/>
      <c r="BL894" s="90"/>
      <c r="BM894" s="90"/>
      <c r="BN894" s="90"/>
      <c r="BO894" s="90"/>
      <c r="BP894" s="90"/>
      <c r="BQ894" s="90"/>
      <c r="BR894" s="90"/>
      <c r="BS894" s="90"/>
      <c r="BT894" s="90"/>
      <c r="BU894" s="90"/>
      <c r="BV894" s="90"/>
      <c r="BW894" s="90"/>
      <c r="BX894" s="90"/>
      <c r="BY894" s="90"/>
      <c r="BZ894" s="90"/>
      <c r="CA894" s="90"/>
      <c r="CB894" s="90"/>
      <c r="CC894" s="90"/>
      <c r="CD894" s="90"/>
      <c r="CE894" s="90"/>
      <c r="CF894" s="90"/>
      <c r="CG894" s="90"/>
      <c r="CH894" s="90"/>
      <c r="CI894" s="90"/>
      <c r="CJ894" s="90"/>
      <c r="CK894" s="90"/>
      <c r="CL894" s="90"/>
      <c r="CM894" s="90"/>
      <c r="CN894" s="90"/>
      <c r="CO894" s="90"/>
      <c r="CP894" s="90"/>
      <c r="CQ894" s="90"/>
      <c r="CR894" s="90"/>
      <c r="CS894" s="90"/>
      <c r="CT894" s="90"/>
      <c r="CU894" s="90"/>
      <c r="CV894" s="90"/>
      <c r="CW894" s="90"/>
      <c r="CX894" s="90"/>
      <c r="CY894" s="90"/>
      <c r="CZ894" s="90"/>
      <c r="DA894" s="90"/>
      <c r="DB894" s="90"/>
      <c r="DC894" s="90"/>
      <c r="DD894" s="90"/>
      <c r="DE894" s="90"/>
      <c r="DF894" s="90"/>
      <c r="DG894" s="90"/>
      <c r="DH894" s="90"/>
      <c r="DI894" s="90"/>
      <c r="DJ894" s="90"/>
      <c r="DK894" s="90"/>
      <c r="DL894" s="90"/>
      <c r="DM894" s="90"/>
      <c r="DN894" s="90"/>
      <c r="DO894" s="90"/>
      <c r="DP894" s="90"/>
      <c r="DQ894" s="90"/>
      <c r="DR894" s="90"/>
      <c r="DS894" s="90"/>
      <c r="DT894" s="90"/>
      <c r="DU894" s="90"/>
      <c r="DV894" s="90"/>
      <c r="DW894" s="90"/>
      <c r="DX894" s="90"/>
      <c r="DY894" s="90"/>
      <c r="DZ894" s="90"/>
      <c r="EA894" s="90"/>
      <c r="EB894" s="90"/>
      <c r="EC894" s="90"/>
      <c r="ED894" s="90"/>
      <c r="EE894" s="90"/>
      <c r="EF894" s="90"/>
      <c r="EG894" s="90"/>
      <c r="EH894" s="90"/>
      <c r="EI894" s="90"/>
      <c r="EJ894" s="90"/>
      <c r="EK894" s="90"/>
      <c r="EL894" s="90"/>
      <c r="EM894" s="90"/>
      <c r="EN894" s="90"/>
      <c r="EO894" s="90"/>
      <c r="EP894" s="90"/>
      <c r="EQ894" s="90"/>
      <c r="ER894" s="90"/>
      <c r="ES894" s="90"/>
      <c r="ET894" s="90"/>
      <c r="EU894" s="90"/>
      <c r="EV894" s="90"/>
      <c r="EW894" s="90"/>
      <c r="EX894" s="90"/>
      <c r="EY894" s="90"/>
      <c r="EZ894" s="90"/>
      <c r="FA894" s="90"/>
      <c r="FB894" s="90"/>
      <c r="FC894" s="90"/>
      <c r="FD894" s="90"/>
      <c r="FE894" s="90"/>
      <c r="FF894" s="90"/>
      <c r="FG894" s="90"/>
      <c r="FH894" s="90"/>
      <c r="FI894" s="90"/>
      <c r="FJ894" s="90"/>
      <c r="FK894" s="90"/>
      <c r="FL894" s="90"/>
      <c r="FM894" s="90"/>
      <c r="FN894" s="90"/>
      <c r="FO894" s="90"/>
      <c r="FP894" s="90"/>
      <c r="FQ894" s="90"/>
      <c r="FR894" s="90"/>
      <c r="FS894" s="90"/>
      <c r="FT894" s="90"/>
      <c r="FU894" s="90"/>
      <c r="FV894" s="90"/>
      <c r="FW894" s="90"/>
      <c r="FX894" s="90"/>
      <c r="FY894" s="90"/>
      <c r="FZ894" s="90"/>
      <c r="GA894" s="90"/>
      <c r="GB894" s="90"/>
      <c r="GC894" s="90"/>
      <c r="GD894" s="90"/>
      <c r="GE894" s="90"/>
      <c r="GF894" s="90"/>
      <c r="GG894" s="90"/>
      <c r="GH894" s="90"/>
      <c r="GI894" s="90"/>
      <c r="GJ894" s="90"/>
      <c r="GK894" s="90"/>
      <c r="GL894" s="90"/>
      <c r="GM894" s="90"/>
      <c r="GN894" s="90"/>
      <c r="GO894" s="90"/>
      <c r="GP894" s="90"/>
      <c r="GQ894" s="90"/>
      <c r="GR894" s="90"/>
      <c r="GS894" s="90"/>
      <c r="GT894" s="90"/>
      <c r="GU894" s="90"/>
      <c r="GV894" s="90"/>
      <c r="GW894" s="90"/>
      <c r="GX894" s="90"/>
      <c r="GY894" s="90"/>
      <c r="GZ894" s="90"/>
      <c r="HA894" s="90"/>
      <c r="HB894" s="90"/>
      <c r="HC894" s="90"/>
      <c r="HD894" s="90"/>
      <c r="HE894" s="90"/>
      <c r="HF894" s="90"/>
      <c r="HG894" s="90"/>
      <c r="HH894" s="90"/>
      <c r="HI894" s="90"/>
      <c r="HJ894" s="90"/>
      <c r="HK894" s="90"/>
      <c r="HL894" s="90"/>
      <c r="HM894" s="90"/>
      <c r="HN894" s="90"/>
      <c r="HO894" s="90"/>
      <c r="HP894" s="90"/>
      <c r="HQ894" s="90"/>
    </row>
    <row r="895" spans="2:225" ht="114.75" outlineLevel="1" x14ac:dyDescent="0.2">
      <c r="B895" s="17" t="s">
        <v>2331</v>
      </c>
      <c r="C895" s="35" t="s">
        <v>46</v>
      </c>
      <c r="D895" s="37" t="s">
        <v>2332</v>
      </c>
      <c r="E895" s="37" t="s">
        <v>2333</v>
      </c>
      <c r="F895" s="85" t="s">
        <v>2334</v>
      </c>
      <c r="G895" s="37" t="s">
        <v>2335</v>
      </c>
      <c r="H895" s="37" t="s">
        <v>51</v>
      </c>
      <c r="I895" s="37">
        <v>100</v>
      </c>
      <c r="J895" s="37" t="s">
        <v>2131</v>
      </c>
      <c r="K895" s="37" t="s">
        <v>2057</v>
      </c>
      <c r="L895" s="17"/>
      <c r="M895" s="17" t="s">
        <v>2132</v>
      </c>
      <c r="N895" s="17"/>
      <c r="O895" s="24"/>
      <c r="P895" s="24"/>
      <c r="Q895" s="24"/>
      <c r="R895" s="24">
        <v>56640000</v>
      </c>
      <c r="S895" s="24">
        <v>56640000</v>
      </c>
      <c r="T895" s="24">
        <v>56640000</v>
      </c>
      <c r="U895" s="24">
        <v>56640000</v>
      </c>
      <c r="V895" s="24">
        <v>56640000</v>
      </c>
      <c r="W895" s="24"/>
      <c r="X895" s="24">
        <f>SUM(O895:W895)</f>
        <v>283200000</v>
      </c>
      <c r="Y895" s="24">
        <f t="shared" si="30"/>
        <v>317184000.00000006</v>
      </c>
      <c r="Z895" s="17"/>
      <c r="AA895" s="80">
        <v>2014</v>
      </c>
      <c r="AB895" s="17"/>
      <c r="AC895" s="90"/>
      <c r="AD895" s="90"/>
      <c r="AE895" s="90"/>
      <c r="AF895" s="90"/>
      <c r="AG895" s="90"/>
      <c r="AH895" s="90"/>
      <c r="AI895" s="90"/>
      <c r="AJ895" s="90"/>
      <c r="AK895" s="90"/>
      <c r="AL895" s="90"/>
      <c r="AM895" s="90"/>
      <c r="AN895" s="90"/>
      <c r="AO895" s="90"/>
      <c r="AP895" s="90"/>
      <c r="AQ895" s="90"/>
      <c r="AR895" s="90"/>
      <c r="AS895" s="90"/>
      <c r="AT895" s="90"/>
      <c r="AU895" s="90"/>
      <c r="AV895" s="90"/>
      <c r="AW895" s="90"/>
      <c r="AX895" s="90"/>
      <c r="AY895" s="90"/>
      <c r="AZ895" s="90"/>
      <c r="BA895" s="90"/>
      <c r="BB895" s="90"/>
      <c r="BC895" s="90"/>
      <c r="BD895" s="90"/>
      <c r="BE895" s="90"/>
      <c r="BF895" s="90"/>
      <c r="BG895" s="90"/>
      <c r="BH895" s="90"/>
      <c r="BI895" s="90"/>
      <c r="BJ895" s="90"/>
      <c r="BK895" s="90"/>
      <c r="BL895" s="90"/>
      <c r="BM895" s="90"/>
      <c r="BN895" s="90"/>
      <c r="BO895" s="90"/>
      <c r="BP895" s="90"/>
      <c r="BQ895" s="90"/>
      <c r="BR895" s="90"/>
      <c r="BS895" s="90"/>
      <c r="BT895" s="90"/>
      <c r="BU895" s="90"/>
      <c r="BV895" s="90"/>
      <c r="BW895" s="90"/>
      <c r="BX895" s="90"/>
      <c r="BY895" s="90"/>
      <c r="BZ895" s="90"/>
      <c r="CA895" s="90"/>
      <c r="CB895" s="90"/>
      <c r="CC895" s="90"/>
      <c r="CD895" s="90"/>
      <c r="CE895" s="90"/>
      <c r="CF895" s="90"/>
      <c r="CG895" s="90"/>
      <c r="CH895" s="90"/>
      <c r="CI895" s="90"/>
      <c r="CJ895" s="90"/>
      <c r="CK895" s="90"/>
      <c r="CL895" s="90"/>
      <c r="CM895" s="90"/>
      <c r="CN895" s="90"/>
      <c r="CO895" s="90"/>
      <c r="CP895" s="90"/>
      <c r="CQ895" s="90"/>
      <c r="CR895" s="90"/>
      <c r="CS895" s="90"/>
      <c r="CT895" s="90"/>
      <c r="CU895" s="90"/>
      <c r="CV895" s="90"/>
      <c r="CW895" s="90"/>
      <c r="CX895" s="90"/>
      <c r="CY895" s="90"/>
      <c r="CZ895" s="90"/>
      <c r="DA895" s="90"/>
      <c r="DB895" s="90"/>
      <c r="DC895" s="90"/>
      <c r="DD895" s="90"/>
      <c r="DE895" s="90"/>
      <c r="DF895" s="90"/>
      <c r="DG895" s="90"/>
      <c r="DH895" s="90"/>
      <c r="DI895" s="90"/>
      <c r="DJ895" s="90"/>
      <c r="DK895" s="90"/>
      <c r="DL895" s="90"/>
      <c r="DM895" s="90"/>
      <c r="DN895" s="90"/>
      <c r="DO895" s="90"/>
      <c r="DP895" s="90"/>
      <c r="DQ895" s="90"/>
      <c r="DR895" s="90"/>
      <c r="DS895" s="90"/>
      <c r="DT895" s="90"/>
      <c r="DU895" s="90"/>
      <c r="DV895" s="90"/>
      <c r="DW895" s="90"/>
      <c r="DX895" s="90"/>
      <c r="DY895" s="90"/>
      <c r="DZ895" s="90"/>
      <c r="EA895" s="90"/>
      <c r="EB895" s="90"/>
      <c r="EC895" s="90"/>
      <c r="ED895" s="90"/>
      <c r="EE895" s="90"/>
      <c r="EF895" s="90"/>
      <c r="EG895" s="90"/>
      <c r="EH895" s="90"/>
      <c r="EI895" s="90"/>
      <c r="EJ895" s="90"/>
      <c r="EK895" s="90"/>
      <c r="EL895" s="90"/>
      <c r="EM895" s="90"/>
      <c r="EN895" s="90"/>
      <c r="EO895" s="90"/>
      <c r="EP895" s="90"/>
      <c r="EQ895" s="90"/>
      <c r="ER895" s="90"/>
      <c r="ES895" s="90"/>
      <c r="ET895" s="90"/>
      <c r="EU895" s="90"/>
      <c r="EV895" s="90"/>
      <c r="EW895" s="90"/>
      <c r="EX895" s="90"/>
      <c r="EY895" s="90"/>
      <c r="EZ895" s="90"/>
      <c r="FA895" s="90"/>
      <c r="FB895" s="90"/>
      <c r="FC895" s="90"/>
      <c r="FD895" s="90"/>
      <c r="FE895" s="90"/>
      <c r="FF895" s="90"/>
      <c r="FG895" s="90"/>
      <c r="FH895" s="90"/>
      <c r="FI895" s="90"/>
      <c r="FJ895" s="90"/>
      <c r="FK895" s="90"/>
      <c r="FL895" s="90"/>
      <c r="FM895" s="90"/>
      <c r="FN895" s="90"/>
      <c r="FO895" s="90"/>
      <c r="FP895" s="90"/>
      <c r="FQ895" s="90"/>
      <c r="FR895" s="90"/>
      <c r="FS895" s="90"/>
      <c r="FT895" s="90"/>
      <c r="FU895" s="90"/>
      <c r="FV895" s="90"/>
      <c r="FW895" s="90"/>
      <c r="FX895" s="90"/>
      <c r="FY895" s="90"/>
      <c r="FZ895" s="90"/>
      <c r="GA895" s="90"/>
      <c r="GB895" s="90"/>
      <c r="GC895" s="90"/>
      <c r="GD895" s="90"/>
      <c r="GE895" s="90"/>
      <c r="GF895" s="90"/>
      <c r="GG895" s="90"/>
      <c r="GH895" s="90"/>
      <c r="GI895" s="90"/>
      <c r="GJ895" s="90"/>
      <c r="GK895" s="90"/>
      <c r="GL895" s="90"/>
      <c r="GM895" s="90"/>
      <c r="GN895" s="90"/>
      <c r="GO895" s="90"/>
      <c r="GP895" s="90"/>
      <c r="GQ895" s="90"/>
      <c r="GR895" s="90"/>
      <c r="GS895" s="90"/>
      <c r="GT895" s="90"/>
      <c r="GU895" s="90"/>
      <c r="GV895" s="90"/>
      <c r="GW895" s="90"/>
      <c r="GX895" s="90"/>
      <c r="GY895" s="90"/>
      <c r="GZ895" s="90"/>
      <c r="HA895" s="90"/>
      <c r="HB895" s="90"/>
      <c r="HC895" s="90"/>
      <c r="HD895" s="90"/>
      <c r="HE895" s="90"/>
      <c r="HF895" s="90"/>
      <c r="HG895" s="90"/>
      <c r="HH895" s="90"/>
      <c r="HI895" s="90"/>
      <c r="HJ895" s="90"/>
      <c r="HK895" s="90"/>
      <c r="HL895" s="90"/>
      <c r="HM895" s="90"/>
      <c r="HN895" s="90"/>
      <c r="HO895" s="90"/>
      <c r="HP895" s="90"/>
      <c r="HQ895" s="90"/>
    </row>
    <row r="896" spans="2:225" ht="114.75" outlineLevel="1" x14ac:dyDescent="0.2">
      <c r="B896" s="17" t="s">
        <v>2336</v>
      </c>
      <c r="C896" s="35" t="s">
        <v>46</v>
      </c>
      <c r="D896" s="37" t="s">
        <v>2337</v>
      </c>
      <c r="E896" s="37" t="s">
        <v>2338</v>
      </c>
      <c r="F896" s="85" t="s">
        <v>2338</v>
      </c>
      <c r="G896" s="37" t="s">
        <v>2339</v>
      </c>
      <c r="H896" s="37" t="s">
        <v>83</v>
      </c>
      <c r="I896" s="37">
        <v>100</v>
      </c>
      <c r="J896" s="37" t="s">
        <v>2131</v>
      </c>
      <c r="K896" s="37" t="s">
        <v>2057</v>
      </c>
      <c r="L896" s="17"/>
      <c r="M896" s="17" t="s">
        <v>2132</v>
      </c>
      <c r="N896" s="17"/>
      <c r="O896" s="24"/>
      <c r="P896" s="24"/>
      <c r="Q896" s="24"/>
      <c r="R896" s="24">
        <v>240466780</v>
      </c>
      <c r="S896" s="24">
        <v>240466780</v>
      </c>
      <c r="T896" s="24">
        <v>240466780</v>
      </c>
      <c r="U896" s="24"/>
      <c r="V896" s="24"/>
      <c r="W896" s="24"/>
      <c r="X896" s="24">
        <f>SUM(O896:W896)</f>
        <v>721400340</v>
      </c>
      <c r="Y896" s="24">
        <f t="shared" si="30"/>
        <v>807968380.80000007</v>
      </c>
      <c r="Z896" s="17"/>
      <c r="AA896" s="80">
        <v>2014</v>
      </c>
      <c r="AB896" s="17"/>
      <c r="AC896" s="90"/>
      <c r="AD896" s="90"/>
      <c r="AE896" s="90"/>
      <c r="AF896" s="90"/>
      <c r="AG896" s="90"/>
      <c r="AH896" s="90"/>
      <c r="AI896" s="90"/>
      <c r="AJ896" s="90"/>
      <c r="AK896" s="90"/>
      <c r="AL896" s="90"/>
      <c r="AM896" s="90"/>
      <c r="AN896" s="90"/>
      <c r="AO896" s="90"/>
      <c r="AP896" s="90"/>
      <c r="AQ896" s="90"/>
      <c r="AR896" s="90"/>
      <c r="AS896" s="90"/>
      <c r="AT896" s="90"/>
      <c r="AU896" s="90"/>
      <c r="AV896" s="90"/>
      <c r="AW896" s="90"/>
      <c r="AX896" s="90"/>
      <c r="AY896" s="90"/>
      <c r="AZ896" s="90"/>
      <c r="BA896" s="90"/>
      <c r="BB896" s="90"/>
      <c r="BC896" s="90"/>
      <c r="BD896" s="90"/>
      <c r="BE896" s="90"/>
      <c r="BF896" s="90"/>
      <c r="BG896" s="90"/>
      <c r="BH896" s="90"/>
      <c r="BI896" s="90"/>
      <c r="BJ896" s="90"/>
      <c r="BK896" s="90"/>
      <c r="BL896" s="90"/>
      <c r="BM896" s="90"/>
      <c r="BN896" s="90"/>
      <c r="BO896" s="90"/>
      <c r="BP896" s="90"/>
      <c r="BQ896" s="90"/>
      <c r="BR896" s="90"/>
      <c r="BS896" s="90"/>
      <c r="BT896" s="90"/>
      <c r="BU896" s="90"/>
      <c r="BV896" s="90"/>
      <c r="BW896" s="90"/>
      <c r="BX896" s="90"/>
      <c r="BY896" s="90"/>
      <c r="BZ896" s="90"/>
      <c r="CA896" s="90"/>
      <c r="CB896" s="90"/>
      <c r="CC896" s="90"/>
      <c r="CD896" s="90"/>
      <c r="CE896" s="90"/>
      <c r="CF896" s="90"/>
      <c r="CG896" s="90"/>
      <c r="CH896" s="90"/>
      <c r="CI896" s="90"/>
      <c r="CJ896" s="90"/>
      <c r="CK896" s="90"/>
      <c r="CL896" s="90"/>
      <c r="CM896" s="90"/>
      <c r="CN896" s="90"/>
      <c r="CO896" s="90"/>
      <c r="CP896" s="90"/>
      <c r="CQ896" s="90"/>
      <c r="CR896" s="90"/>
      <c r="CS896" s="90"/>
      <c r="CT896" s="90"/>
      <c r="CU896" s="90"/>
      <c r="CV896" s="90"/>
      <c r="CW896" s="90"/>
      <c r="CX896" s="90"/>
      <c r="CY896" s="90"/>
      <c r="CZ896" s="90"/>
      <c r="DA896" s="90"/>
      <c r="DB896" s="90"/>
      <c r="DC896" s="90"/>
      <c r="DD896" s="90"/>
      <c r="DE896" s="90"/>
      <c r="DF896" s="90"/>
      <c r="DG896" s="90"/>
      <c r="DH896" s="90"/>
      <c r="DI896" s="90"/>
      <c r="DJ896" s="90"/>
      <c r="DK896" s="90"/>
      <c r="DL896" s="90"/>
      <c r="DM896" s="90"/>
      <c r="DN896" s="90"/>
      <c r="DO896" s="90"/>
      <c r="DP896" s="90"/>
      <c r="DQ896" s="90"/>
      <c r="DR896" s="90"/>
      <c r="DS896" s="90"/>
      <c r="DT896" s="90"/>
      <c r="DU896" s="90"/>
      <c r="DV896" s="90"/>
      <c r="DW896" s="90"/>
      <c r="DX896" s="90"/>
      <c r="DY896" s="90"/>
      <c r="DZ896" s="90"/>
      <c r="EA896" s="90"/>
      <c r="EB896" s="90"/>
      <c r="EC896" s="90"/>
      <c r="ED896" s="90"/>
      <c r="EE896" s="90"/>
      <c r="EF896" s="90"/>
      <c r="EG896" s="90"/>
      <c r="EH896" s="90"/>
      <c r="EI896" s="90"/>
      <c r="EJ896" s="90"/>
      <c r="EK896" s="90"/>
      <c r="EL896" s="90"/>
      <c r="EM896" s="90"/>
      <c r="EN896" s="90"/>
      <c r="EO896" s="90"/>
      <c r="EP896" s="90"/>
      <c r="EQ896" s="90"/>
      <c r="ER896" s="90"/>
      <c r="ES896" s="90"/>
      <c r="ET896" s="90"/>
      <c r="EU896" s="90"/>
      <c r="EV896" s="90"/>
      <c r="EW896" s="90"/>
      <c r="EX896" s="90"/>
      <c r="EY896" s="90"/>
      <c r="EZ896" s="90"/>
      <c r="FA896" s="90"/>
      <c r="FB896" s="90"/>
      <c r="FC896" s="90"/>
      <c r="FD896" s="90"/>
      <c r="FE896" s="90"/>
      <c r="FF896" s="90"/>
      <c r="FG896" s="90"/>
      <c r="FH896" s="90"/>
      <c r="FI896" s="90"/>
      <c r="FJ896" s="90"/>
      <c r="FK896" s="90"/>
      <c r="FL896" s="90"/>
      <c r="FM896" s="90"/>
      <c r="FN896" s="90"/>
      <c r="FO896" s="90"/>
      <c r="FP896" s="90"/>
      <c r="FQ896" s="90"/>
      <c r="FR896" s="90"/>
      <c r="FS896" s="90"/>
      <c r="FT896" s="90"/>
      <c r="FU896" s="90"/>
      <c r="FV896" s="90"/>
      <c r="FW896" s="90"/>
      <c r="FX896" s="90"/>
      <c r="FY896" s="90"/>
      <c r="FZ896" s="90"/>
      <c r="GA896" s="90"/>
      <c r="GB896" s="90"/>
      <c r="GC896" s="90"/>
      <c r="GD896" s="90"/>
      <c r="GE896" s="90"/>
      <c r="GF896" s="90"/>
      <c r="GG896" s="90"/>
      <c r="GH896" s="90"/>
      <c r="GI896" s="90"/>
      <c r="GJ896" s="90"/>
      <c r="GK896" s="90"/>
      <c r="GL896" s="90"/>
      <c r="GM896" s="90"/>
      <c r="GN896" s="90"/>
      <c r="GO896" s="90"/>
      <c r="GP896" s="90"/>
      <c r="GQ896" s="90"/>
      <c r="GR896" s="90"/>
      <c r="GS896" s="90"/>
      <c r="GT896" s="90"/>
      <c r="GU896" s="90"/>
      <c r="GV896" s="90"/>
      <c r="GW896" s="90"/>
      <c r="GX896" s="90"/>
      <c r="GY896" s="90"/>
      <c r="GZ896" s="90"/>
      <c r="HA896" s="90"/>
      <c r="HB896" s="90"/>
      <c r="HC896" s="90"/>
      <c r="HD896" s="90"/>
      <c r="HE896" s="90"/>
      <c r="HF896" s="90"/>
      <c r="HG896" s="90"/>
      <c r="HH896" s="90"/>
      <c r="HI896" s="90"/>
      <c r="HJ896" s="90"/>
      <c r="HK896" s="90"/>
      <c r="HL896" s="90"/>
      <c r="HM896" s="90"/>
      <c r="HN896" s="90"/>
      <c r="HO896" s="90"/>
      <c r="HP896" s="90"/>
      <c r="HQ896" s="90"/>
    </row>
    <row r="897" spans="2:225" ht="114.75" outlineLevel="1" x14ac:dyDescent="0.2">
      <c r="B897" s="17" t="s">
        <v>2340</v>
      </c>
      <c r="C897" s="35" t="s">
        <v>46</v>
      </c>
      <c r="D897" s="37" t="s">
        <v>2341</v>
      </c>
      <c r="E897" s="37" t="s">
        <v>2342</v>
      </c>
      <c r="F897" s="85" t="s">
        <v>2343</v>
      </c>
      <c r="G897" s="37" t="s">
        <v>2344</v>
      </c>
      <c r="H897" s="37" t="s">
        <v>83</v>
      </c>
      <c r="I897" s="37">
        <v>100</v>
      </c>
      <c r="J897" s="37" t="s">
        <v>2131</v>
      </c>
      <c r="K897" s="37" t="s">
        <v>2057</v>
      </c>
      <c r="L897" s="17"/>
      <c r="M897" s="17" t="s">
        <v>2132</v>
      </c>
      <c r="N897" s="17"/>
      <c r="O897" s="24"/>
      <c r="P897" s="24"/>
      <c r="Q897" s="24"/>
      <c r="R897" s="24">
        <v>94428000</v>
      </c>
      <c r="S897" s="24">
        <v>94428000</v>
      </c>
      <c r="T897" s="24">
        <v>94428000</v>
      </c>
      <c r="U897" s="24"/>
      <c r="V897" s="24"/>
      <c r="W897" s="24"/>
      <c r="X897" s="24">
        <f>SUM(O897:W897)</f>
        <v>283284000</v>
      </c>
      <c r="Y897" s="24">
        <f t="shared" si="30"/>
        <v>317278080.00000006</v>
      </c>
      <c r="Z897" s="17"/>
      <c r="AA897" s="80">
        <v>2014</v>
      </c>
      <c r="AB897" s="17"/>
      <c r="AC897" s="90"/>
      <c r="AD897" s="90"/>
      <c r="AE897" s="90"/>
      <c r="AF897" s="90"/>
      <c r="AG897" s="90"/>
      <c r="AH897" s="90"/>
      <c r="AI897" s="90"/>
      <c r="AJ897" s="90"/>
      <c r="AK897" s="90"/>
      <c r="AL897" s="90"/>
      <c r="AM897" s="90"/>
      <c r="AN897" s="90"/>
      <c r="AO897" s="90"/>
      <c r="AP897" s="90"/>
      <c r="AQ897" s="90"/>
      <c r="AR897" s="90"/>
      <c r="AS897" s="90"/>
      <c r="AT897" s="90"/>
      <c r="AU897" s="90"/>
      <c r="AV897" s="90"/>
      <c r="AW897" s="90"/>
      <c r="AX897" s="90"/>
      <c r="AY897" s="90"/>
      <c r="AZ897" s="90"/>
      <c r="BA897" s="90"/>
      <c r="BB897" s="90"/>
      <c r="BC897" s="90"/>
      <c r="BD897" s="90"/>
      <c r="BE897" s="90"/>
      <c r="BF897" s="90"/>
      <c r="BG897" s="90"/>
      <c r="BH897" s="90"/>
      <c r="BI897" s="90"/>
      <c r="BJ897" s="90"/>
      <c r="BK897" s="90"/>
      <c r="BL897" s="90"/>
      <c r="BM897" s="90"/>
      <c r="BN897" s="90"/>
      <c r="BO897" s="90"/>
      <c r="BP897" s="90"/>
      <c r="BQ897" s="90"/>
      <c r="BR897" s="90"/>
      <c r="BS897" s="90"/>
      <c r="BT897" s="90"/>
      <c r="BU897" s="90"/>
      <c r="BV897" s="90"/>
      <c r="BW897" s="90"/>
      <c r="BX897" s="90"/>
      <c r="BY897" s="90"/>
      <c r="BZ897" s="90"/>
      <c r="CA897" s="90"/>
      <c r="CB897" s="90"/>
      <c r="CC897" s="90"/>
      <c r="CD897" s="90"/>
      <c r="CE897" s="90"/>
      <c r="CF897" s="90"/>
      <c r="CG897" s="90"/>
      <c r="CH897" s="90"/>
      <c r="CI897" s="90"/>
      <c r="CJ897" s="90"/>
      <c r="CK897" s="90"/>
      <c r="CL897" s="90"/>
      <c r="CM897" s="90"/>
      <c r="CN897" s="90"/>
      <c r="CO897" s="90"/>
      <c r="CP897" s="90"/>
      <c r="CQ897" s="90"/>
      <c r="CR897" s="90"/>
      <c r="CS897" s="90"/>
      <c r="CT897" s="90"/>
      <c r="CU897" s="90"/>
      <c r="CV897" s="90"/>
      <c r="CW897" s="90"/>
      <c r="CX897" s="90"/>
      <c r="CY897" s="90"/>
      <c r="CZ897" s="90"/>
      <c r="DA897" s="90"/>
      <c r="DB897" s="90"/>
      <c r="DC897" s="90"/>
      <c r="DD897" s="90"/>
      <c r="DE897" s="90"/>
      <c r="DF897" s="90"/>
      <c r="DG897" s="90"/>
      <c r="DH897" s="90"/>
      <c r="DI897" s="90"/>
      <c r="DJ897" s="90"/>
      <c r="DK897" s="90"/>
      <c r="DL897" s="90"/>
      <c r="DM897" s="90"/>
      <c r="DN897" s="90"/>
      <c r="DO897" s="90"/>
      <c r="DP897" s="90"/>
      <c r="DQ897" s="90"/>
      <c r="DR897" s="90"/>
      <c r="DS897" s="90"/>
      <c r="DT897" s="90"/>
      <c r="DU897" s="90"/>
      <c r="DV897" s="90"/>
      <c r="DW897" s="90"/>
      <c r="DX897" s="90"/>
      <c r="DY897" s="90"/>
      <c r="DZ897" s="90"/>
      <c r="EA897" s="90"/>
      <c r="EB897" s="90"/>
      <c r="EC897" s="90"/>
      <c r="ED897" s="90"/>
      <c r="EE897" s="90"/>
      <c r="EF897" s="90"/>
      <c r="EG897" s="90"/>
      <c r="EH897" s="90"/>
      <c r="EI897" s="90"/>
      <c r="EJ897" s="90"/>
      <c r="EK897" s="90"/>
      <c r="EL897" s="90"/>
      <c r="EM897" s="90"/>
      <c r="EN897" s="90"/>
      <c r="EO897" s="90"/>
      <c r="EP897" s="90"/>
      <c r="EQ897" s="90"/>
      <c r="ER897" s="90"/>
      <c r="ES897" s="90"/>
      <c r="ET897" s="90"/>
      <c r="EU897" s="90"/>
      <c r="EV897" s="90"/>
      <c r="EW897" s="90"/>
      <c r="EX897" s="90"/>
      <c r="EY897" s="90"/>
      <c r="EZ897" s="90"/>
      <c r="FA897" s="90"/>
      <c r="FB897" s="90"/>
      <c r="FC897" s="90"/>
      <c r="FD897" s="90"/>
      <c r="FE897" s="90"/>
      <c r="FF897" s="90"/>
      <c r="FG897" s="90"/>
      <c r="FH897" s="90"/>
      <c r="FI897" s="90"/>
      <c r="FJ897" s="90"/>
      <c r="FK897" s="90"/>
      <c r="FL897" s="90"/>
      <c r="FM897" s="90"/>
      <c r="FN897" s="90"/>
      <c r="FO897" s="90"/>
      <c r="FP897" s="90"/>
      <c r="FQ897" s="90"/>
      <c r="FR897" s="90"/>
      <c r="FS897" s="90"/>
      <c r="FT897" s="90"/>
      <c r="FU897" s="90"/>
      <c r="FV897" s="90"/>
      <c r="FW897" s="90"/>
      <c r="FX897" s="90"/>
      <c r="FY897" s="90"/>
      <c r="FZ897" s="90"/>
      <c r="GA897" s="90"/>
      <c r="GB897" s="90"/>
      <c r="GC897" s="90"/>
      <c r="GD897" s="90"/>
      <c r="GE897" s="90"/>
      <c r="GF897" s="90"/>
      <c r="GG897" s="90"/>
      <c r="GH897" s="90"/>
      <c r="GI897" s="90"/>
      <c r="GJ897" s="90"/>
      <c r="GK897" s="90"/>
      <c r="GL897" s="90"/>
      <c r="GM897" s="90"/>
      <c r="GN897" s="90"/>
      <c r="GO897" s="90"/>
      <c r="GP897" s="90"/>
      <c r="GQ897" s="90"/>
      <c r="GR897" s="90"/>
      <c r="GS897" s="90"/>
      <c r="GT897" s="90"/>
      <c r="GU897" s="90"/>
      <c r="GV897" s="90"/>
      <c r="GW897" s="90"/>
      <c r="GX897" s="90"/>
      <c r="GY897" s="90"/>
      <c r="GZ897" s="90"/>
      <c r="HA897" s="90"/>
      <c r="HB897" s="90"/>
      <c r="HC897" s="90"/>
      <c r="HD897" s="90"/>
      <c r="HE897" s="90"/>
      <c r="HF897" s="90"/>
      <c r="HG897" s="90"/>
      <c r="HH897" s="90"/>
      <c r="HI897" s="90"/>
      <c r="HJ897" s="90"/>
      <c r="HK897" s="90"/>
      <c r="HL897" s="90"/>
      <c r="HM897" s="90"/>
      <c r="HN897" s="90"/>
      <c r="HO897" s="90"/>
      <c r="HP897" s="90"/>
      <c r="HQ897" s="90"/>
    </row>
    <row r="898" spans="2:225" ht="102" outlineLevel="1" x14ac:dyDescent="0.2">
      <c r="B898" s="17" t="s">
        <v>2345</v>
      </c>
      <c r="C898" s="35" t="s">
        <v>46</v>
      </c>
      <c r="D898" s="37" t="s">
        <v>2346</v>
      </c>
      <c r="E898" s="37" t="s">
        <v>2347</v>
      </c>
      <c r="F898" s="85" t="s">
        <v>2348</v>
      </c>
      <c r="G898" s="37" t="s">
        <v>2349</v>
      </c>
      <c r="H898" s="37" t="s">
        <v>83</v>
      </c>
      <c r="I898" s="37">
        <v>90</v>
      </c>
      <c r="J898" s="37" t="s">
        <v>109</v>
      </c>
      <c r="K898" s="17" t="s">
        <v>2091</v>
      </c>
      <c r="L898" s="17"/>
      <c r="M898" s="17" t="s">
        <v>2172</v>
      </c>
      <c r="N898" s="17"/>
      <c r="O898" s="24"/>
      <c r="P898" s="24"/>
      <c r="Q898" s="24"/>
      <c r="R898" s="24">
        <v>124471903.23999999</v>
      </c>
      <c r="S898" s="24">
        <v>129450779.3696</v>
      </c>
      <c r="T898" s="24">
        <v>134628810.544384</v>
      </c>
      <c r="U898" s="24"/>
      <c r="V898" s="24"/>
      <c r="W898" s="24"/>
      <c r="X898" s="24">
        <v>0</v>
      </c>
      <c r="Y898" s="24">
        <f t="shared" si="30"/>
        <v>0</v>
      </c>
      <c r="Z898" s="17"/>
      <c r="AA898" s="80">
        <v>2014</v>
      </c>
      <c r="AB898" s="17" t="s">
        <v>90</v>
      </c>
      <c r="AC898" s="90"/>
      <c r="AD898" s="90"/>
      <c r="AE898" s="90"/>
      <c r="AF898" s="90"/>
      <c r="AG898" s="90"/>
      <c r="AH898" s="90"/>
      <c r="AI898" s="90"/>
      <c r="AJ898" s="90"/>
      <c r="AK898" s="90"/>
      <c r="AL898" s="90"/>
      <c r="AM898" s="90"/>
      <c r="AN898" s="90"/>
      <c r="AO898" s="90"/>
      <c r="AP898" s="90"/>
      <c r="AQ898" s="90"/>
      <c r="AR898" s="90"/>
      <c r="AS898" s="90"/>
      <c r="AT898" s="90"/>
      <c r="AU898" s="90"/>
      <c r="AV898" s="90"/>
      <c r="AW898" s="90"/>
      <c r="AX898" s="90"/>
      <c r="AY898" s="90"/>
      <c r="AZ898" s="90"/>
      <c r="BA898" s="90"/>
      <c r="BB898" s="90"/>
      <c r="BC898" s="90"/>
      <c r="BD898" s="90"/>
      <c r="BE898" s="90"/>
      <c r="BF898" s="90"/>
      <c r="BG898" s="90"/>
      <c r="BH898" s="90"/>
      <c r="BI898" s="90"/>
      <c r="BJ898" s="90"/>
      <c r="BK898" s="90"/>
      <c r="BL898" s="90"/>
      <c r="BM898" s="90"/>
      <c r="BN898" s="90"/>
      <c r="BO898" s="90"/>
      <c r="BP898" s="90"/>
      <c r="BQ898" s="90"/>
      <c r="BR898" s="90"/>
      <c r="BS898" s="90"/>
      <c r="BT898" s="90"/>
      <c r="BU898" s="90"/>
      <c r="BV898" s="90"/>
      <c r="BW898" s="90"/>
      <c r="BX898" s="90"/>
      <c r="BY898" s="90"/>
      <c r="BZ898" s="90"/>
      <c r="CA898" s="90"/>
      <c r="CB898" s="90"/>
      <c r="CC898" s="90"/>
      <c r="CD898" s="90"/>
      <c r="CE898" s="90"/>
      <c r="CF898" s="90"/>
      <c r="CG898" s="90"/>
      <c r="CH898" s="90"/>
      <c r="CI898" s="90"/>
      <c r="CJ898" s="90"/>
      <c r="CK898" s="90"/>
      <c r="CL898" s="90"/>
      <c r="CM898" s="90"/>
      <c r="CN898" s="90"/>
      <c r="CO898" s="90"/>
      <c r="CP898" s="90"/>
      <c r="CQ898" s="90"/>
      <c r="CR898" s="90"/>
      <c r="CS898" s="90"/>
      <c r="CT898" s="90"/>
      <c r="CU898" s="90"/>
      <c r="CV898" s="90"/>
      <c r="CW898" s="90"/>
      <c r="CX898" s="90"/>
      <c r="CY898" s="90"/>
      <c r="CZ898" s="90"/>
      <c r="DA898" s="90"/>
      <c r="DB898" s="90"/>
      <c r="DC898" s="90"/>
      <c r="DD898" s="90"/>
      <c r="DE898" s="90"/>
      <c r="DF898" s="90"/>
      <c r="DG898" s="90"/>
      <c r="DH898" s="90"/>
      <c r="DI898" s="90"/>
      <c r="DJ898" s="90"/>
      <c r="DK898" s="90"/>
      <c r="DL898" s="90"/>
      <c r="DM898" s="90"/>
      <c r="DN898" s="90"/>
      <c r="DO898" s="90"/>
      <c r="DP898" s="90"/>
      <c r="DQ898" s="90"/>
      <c r="DR898" s="90"/>
      <c r="DS898" s="90"/>
      <c r="DT898" s="90"/>
      <c r="DU898" s="90"/>
      <c r="DV898" s="90"/>
      <c r="DW898" s="90"/>
      <c r="DX898" s="90"/>
      <c r="DY898" s="90"/>
      <c r="DZ898" s="90"/>
      <c r="EA898" s="90"/>
      <c r="EB898" s="90"/>
      <c r="EC898" s="90"/>
      <c r="ED898" s="90"/>
      <c r="EE898" s="90"/>
      <c r="EF898" s="90"/>
      <c r="EG898" s="90"/>
      <c r="EH898" s="90"/>
      <c r="EI898" s="90"/>
      <c r="EJ898" s="90"/>
      <c r="EK898" s="90"/>
      <c r="EL898" s="90"/>
      <c r="EM898" s="90"/>
      <c r="EN898" s="90"/>
      <c r="EO898" s="90"/>
      <c r="EP898" s="90"/>
      <c r="EQ898" s="90"/>
      <c r="ER898" s="90"/>
      <c r="ES898" s="90"/>
      <c r="ET898" s="90"/>
      <c r="EU898" s="90"/>
      <c r="EV898" s="90"/>
      <c r="EW898" s="90"/>
      <c r="EX898" s="90"/>
      <c r="EY898" s="90"/>
      <c r="EZ898" s="90"/>
      <c r="FA898" s="90"/>
      <c r="FB898" s="90"/>
      <c r="FC898" s="90"/>
      <c r="FD898" s="90"/>
      <c r="FE898" s="90"/>
      <c r="FF898" s="90"/>
      <c r="FG898" s="90"/>
      <c r="FH898" s="90"/>
      <c r="FI898" s="90"/>
      <c r="FJ898" s="90"/>
      <c r="FK898" s="90"/>
      <c r="FL898" s="90"/>
      <c r="FM898" s="90"/>
      <c r="FN898" s="90"/>
      <c r="FO898" s="90"/>
      <c r="FP898" s="90"/>
      <c r="FQ898" s="90"/>
      <c r="FR898" s="90"/>
      <c r="FS898" s="90"/>
      <c r="FT898" s="90"/>
      <c r="FU898" s="90"/>
      <c r="FV898" s="90"/>
      <c r="FW898" s="90"/>
      <c r="FX898" s="90"/>
      <c r="FY898" s="90"/>
      <c r="FZ898" s="90"/>
      <c r="GA898" s="90"/>
      <c r="GB898" s="90"/>
      <c r="GC898" s="90"/>
      <c r="GD898" s="90"/>
      <c r="GE898" s="90"/>
      <c r="GF898" s="90"/>
      <c r="GG898" s="90"/>
      <c r="GH898" s="90"/>
      <c r="GI898" s="90"/>
      <c r="GJ898" s="90"/>
      <c r="GK898" s="90"/>
      <c r="GL898" s="90"/>
      <c r="GM898" s="90"/>
      <c r="GN898" s="90"/>
      <c r="GO898" s="90"/>
      <c r="GP898" s="90"/>
      <c r="GQ898" s="90"/>
      <c r="GR898" s="90"/>
      <c r="GS898" s="90"/>
      <c r="GT898" s="90"/>
      <c r="GU898" s="90"/>
      <c r="GV898" s="90"/>
      <c r="GW898" s="90"/>
      <c r="GX898" s="90"/>
      <c r="GY898" s="90"/>
      <c r="GZ898" s="90"/>
      <c r="HA898" s="90"/>
      <c r="HB898" s="90"/>
      <c r="HC898" s="90"/>
      <c r="HD898" s="90"/>
      <c r="HE898" s="90"/>
      <c r="HF898" s="90"/>
      <c r="HG898" s="90"/>
      <c r="HH898" s="90"/>
      <c r="HI898" s="90"/>
      <c r="HJ898" s="90"/>
      <c r="HK898" s="90"/>
      <c r="HL898" s="90"/>
      <c r="HM898" s="90"/>
      <c r="HN898" s="90"/>
      <c r="HO898" s="90"/>
      <c r="HP898" s="90"/>
      <c r="HQ898" s="90"/>
    </row>
    <row r="899" spans="2:225" ht="76.5" outlineLevel="1" x14ac:dyDescent="0.2">
      <c r="B899" s="17" t="s">
        <v>2350</v>
      </c>
      <c r="C899" s="35" t="s">
        <v>46</v>
      </c>
      <c r="D899" s="37" t="s">
        <v>2346</v>
      </c>
      <c r="E899" s="37" t="s">
        <v>2347</v>
      </c>
      <c r="F899" s="85" t="s">
        <v>2348</v>
      </c>
      <c r="G899" s="37" t="s">
        <v>2351</v>
      </c>
      <c r="H899" s="37" t="s">
        <v>83</v>
      </c>
      <c r="I899" s="37">
        <v>90</v>
      </c>
      <c r="J899" s="37" t="s">
        <v>109</v>
      </c>
      <c r="K899" s="17" t="s">
        <v>2091</v>
      </c>
      <c r="L899" s="17"/>
      <c r="M899" s="17" t="s">
        <v>2172</v>
      </c>
      <c r="N899" s="17"/>
      <c r="O899" s="24"/>
      <c r="P899" s="24"/>
      <c r="Q899" s="24"/>
      <c r="R899" s="24">
        <v>93633152</v>
      </c>
      <c r="S899" s="24">
        <v>97378478.079999998</v>
      </c>
      <c r="T899" s="24">
        <v>101273617.2032</v>
      </c>
      <c r="U899" s="24"/>
      <c r="V899" s="24"/>
      <c r="W899" s="24"/>
      <c r="X899" s="24">
        <v>0</v>
      </c>
      <c r="Y899" s="24">
        <f t="shared" si="30"/>
        <v>0</v>
      </c>
      <c r="Z899" s="17"/>
      <c r="AA899" s="80">
        <v>2014</v>
      </c>
      <c r="AB899" s="17" t="s">
        <v>90</v>
      </c>
      <c r="AC899" s="90"/>
      <c r="AD899" s="90"/>
      <c r="AE899" s="90"/>
      <c r="AF899" s="90"/>
      <c r="AG899" s="90"/>
      <c r="AH899" s="90"/>
      <c r="AI899" s="90"/>
      <c r="AJ899" s="90"/>
      <c r="AK899" s="90"/>
      <c r="AL899" s="90"/>
      <c r="AM899" s="90"/>
      <c r="AN899" s="90"/>
      <c r="AO899" s="90"/>
      <c r="AP899" s="90"/>
      <c r="AQ899" s="90"/>
      <c r="AR899" s="90"/>
      <c r="AS899" s="90"/>
      <c r="AT899" s="90"/>
      <c r="AU899" s="90"/>
      <c r="AV899" s="90"/>
      <c r="AW899" s="90"/>
      <c r="AX899" s="90"/>
      <c r="AY899" s="90"/>
      <c r="AZ899" s="90"/>
      <c r="BA899" s="90"/>
      <c r="BB899" s="90"/>
      <c r="BC899" s="90"/>
      <c r="BD899" s="90"/>
      <c r="BE899" s="90"/>
      <c r="BF899" s="90"/>
      <c r="BG899" s="90"/>
      <c r="BH899" s="90"/>
      <c r="BI899" s="90"/>
      <c r="BJ899" s="90"/>
      <c r="BK899" s="90"/>
      <c r="BL899" s="90"/>
      <c r="BM899" s="90"/>
      <c r="BN899" s="90"/>
      <c r="BO899" s="90"/>
      <c r="BP899" s="90"/>
      <c r="BQ899" s="90"/>
      <c r="BR899" s="90"/>
      <c r="BS899" s="90"/>
      <c r="BT899" s="90"/>
      <c r="BU899" s="90"/>
      <c r="BV899" s="90"/>
      <c r="BW899" s="90"/>
      <c r="BX899" s="90"/>
      <c r="BY899" s="90"/>
      <c r="BZ899" s="90"/>
      <c r="CA899" s="90"/>
      <c r="CB899" s="90"/>
      <c r="CC899" s="90"/>
      <c r="CD899" s="90"/>
      <c r="CE899" s="90"/>
      <c r="CF899" s="90"/>
      <c r="CG899" s="90"/>
      <c r="CH899" s="90"/>
      <c r="CI899" s="90"/>
      <c r="CJ899" s="90"/>
      <c r="CK899" s="90"/>
      <c r="CL899" s="90"/>
      <c r="CM899" s="90"/>
      <c r="CN899" s="90"/>
      <c r="CO899" s="90"/>
      <c r="CP899" s="90"/>
      <c r="CQ899" s="90"/>
      <c r="CR899" s="90"/>
      <c r="CS899" s="90"/>
      <c r="CT899" s="90"/>
      <c r="CU899" s="90"/>
      <c r="CV899" s="90"/>
      <c r="CW899" s="90"/>
      <c r="CX899" s="90"/>
      <c r="CY899" s="90"/>
      <c r="CZ899" s="90"/>
      <c r="DA899" s="90"/>
      <c r="DB899" s="90"/>
      <c r="DC899" s="90"/>
      <c r="DD899" s="90"/>
      <c r="DE899" s="90"/>
      <c r="DF899" s="90"/>
      <c r="DG899" s="90"/>
      <c r="DH899" s="90"/>
      <c r="DI899" s="90"/>
      <c r="DJ899" s="90"/>
      <c r="DK899" s="90"/>
      <c r="DL899" s="90"/>
      <c r="DM899" s="90"/>
      <c r="DN899" s="90"/>
      <c r="DO899" s="90"/>
      <c r="DP899" s="90"/>
      <c r="DQ899" s="90"/>
      <c r="DR899" s="90"/>
      <c r="DS899" s="90"/>
      <c r="DT899" s="90"/>
      <c r="DU899" s="90"/>
      <c r="DV899" s="90"/>
      <c r="DW899" s="90"/>
      <c r="DX899" s="90"/>
      <c r="DY899" s="90"/>
      <c r="DZ899" s="90"/>
      <c r="EA899" s="90"/>
      <c r="EB899" s="90"/>
      <c r="EC899" s="90"/>
      <c r="ED899" s="90"/>
      <c r="EE899" s="90"/>
      <c r="EF899" s="90"/>
      <c r="EG899" s="90"/>
      <c r="EH899" s="90"/>
      <c r="EI899" s="90"/>
      <c r="EJ899" s="90"/>
      <c r="EK899" s="90"/>
      <c r="EL899" s="90"/>
      <c r="EM899" s="90"/>
      <c r="EN899" s="90"/>
      <c r="EO899" s="90"/>
      <c r="EP899" s="90"/>
      <c r="EQ899" s="90"/>
      <c r="ER899" s="90"/>
      <c r="ES899" s="90"/>
      <c r="ET899" s="90"/>
      <c r="EU899" s="90"/>
      <c r="EV899" s="90"/>
      <c r="EW899" s="90"/>
      <c r="EX899" s="90"/>
      <c r="EY899" s="90"/>
      <c r="EZ899" s="90"/>
      <c r="FA899" s="90"/>
      <c r="FB899" s="90"/>
      <c r="FC899" s="90"/>
      <c r="FD899" s="90"/>
      <c r="FE899" s="90"/>
      <c r="FF899" s="90"/>
      <c r="FG899" s="90"/>
      <c r="FH899" s="90"/>
      <c r="FI899" s="90"/>
      <c r="FJ899" s="90"/>
      <c r="FK899" s="90"/>
      <c r="FL899" s="90"/>
      <c r="FM899" s="90"/>
      <c r="FN899" s="90"/>
      <c r="FO899" s="90"/>
      <c r="FP899" s="90"/>
      <c r="FQ899" s="90"/>
      <c r="FR899" s="90"/>
      <c r="FS899" s="90"/>
      <c r="FT899" s="90"/>
      <c r="FU899" s="90"/>
      <c r="FV899" s="90"/>
      <c r="FW899" s="90"/>
      <c r="FX899" s="90"/>
      <c r="FY899" s="90"/>
      <c r="FZ899" s="90"/>
      <c r="GA899" s="90"/>
      <c r="GB899" s="90"/>
      <c r="GC899" s="90"/>
      <c r="GD899" s="90"/>
      <c r="GE899" s="90"/>
      <c r="GF899" s="90"/>
      <c r="GG899" s="90"/>
      <c r="GH899" s="90"/>
      <c r="GI899" s="90"/>
      <c r="GJ899" s="90"/>
      <c r="GK899" s="90"/>
      <c r="GL899" s="90"/>
      <c r="GM899" s="90"/>
      <c r="GN899" s="90"/>
      <c r="GO899" s="90"/>
      <c r="GP899" s="90"/>
      <c r="GQ899" s="90"/>
      <c r="GR899" s="90"/>
      <c r="GS899" s="90"/>
      <c r="GT899" s="90"/>
      <c r="GU899" s="90"/>
      <c r="GV899" s="90"/>
      <c r="GW899" s="90"/>
      <c r="GX899" s="90"/>
      <c r="GY899" s="90"/>
      <c r="GZ899" s="90"/>
      <c r="HA899" s="90"/>
      <c r="HB899" s="90"/>
      <c r="HC899" s="90"/>
      <c r="HD899" s="90"/>
      <c r="HE899" s="90"/>
      <c r="HF899" s="90"/>
      <c r="HG899" s="90"/>
      <c r="HH899" s="90"/>
      <c r="HI899" s="90"/>
      <c r="HJ899" s="90"/>
      <c r="HK899" s="90"/>
      <c r="HL899" s="90"/>
      <c r="HM899" s="90"/>
      <c r="HN899" s="90"/>
      <c r="HO899" s="90"/>
      <c r="HP899" s="90"/>
      <c r="HQ899" s="90"/>
    </row>
    <row r="900" spans="2:225" ht="76.5" outlineLevel="1" x14ac:dyDescent="0.2">
      <c r="B900" s="17" t="s">
        <v>2352</v>
      </c>
      <c r="C900" s="35" t="s">
        <v>46</v>
      </c>
      <c r="D900" s="37" t="s">
        <v>2346</v>
      </c>
      <c r="E900" s="37" t="s">
        <v>2347</v>
      </c>
      <c r="F900" s="85" t="s">
        <v>2348</v>
      </c>
      <c r="G900" s="37" t="s">
        <v>2353</v>
      </c>
      <c r="H900" s="37" t="s">
        <v>83</v>
      </c>
      <c r="I900" s="37">
        <v>90</v>
      </c>
      <c r="J900" s="37" t="s">
        <v>109</v>
      </c>
      <c r="K900" s="17" t="s">
        <v>2091</v>
      </c>
      <c r="L900" s="17"/>
      <c r="M900" s="17" t="s">
        <v>2172</v>
      </c>
      <c r="N900" s="17"/>
      <c r="O900" s="24"/>
      <c r="P900" s="24"/>
      <c r="Q900" s="24"/>
      <c r="R900" s="24">
        <v>78831936</v>
      </c>
      <c r="S900" s="24">
        <v>81985213.439999998</v>
      </c>
      <c r="T900" s="24">
        <v>85264621.977599993</v>
      </c>
      <c r="U900" s="24"/>
      <c r="V900" s="24"/>
      <c r="W900" s="24"/>
      <c r="X900" s="24">
        <v>0</v>
      </c>
      <c r="Y900" s="24">
        <f t="shared" si="30"/>
        <v>0</v>
      </c>
      <c r="Z900" s="17"/>
      <c r="AA900" s="80">
        <v>2014</v>
      </c>
      <c r="AB900" s="17" t="s">
        <v>90</v>
      </c>
      <c r="AC900" s="90"/>
      <c r="AD900" s="90"/>
      <c r="AE900" s="90"/>
      <c r="AF900" s="90"/>
      <c r="AG900" s="90"/>
      <c r="AH900" s="90"/>
      <c r="AI900" s="90"/>
      <c r="AJ900" s="90"/>
      <c r="AK900" s="90"/>
      <c r="AL900" s="90"/>
      <c r="AM900" s="90"/>
      <c r="AN900" s="90"/>
      <c r="AO900" s="90"/>
      <c r="AP900" s="90"/>
      <c r="AQ900" s="90"/>
      <c r="AR900" s="90"/>
      <c r="AS900" s="90"/>
      <c r="AT900" s="90"/>
      <c r="AU900" s="90"/>
      <c r="AV900" s="90"/>
      <c r="AW900" s="90"/>
      <c r="AX900" s="90"/>
      <c r="AY900" s="90"/>
      <c r="AZ900" s="90"/>
      <c r="BA900" s="90"/>
      <c r="BB900" s="90"/>
      <c r="BC900" s="90"/>
      <c r="BD900" s="90"/>
      <c r="BE900" s="90"/>
      <c r="BF900" s="90"/>
      <c r="BG900" s="90"/>
      <c r="BH900" s="90"/>
      <c r="BI900" s="90"/>
      <c r="BJ900" s="90"/>
      <c r="BK900" s="90"/>
      <c r="BL900" s="90"/>
      <c r="BM900" s="90"/>
      <c r="BN900" s="90"/>
      <c r="BO900" s="90"/>
      <c r="BP900" s="90"/>
      <c r="BQ900" s="90"/>
      <c r="BR900" s="90"/>
      <c r="BS900" s="90"/>
      <c r="BT900" s="90"/>
      <c r="BU900" s="90"/>
      <c r="BV900" s="90"/>
      <c r="BW900" s="90"/>
      <c r="BX900" s="90"/>
      <c r="BY900" s="90"/>
      <c r="BZ900" s="90"/>
      <c r="CA900" s="90"/>
      <c r="CB900" s="90"/>
      <c r="CC900" s="90"/>
      <c r="CD900" s="90"/>
      <c r="CE900" s="90"/>
      <c r="CF900" s="90"/>
      <c r="CG900" s="90"/>
      <c r="CH900" s="90"/>
      <c r="CI900" s="90"/>
      <c r="CJ900" s="90"/>
      <c r="CK900" s="90"/>
      <c r="CL900" s="90"/>
      <c r="CM900" s="90"/>
      <c r="CN900" s="90"/>
      <c r="CO900" s="90"/>
      <c r="CP900" s="90"/>
      <c r="CQ900" s="90"/>
      <c r="CR900" s="90"/>
      <c r="CS900" s="90"/>
      <c r="CT900" s="90"/>
      <c r="CU900" s="90"/>
      <c r="CV900" s="90"/>
      <c r="CW900" s="90"/>
      <c r="CX900" s="90"/>
      <c r="CY900" s="90"/>
      <c r="CZ900" s="90"/>
      <c r="DA900" s="90"/>
      <c r="DB900" s="90"/>
      <c r="DC900" s="90"/>
      <c r="DD900" s="90"/>
      <c r="DE900" s="90"/>
      <c r="DF900" s="90"/>
      <c r="DG900" s="90"/>
      <c r="DH900" s="90"/>
      <c r="DI900" s="90"/>
      <c r="DJ900" s="90"/>
      <c r="DK900" s="90"/>
      <c r="DL900" s="90"/>
      <c r="DM900" s="90"/>
      <c r="DN900" s="90"/>
      <c r="DO900" s="90"/>
      <c r="DP900" s="90"/>
      <c r="DQ900" s="90"/>
      <c r="DR900" s="90"/>
      <c r="DS900" s="90"/>
      <c r="DT900" s="90"/>
      <c r="DU900" s="90"/>
      <c r="DV900" s="90"/>
      <c r="DW900" s="90"/>
      <c r="DX900" s="90"/>
      <c r="DY900" s="90"/>
      <c r="DZ900" s="90"/>
      <c r="EA900" s="90"/>
      <c r="EB900" s="90"/>
      <c r="EC900" s="90"/>
      <c r="ED900" s="90"/>
      <c r="EE900" s="90"/>
      <c r="EF900" s="90"/>
      <c r="EG900" s="90"/>
      <c r="EH900" s="90"/>
      <c r="EI900" s="90"/>
      <c r="EJ900" s="90"/>
      <c r="EK900" s="90"/>
      <c r="EL900" s="90"/>
      <c r="EM900" s="90"/>
      <c r="EN900" s="90"/>
      <c r="EO900" s="90"/>
      <c r="EP900" s="90"/>
      <c r="EQ900" s="90"/>
      <c r="ER900" s="90"/>
      <c r="ES900" s="90"/>
      <c r="ET900" s="90"/>
      <c r="EU900" s="90"/>
      <c r="EV900" s="90"/>
      <c r="EW900" s="90"/>
      <c r="EX900" s="90"/>
      <c r="EY900" s="90"/>
      <c r="EZ900" s="90"/>
      <c r="FA900" s="90"/>
      <c r="FB900" s="90"/>
      <c r="FC900" s="90"/>
      <c r="FD900" s="90"/>
      <c r="FE900" s="90"/>
      <c r="FF900" s="90"/>
      <c r="FG900" s="90"/>
      <c r="FH900" s="90"/>
      <c r="FI900" s="90"/>
      <c r="FJ900" s="90"/>
      <c r="FK900" s="90"/>
      <c r="FL900" s="90"/>
      <c r="FM900" s="90"/>
      <c r="FN900" s="90"/>
      <c r="FO900" s="90"/>
      <c r="FP900" s="90"/>
      <c r="FQ900" s="90"/>
      <c r="FR900" s="90"/>
      <c r="FS900" s="90"/>
      <c r="FT900" s="90"/>
      <c r="FU900" s="90"/>
      <c r="FV900" s="90"/>
      <c r="FW900" s="90"/>
      <c r="FX900" s="90"/>
      <c r="FY900" s="90"/>
      <c r="FZ900" s="90"/>
      <c r="GA900" s="90"/>
      <c r="GB900" s="90"/>
      <c r="GC900" s="90"/>
      <c r="GD900" s="90"/>
      <c r="GE900" s="90"/>
      <c r="GF900" s="90"/>
      <c r="GG900" s="90"/>
      <c r="GH900" s="90"/>
      <c r="GI900" s="90"/>
      <c r="GJ900" s="90"/>
      <c r="GK900" s="90"/>
      <c r="GL900" s="90"/>
      <c r="GM900" s="90"/>
      <c r="GN900" s="90"/>
      <c r="GO900" s="90"/>
      <c r="GP900" s="90"/>
      <c r="GQ900" s="90"/>
      <c r="GR900" s="90"/>
      <c r="GS900" s="90"/>
      <c r="GT900" s="90"/>
      <c r="GU900" s="90"/>
      <c r="GV900" s="90"/>
      <c r="GW900" s="90"/>
      <c r="GX900" s="90"/>
      <c r="GY900" s="90"/>
      <c r="GZ900" s="90"/>
      <c r="HA900" s="90"/>
      <c r="HB900" s="90"/>
      <c r="HC900" s="90"/>
      <c r="HD900" s="90"/>
      <c r="HE900" s="90"/>
      <c r="HF900" s="90"/>
      <c r="HG900" s="90"/>
      <c r="HH900" s="90"/>
      <c r="HI900" s="90"/>
      <c r="HJ900" s="90"/>
      <c r="HK900" s="90"/>
      <c r="HL900" s="90"/>
      <c r="HM900" s="90"/>
      <c r="HN900" s="90"/>
      <c r="HO900" s="90"/>
      <c r="HP900" s="90"/>
      <c r="HQ900" s="90"/>
    </row>
    <row r="901" spans="2:225" ht="76.5" outlineLevel="1" x14ac:dyDescent="0.2">
      <c r="B901" s="17" t="s">
        <v>2354</v>
      </c>
      <c r="C901" s="35" t="s">
        <v>46</v>
      </c>
      <c r="D901" s="37" t="s">
        <v>2346</v>
      </c>
      <c r="E901" s="37" t="s">
        <v>2347</v>
      </c>
      <c r="F901" s="85" t="s">
        <v>2348</v>
      </c>
      <c r="G901" s="37" t="s">
        <v>2355</v>
      </c>
      <c r="H901" s="37" t="s">
        <v>83</v>
      </c>
      <c r="I901" s="37">
        <v>90</v>
      </c>
      <c r="J901" s="37" t="s">
        <v>109</v>
      </c>
      <c r="K901" s="17" t="s">
        <v>2091</v>
      </c>
      <c r="L901" s="17"/>
      <c r="M901" s="17" t="s">
        <v>2172</v>
      </c>
      <c r="N901" s="17"/>
      <c r="O901" s="24"/>
      <c r="P901" s="24"/>
      <c r="Q901" s="24"/>
      <c r="R901" s="24">
        <v>80815480</v>
      </c>
      <c r="S901" s="24">
        <v>84048099.200000003</v>
      </c>
      <c r="T901" s="24">
        <v>87410023.168000013</v>
      </c>
      <c r="U901" s="24"/>
      <c r="V901" s="24"/>
      <c r="W901" s="24"/>
      <c r="X901" s="24">
        <v>0</v>
      </c>
      <c r="Y901" s="24">
        <f t="shared" si="30"/>
        <v>0</v>
      </c>
      <c r="Z901" s="17"/>
      <c r="AA901" s="80">
        <v>2014</v>
      </c>
      <c r="AB901" s="17" t="s">
        <v>90</v>
      </c>
      <c r="AC901" s="90"/>
      <c r="AD901" s="90"/>
      <c r="AE901" s="90"/>
      <c r="AF901" s="90"/>
      <c r="AG901" s="90"/>
      <c r="AH901" s="90"/>
      <c r="AI901" s="90"/>
      <c r="AJ901" s="90"/>
      <c r="AK901" s="90"/>
      <c r="AL901" s="90"/>
      <c r="AM901" s="90"/>
      <c r="AN901" s="90"/>
      <c r="AO901" s="90"/>
      <c r="AP901" s="90"/>
      <c r="AQ901" s="90"/>
      <c r="AR901" s="90"/>
      <c r="AS901" s="90"/>
      <c r="AT901" s="90"/>
      <c r="AU901" s="90"/>
      <c r="AV901" s="90"/>
      <c r="AW901" s="90"/>
      <c r="AX901" s="90"/>
      <c r="AY901" s="90"/>
      <c r="AZ901" s="90"/>
      <c r="BA901" s="90"/>
      <c r="BB901" s="90"/>
      <c r="BC901" s="90"/>
      <c r="BD901" s="90"/>
      <c r="BE901" s="90"/>
      <c r="BF901" s="90"/>
      <c r="BG901" s="90"/>
      <c r="BH901" s="90"/>
      <c r="BI901" s="90"/>
      <c r="BJ901" s="90"/>
      <c r="BK901" s="90"/>
      <c r="BL901" s="90"/>
      <c r="BM901" s="90"/>
      <c r="BN901" s="90"/>
      <c r="BO901" s="90"/>
      <c r="BP901" s="90"/>
      <c r="BQ901" s="90"/>
      <c r="BR901" s="90"/>
      <c r="BS901" s="90"/>
      <c r="BT901" s="90"/>
      <c r="BU901" s="90"/>
      <c r="BV901" s="90"/>
      <c r="BW901" s="90"/>
      <c r="BX901" s="90"/>
      <c r="BY901" s="90"/>
      <c r="BZ901" s="90"/>
      <c r="CA901" s="90"/>
      <c r="CB901" s="90"/>
      <c r="CC901" s="90"/>
      <c r="CD901" s="90"/>
      <c r="CE901" s="90"/>
      <c r="CF901" s="90"/>
      <c r="CG901" s="90"/>
      <c r="CH901" s="90"/>
      <c r="CI901" s="90"/>
      <c r="CJ901" s="90"/>
      <c r="CK901" s="90"/>
      <c r="CL901" s="90"/>
      <c r="CM901" s="90"/>
      <c r="CN901" s="90"/>
      <c r="CO901" s="90"/>
      <c r="CP901" s="90"/>
      <c r="CQ901" s="90"/>
      <c r="CR901" s="90"/>
      <c r="CS901" s="90"/>
      <c r="CT901" s="90"/>
      <c r="CU901" s="90"/>
      <c r="CV901" s="90"/>
      <c r="CW901" s="90"/>
      <c r="CX901" s="90"/>
      <c r="CY901" s="90"/>
      <c r="CZ901" s="90"/>
      <c r="DA901" s="90"/>
      <c r="DB901" s="90"/>
      <c r="DC901" s="90"/>
      <c r="DD901" s="90"/>
      <c r="DE901" s="90"/>
      <c r="DF901" s="90"/>
      <c r="DG901" s="90"/>
      <c r="DH901" s="90"/>
      <c r="DI901" s="90"/>
      <c r="DJ901" s="90"/>
      <c r="DK901" s="90"/>
      <c r="DL901" s="90"/>
      <c r="DM901" s="90"/>
      <c r="DN901" s="90"/>
      <c r="DO901" s="90"/>
      <c r="DP901" s="90"/>
      <c r="DQ901" s="90"/>
      <c r="DR901" s="90"/>
      <c r="DS901" s="90"/>
      <c r="DT901" s="90"/>
      <c r="DU901" s="90"/>
      <c r="DV901" s="90"/>
      <c r="DW901" s="90"/>
      <c r="DX901" s="90"/>
      <c r="DY901" s="90"/>
      <c r="DZ901" s="90"/>
      <c r="EA901" s="90"/>
      <c r="EB901" s="90"/>
      <c r="EC901" s="90"/>
      <c r="ED901" s="90"/>
      <c r="EE901" s="90"/>
      <c r="EF901" s="90"/>
      <c r="EG901" s="90"/>
      <c r="EH901" s="90"/>
      <c r="EI901" s="90"/>
      <c r="EJ901" s="90"/>
      <c r="EK901" s="90"/>
      <c r="EL901" s="90"/>
      <c r="EM901" s="90"/>
      <c r="EN901" s="90"/>
      <c r="EO901" s="90"/>
      <c r="EP901" s="90"/>
      <c r="EQ901" s="90"/>
      <c r="ER901" s="90"/>
      <c r="ES901" s="90"/>
      <c r="ET901" s="90"/>
      <c r="EU901" s="90"/>
      <c r="EV901" s="90"/>
      <c r="EW901" s="90"/>
      <c r="EX901" s="90"/>
      <c r="EY901" s="90"/>
      <c r="EZ901" s="90"/>
      <c r="FA901" s="90"/>
      <c r="FB901" s="90"/>
      <c r="FC901" s="90"/>
      <c r="FD901" s="90"/>
      <c r="FE901" s="90"/>
      <c r="FF901" s="90"/>
      <c r="FG901" s="90"/>
      <c r="FH901" s="90"/>
      <c r="FI901" s="90"/>
      <c r="FJ901" s="90"/>
      <c r="FK901" s="90"/>
      <c r="FL901" s="90"/>
      <c r="FM901" s="90"/>
      <c r="FN901" s="90"/>
      <c r="FO901" s="90"/>
      <c r="FP901" s="90"/>
      <c r="FQ901" s="90"/>
      <c r="FR901" s="90"/>
      <c r="FS901" s="90"/>
      <c r="FT901" s="90"/>
      <c r="FU901" s="90"/>
      <c r="FV901" s="90"/>
      <c r="FW901" s="90"/>
      <c r="FX901" s="90"/>
      <c r="FY901" s="90"/>
      <c r="FZ901" s="90"/>
      <c r="GA901" s="90"/>
      <c r="GB901" s="90"/>
      <c r="GC901" s="90"/>
      <c r="GD901" s="90"/>
      <c r="GE901" s="90"/>
      <c r="GF901" s="90"/>
      <c r="GG901" s="90"/>
      <c r="GH901" s="90"/>
      <c r="GI901" s="90"/>
      <c r="GJ901" s="90"/>
      <c r="GK901" s="90"/>
      <c r="GL901" s="90"/>
      <c r="GM901" s="90"/>
      <c r="GN901" s="90"/>
      <c r="GO901" s="90"/>
      <c r="GP901" s="90"/>
      <c r="GQ901" s="90"/>
      <c r="GR901" s="90"/>
      <c r="GS901" s="90"/>
      <c r="GT901" s="90"/>
      <c r="GU901" s="90"/>
      <c r="GV901" s="90"/>
      <c r="GW901" s="90"/>
      <c r="GX901" s="90"/>
      <c r="GY901" s="90"/>
      <c r="GZ901" s="90"/>
      <c r="HA901" s="90"/>
      <c r="HB901" s="90"/>
      <c r="HC901" s="90"/>
      <c r="HD901" s="90"/>
      <c r="HE901" s="90"/>
      <c r="HF901" s="90"/>
      <c r="HG901" s="90"/>
      <c r="HH901" s="90"/>
      <c r="HI901" s="90"/>
      <c r="HJ901" s="90"/>
      <c r="HK901" s="90"/>
      <c r="HL901" s="90"/>
      <c r="HM901" s="90"/>
      <c r="HN901" s="90"/>
      <c r="HO901" s="90"/>
      <c r="HP901" s="90"/>
      <c r="HQ901" s="90"/>
    </row>
    <row r="902" spans="2:225" ht="51" outlineLevel="1" x14ac:dyDescent="0.2">
      <c r="B902" s="17" t="s">
        <v>2356</v>
      </c>
      <c r="C902" s="35" t="s">
        <v>46</v>
      </c>
      <c r="D902" s="37" t="s">
        <v>2346</v>
      </c>
      <c r="E902" s="37" t="s">
        <v>2347</v>
      </c>
      <c r="F902" s="85" t="s">
        <v>2348</v>
      </c>
      <c r="G902" s="37" t="s">
        <v>2357</v>
      </c>
      <c r="H902" s="37" t="s">
        <v>83</v>
      </c>
      <c r="I902" s="37">
        <v>90</v>
      </c>
      <c r="J902" s="37" t="s">
        <v>109</v>
      </c>
      <c r="K902" s="17" t="s">
        <v>2091</v>
      </c>
      <c r="L902" s="17"/>
      <c r="M902" s="17" t="s">
        <v>2172</v>
      </c>
      <c r="N902" s="17"/>
      <c r="O902" s="24"/>
      <c r="P902" s="24"/>
      <c r="Q902" s="24"/>
      <c r="R902" s="24">
        <v>18438105.84</v>
      </c>
      <c r="S902" s="24">
        <v>19175630.073600002</v>
      </c>
      <c r="T902" s="24">
        <v>19942655.276544001</v>
      </c>
      <c r="U902" s="24"/>
      <c r="V902" s="24"/>
      <c r="W902" s="24"/>
      <c r="X902" s="24">
        <f t="shared" ref="X902:X926" si="31">SUM(O902:W902)</f>
        <v>57556391.190144002</v>
      </c>
      <c r="Y902" s="24">
        <f t="shared" si="30"/>
        <v>64463158.132961288</v>
      </c>
      <c r="Z902" s="17"/>
      <c r="AA902" s="80">
        <v>2014</v>
      </c>
      <c r="AB902" s="17"/>
      <c r="AC902" s="90"/>
      <c r="AD902" s="90"/>
      <c r="AE902" s="90"/>
      <c r="AF902" s="90"/>
      <c r="AG902" s="90"/>
      <c r="AH902" s="90"/>
      <c r="AI902" s="90"/>
      <c r="AJ902" s="90"/>
      <c r="AK902" s="90"/>
      <c r="AL902" s="90"/>
      <c r="AM902" s="90"/>
      <c r="AN902" s="90"/>
      <c r="AO902" s="90"/>
      <c r="AP902" s="90"/>
      <c r="AQ902" s="90"/>
      <c r="AR902" s="90"/>
      <c r="AS902" s="90"/>
      <c r="AT902" s="90"/>
      <c r="AU902" s="90"/>
      <c r="AV902" s="90"/>
      <c r="AW902" s="90"/>
      <c r="AX902" s="90"/>
      <c r="AY902" s="90"/>
      <c r="AZ902" s="90"/>
      <c r="BA902" s="90"/>
      <c r="BB902" s="90"/>
      <c r="BC902" s="90"/>
      <c r="BD902" s="90"/>
      <c r="BE902" s="90"/>
      <c r="BF902" s="90"/>
      <c r="BG902" s="90"/>
      <c r="BH902" s="90"/>
      <c r="BI902" s="90"/>
      <c r="BJ902" s="90"/>
      <c r="BK902" s="90"/>
      <c r="BL902" s="90"/>
      <c r="BM902" s="90"/>
      <c r="BN902" s="90"/>
      <c r="BO902" s="90"/>
      <c r="BP902" s="90"/>
      <c r="BQ902" s="90"/>
      <c r="BR902" s="90"/>
      <c r="BS902" s="90"/>
      <c r="BT902" s="90"/>
      <c r="BU902" s="90"/>
      <c r="BV902" s="90"/>
      <c r="BW902" s="90"/>
      <c r="BX902" s="90"/>
      <c r="BY902" s="90"/>
      <c r="BZ902" s="90"/>
      <c r="CA902" s="90"/>
      <c r="CB902" s="90"/>
      <c r="CC902" s="90"/>
      <c r="CD902" s="90"/>
      <c r="CE902" s="90"/>
      <c r="CF902" s="90"/>
      <c r="CG902" s="90"/>
      <c r="CH902" s="90"/>
      <c r="CI902" s="90"/>
      <c r="CJ902" s="90"/>
      <c r="CK902" s="90"/>
      <c r="CL902" s="90"/>
      <c r="CM902" s="90"/>
      <c r="CN902" s="90"/>
      <c r="CO902" s="90"/>
      <c r="CP902" s="90"/>
      <c r="CQ902" s="90"/>
      <c r="CR902" s="90"/>
      <c r="CS902" s="90"/>
      <c r="CT902" s="90"/>
      <c r="CU902" s="90"/>
      <c r="CV902" s="90"/>
      <c r="CW902" s="90"/>
      <c r="CX902" s="90"/>
      <c r="CY902" s="90"/>
      <c r="CZ902" s="90"/>
      <c r="DA902" s="90"/>
      <c r="DB902" s="90"/>
      <c r="DC902" s="90"/>
      <c r="DD902" s="90"/>
      <c r="DE902" s="90"/>
      <c r="DF902" s="90"/>
      <c r="DG902" s="90"/>
      <c r="DH902" s="90"/>
      <c r="DI902" s="90"/>
      <c r="DJ902" s="90"/>
      <c r="DK902" s="90"/>
      <c r="DL902" s="90"/>
      <c r="DM902" s="90"/>
      <c r="DN902" s="90"/>
      <c r="DO902" s="90"/>
      <c r="DP902" s="90"/>
      <c r="DQ902" s="90"/>
      <c r="DR902" s="90"/>
      <c r="DS902" s="90"/>
      <c r="DT902" s="90"/>
      <c r="DU902" s="90"/>
      <c r="DV902" s="90"/>
      <c r="DW902" s="90"/>
      <c r="DX902" s="90"/>
      <c r="DY902" s="90"/>
      <c r="DZ902" s="90"/>
      <c r="EA902" s="90"/>
      <c r="EB902" s="90"/>
      <c r="EC902" s="90"/>
      <c r="ED902" s="90"/>
      <c r="EE902" s="90"/>
      <c r="EF902" s="90"/>
      <c r="EG902" s="90"/>
      <c r="EH902" s="90"/>
      <c r="EI902" s="90"/>
      <c r="EJ902" s="90"/>
      <c r="EK902" s="90"/>
      <c r="EL902" s="90"/>
      <c r="EM902" s="90"/>
      <c r="EN902" s="90"/>
      <c r="EO902" s="90"/>
      <c r="EP902" s="90"/>
      <c r="EQ902" s="90"/>
      <c r="ER902" s="90"/>
      <c r="ES902" s="90"/>
      <c r="ET902" s="90"/>
      <c r="EU902" s="90"/>
      <c r="EV902" s="90"/>
      <c r="EW902" s="90"/>
      <c r="EX902" s="90"/>
      <c r="EY902" s="90"/>
      <c r="EZ902" s="90"/>
      <c r="FA902" s="90"/>
      <c r="FB902" s="90"/>
      <c r="FC902" s="90"/>
      <c r="FD902" s="90"/>
      <c r="FE902" s="90"/>
      <c r="FF902" s="90"/>
      <c r="FG902" s="90"/>
      <c r="FH902" s="90"/>
      <c r="FI902" s="90"/>
      <c r="FJ902" s="90"/>
      <c r="FK902" s="90"/>
      <c r="FL902" s="90"/>
      <c r="FM902" s="90"/>
      <c r="FN902" s="90"/>
      <c r="FO902" s="90"/>
      <c r="FP902" s="90"/>
      <c r="FQ902" s="90"/>
      <c r="FR902" s="90"/>
      <c r="FS902" s="90"/>
      <c r="FT902" s="90"/>
      <c r="FU902" s="90"/>
      <c r="FV902" s="90"/>
      <c r="FW902" s="90"/>
      <c r="FX902" s="90"/>
      <c r="FY902" s="90"/>
      <c r="FZ902" s="90"/>
      <c r="GA902" s="90"/>
      <c r="GB902" s="90"/>
      <c r="GC902" s="90"/>
      <c r="GD902" s="90"/>
      <c r="GE902" s="90"/>
      <c r="GF902" s="90"/>
      <c r="GG902" s="90"/>
      <c r="GH902" s="90"/>
      <c r="GI902" s="90"/>
      <c r="GJ902" s="90"/>
      <c r="GK902" s="90"/>
      <c r="GL902" s="90"/>
      <c r="GM902" s="90"/>
      <c r="GN902" s="90"/>
      <c r="GO902" s="90"/>
      <c r="GP902" s="90"/>
      <c r="GQ902" s="90"/>
      <c r="GR902" s="90"/>
      <c r="GS902" s="90"/>
      <c r="GT902" s="90"/>
      <c r="GU902" s="90"/>
      <c r="GV902" s="90"/>
      <c r="GW902" s="90"/>
      <c r="GX902" s="90"/>
      <c r="GY902" s="90"/>
      <c r="GZ902" s="90"/>
      <c r="HA902" s="90"/>
      <c r="HB902" s="90"/>
      <c r="HC902" s="90"/>
      <c r="HD902" s="90"/>
      <c r="HE902" s="90"/>
      <c r="HF902" s="90"/>
      <c r="HG902" s="90"/>
      <c r="HH902" s="90"/>
      <c r="HI902" s="90"/>
      <c r="HJ902" s="90"/>
      <c r="HK902" s="90"/>
      <c r="HL902" s="90"/>
      <c r="HM902" s="90"/>
      <c r="HN902" s="90"/>
      <c r="HO902" s="90"/>
      <c r="HP902" s="90"/>
      <c r="HQ902" s="90"/>
    </row>
    <row r="903" spans="2:225" ht="51" outlineLevel="1" x14ac:dyDescent="0.2">
      <c r="B903" s="17" t="s">
        <v>2358</v>
      </c>
      <c r="C903" s="35" t="s">
        <v>46</v>
      </c>
      <c r="D903" s="37" t="s">
        <v>2346</v>
      </c>
      <c r="E903" s="37" t="s">
        <v>2347</v>
      </c>
      <c r="F903" s="85" t="s">
        <v>2348</v>
      </c>
      <c r="G903" s="37" t="s">
        <v>2359</v>
      </c>
      <c r="H903" s="37" t="s">
        <v>83</v>
      </c>
      <c r="I903" s="37">
        <v>90</v>
      </c>
      <c r="J903" s="37" t="s">
        <v>109</v>
      </c>
      <c r="K903" s="17" t="s">
        <v>2091</v>
      </c>
      <c r="L903" s="17"/>
      <c r="M903" s="17" t="s">
        <v>2172</v>
      </c>
      <c r="N903" s="17"/>
      <c r="O903" s="24"/>
      <c r="P903" s="24"/>
      <c r="Q903" s="24"/>
      <c r="R903" s="24">
        <v>29897376</v>
      </c>
      <c r="S903" s="24">
        <v>31093271.040000003</v>
      </c>
      <c r="T903" s="24">
        <v>32337001.881600004</v>
      </c>
      <c r="U903" s="24"/>
      <c r="V903" s="24"/>
      <c r="W903" s="24"/>
      <c r="X903" s="24">
        <f t="shared" si="31"/>
        <v>93327648.921600014</v>
      </c>
      <c r="Y903" s="24">
        <f t="shared" si="30"/>
        <v>104526966.79219203</v>
      </c>
      <c r="Z903" s="17"/>
      <c r="AA903" s="80">
        <v>2014</v>
      </c>
      <c r="AB903" s="17"/>
      <c r="AC903" s="90"/>
      <c r="AD903" s="90"/>
      <c r="AE903" s="90"/>
      <c r="AF903" s="90"/>
      <c r="AG903" s="90"/>
      <c r="AH903" s="90"/>
      <c r="AI903" s="90"/>
      <c r="AJ903" s="90"/>
      <c r="AK903" s="90"/>
      <c r="AL903" s="90"/>
      <c r="AM903" s="90"/>
      <c r="AN903" s="90"/>
      <c r="AO903" s="90"/>
      <c r="AP903" s="90"/>
      <c r="AQ903" s="90"/>
      <c r="AR903" s="90"/>
      <c r="AS903" s="90"/>
      <c r="AT903" s="90"/>
      <c r="AU903" s="90"/>
      <c r="AV903" s="90"/>
      <c r="AW903" s="90"/>
      <c r="AX903" s="90"/>
      <c r="AY903" s="90"/>
      <c r="AZ903" s="90"/>
      <c r="BA903" s="90"/>
      <c r="BB903" s="90"/>
      <c r="BC903" s="90"/>
      <c r="BD903" s="90"/>
      <c r="BE903" s="90"/>
      <c r="BF903" s="90"/>
      <c r="BG903" s="90"/>
      <c r="BH903" s="90"/>
      <c r="BI903" s="90"/>
      <c r="BJ903" s="90"/>
      <c r="BK903" s="90"/>
      <c r="BL903" s="90"/>
      <c r="BM903" s="90"/>
      <c r="BN903" s="90"/>
      <c r="BO903" s="90"/>
      <c r="BP903" s="90"/>
      <c r="BQ903" s="90"/>
      <c r="BR903" s="90"/>
      <c r="BS903" s="90"/>
      <c r="BT903" s="90"/>
      <c r="BU903" s="90"/>
      <c r="BV903" s="90"/>
      <c r="BW903" s="90"/>
      <c r="BX903" s="90"/>
      <c r="BY903" s="90"/>
      <c r="BZ903" s="90"/>
      <c r="CA903" s="90"/>
      <c r="CB903" s="90"/>
      <c r="CC903" s="90"/>
      <c r="CD903" s="90"/>
      <c r="CE903" s="90"/>
      <c r="CF903" s="90"/>
      <c r="CG903" s="90"/>
      <c r="CH903" s="90"/>
      <c r="CI903" s="90"/>
      <c r="CJ903" s="90"/>
      <c r="CK903" s="90"/>
      <c r="CL903" s="90"/>
      <c r="CM903" s="90"/>
      <c r="CN903" s="90"/>
      <c r="CO903" s="90"/>
      <c r="CP903" s="90"/>
      <c r="CQ903" s="90"/>
      <c r="CR903" s="90"/>
      <c r="CS903" s="90"/>
      <c r="CT903" s="90"/>
      <c r="CU903" s="90"/>
      <c r="CV903" s="90"/>
      <c r="CW903" s="90"/>
      <c r="CX903" s="90"/>
      <c r="CY903" s="90"/>
      <c r="CZ903" s="90"/>
      <c r="DA903" s="90"/>
      <c r="DB903" s="90"/>
      <c r="DC903" s="90"/>
      <c r="DD903" s="90"/>
      <c r="DE903" s="90"/>
      <c r="DF903" s="90"/>
      <c r="DG903" s="90"/>
      <c r="DH903" s="90"/>
      <c r="DI903" s="90"/>
      <c r="DJ903" s="90"/>
      <c r="DK903" s="90"/>
      <c r="DL903" s="90"/>
      <c r="DM903" s="90"/>
      <c r="DN903" s="90"/>
      <c r="DO903" s="90"/>
      <c r="DP903" s="90"/>
      <c r="DQ903" s="90"/>
      <c r="DR903" s="90"/>
      <c r="DS903" s="90"/>
      <c r="DT903" s="90"/>
      <c r="DU903" s="90"/>
      <c r="DV903" s="90"/>
      <c r="DW903" s="90"/>
      <c r="DX903" s="90"/>
      <c r="DY903" s="90"/>
      <c r="DZ903" s="90"/>
      <c r="EA903" s="90"/>
      <c r="EB903" s="90"/>
      <c r="EC903" s="90"/>
      <c r="ED903" s="90"/>
      <c r="EE903" s="90"/>
      <c r="EF903" s="90"/>
      <c r="EG903" s="90"/>
      <c r="EH903" s="90"/>
      <c r="EI903" s="90"/>
      <c r="EJ903" s="90"/>
      <c r="EK903" s="90"/>
      <c r="EL903" s="90"/>
      <c r="EM903" s="90"/>
      <c r="EN903" s="90"/>
      <c r="EO903" s="90"/>
      <c r="EP903" s="90"/>
      <c r="EQ903" s="90"/>
      <c r="ER903" s="90"/>
      <c r="ES903" s="90"/>
      <c r="ET903" s="90"/>
      <c r="EU903" s="90"/>
      <c r="EV903" s="90"/>
      <c r="EW903" s="90"/>
      <c r="EX903" s="90"/>
      <c r="EY903" s="90"/>
      <c r="EZ903" s="90"/>
      <c r="FA903" s="90"/>
      <c r="FB903" s="90"/>
      <c r="FC903" s="90"/>
      <c r="FD903" s="90"/>
      <c r="FE903" s="90"/>
      <c r="FF903" s="90"/>
      <c r="FG903" s="90"/>
      <c r="FH903" s="90"/>
      <c r="FI903" s="90"/>
      <c r="FJ903" s="90"/>
      <c r="FK903" s="90"/>
      <c r="FL903" s="90"/>
      <c r="FM903" s="90"/>
      <c r="FN903" s="90"/>
      <c r="FO903" s="90"/>
      <c r="FP903" s="90"/>
      <c r="FQ903" s="90"/>
      <c r="FR903" s="90"/>
      <c r="FS903" s="90"/>
      <c r="FT903" s="90"/>
      <c r="FU903" s="90"/>
      <c r="FV903" s="90"/>
      <c r="FW903" s="90"/>
      <c r="FX903" s="90"/>
      <c r="FY903" s="90"/>
      <c r="FZ903" s="90"/>
      <c r="GA903" s="90"/>
      <c r="GB903" s="90"/>
      <c r="GC903" s="90"/>
      <c r="GD903" s="90"/>
      <c r="GE903" s="90"/>
      <c r="GF903" s="90"/>
      <c r="GG903" s="90"/>
      <c r="GH903" s="90"/>
      <c r="GI903" s="90"/>
      <c r="GJ903" s="90"/>
      <c r="GK903" s="90"/>
      <c r="GL903" s="90"/>
      <c r="GM903" s="90"/>
      <c r="GN903" s="90"/>
      <c r="GO903" s="90"/>
      <c r="GP903" s="90"/>
      <c r="GQ903" s="90"/>
      <c r="GR903" s="90"/>
      <c r="GS903" s="90"/>
      <c r="GT903" s="90"/>
      <c r="GU903" s="90"/>
      <c r="GV903" s="90"/>
      <c r="GW903" s="90"/>
      <c r="GX903" s="90"/>
      <c r="GY903" s="90"/>
      <c r="GZ903" s="90"/>
      <c r="HA903" s="90"/>
      <c r="HB903" s="90"/>
      <c r="HC903" s="90"/>
      <c r="HD903" s="90"/>
      <c r="HE903" s="90"/>
      <c r="HF903" s="90"/>
      <c r="HG903" s="90"/>
      <c r="HH903" s="90"/>
      <c r="HI903" s="90"/>
      <c r="HJ903" s="90"/>
      <c r="HK903" s="90"/>
      <c r="HL903" s="90"/>
      <c r="HM903" s="90"/>
      <c r="HN903" s="90"/>
      <c r="HO903" s="90"/>
      <c r="HP903" s="90"/>
      <c r="HQ903" s="90"/>
    </row>
    <row r="904" spans="2:225" ht="63.75" outlineLevel="1" x14ac:dyDescent="0.2">
      <c r="B904" s="17" t="s">
        <v>2360</v>
      </c>
      <c r="C904" s="35" t="s">
        <v>46</v>
      </c>
      <c r="D904" s="37" t="s">
        <v>2361</v>
      </c>
      <c r="E904" s="37" t="s">
        <v>2362</v>
      </c>
      <c r="F904" s="85" t="s">
        <v>2363</v>
      </c>
      <c r="G904" s="37" t="s">
        <v>2364</v>
      </c>
      <c r="H904" s="37" t="s">
        <v>83</v>
      </c>
      <c r="I904" s="37">
        <v>80</v>
      </c>
      <c r="J904" s="37" t="s">
        <v>109</v>
      </c>
      <c r="K904" s="17" t="s">
        <v>2091</v>
      </c>
      <c r="L904" s="17"/>
      <c r="M904" s="17" t="s">
        <v>2172</v>
      </c>
      <c r="N904" s="17"/>
      <c r="O904" s="24"/>
      <c r="P904" s="24"/>
      <c r="Q904" s="24"/>
      <c r="R904" s="24">
        <v>39747564.100000001</v>
      </c>
      <c r="S904" s="24">
        <v>41337466.664000005</v>
      </c>
      <c r="T904" s="24">
        <v>42990965.330560006</v>
      </c>
      <c r="U904" s="24"/>
      <c r="V904" s="24"/>
      <c r="W904" s="24"/>
      <c r="X904" s="24">
        <f t="shared" si="31"/>
        <v>124075996.09456</v>
      </c>
      <c r="Y904" s="24">
        <f t="shared" si="30"/>
        <v>138965115.62590721</v>
      </c>
      <c r="Z904" s="17"/>
      <c r="AA904" s="80">
        <v>2014</v>
      </c>
      <c r="AB904" s="17"/>
      <c r="AC904" s="90"/>
      <c r="AD904" s="90"/>
      <c r="AE904" s="90"/>
      <c r="AF904" s="90"/>
      <c r="AG904" s="90"/>
      <c r="AH904" s="90"/>
      <c r="AI904" s="90"/>
      <c r="AJ904" s="90"/>
      <c r="AK904" s="90"/>
      <c r="AL904" s="90"/>
      <c r="AM904" s="90"/>
      <c r="AN904" s="90"/>
      <c r="AO904" s="90"/>
      <c r="AP904" s="90"/>
      <c r="AQ904" s="90"/>
      <c r="AR904" s="90"/>
      <c r="AS904" s="90"/>
      <c r="AT904" s="90"/>
      <c r="AU904" s="90"/>
      <c r="AV904" s="90"/>
      <c r="AW904" s="90"/>
      <c r="AX904" s="90"/>
      <c r="AY904" s="90"/>
      <c r="AZ904" s="90"/>
      <c r="BA904" s="90"/>
      <c r="BB904" s="90"/>
      <c r="BC904" s="90"/>
      <c r="BD904" s="90"/>
      <c r="BE904" s="90"/>
      <c r="BF904" s="90"/>
      <c r="BG904" s="90"/>
      <c r="BH904" s="90"/>
      <c r="BI904" s="90"/>
      <c r="BJ904" s="90"/>
      <c r="BK904" s="90"/>
      <c r="BL904" s="90"/>
      <c r="BM904" s="90"/>
      <c r="BN904" s="90"/>
      <c r="BO904" s="90"/>
      <c r="BP904" s="90"/>
      <c r="BQ904" s="90"/>
      <c r="BR904" s="90"/>
      <c r="BS904" s="90"/>
      <c r="BT904" s="90"/>
      <c r="BU904" s="90"/>
      <c r="BV904" s="90"/>
      <c r="BW904" s="90"/>
      <c r="BX904" s="90"/>
      <c r="BY904" s="90"/>
      <c r="BZ904" s="90"/>
      <c r="CA904" s="90"/>
      <c r="CB904" s="90"/>
      <c r="CC904" s="90"/>
      <c r="CD904" s="90"/>
      <c r="CE904" s="90"/>
      <c r="CF904" s="90"/>
      <c r="CG904" s="90"/>
      <c r="CH904" s="90"/>
      <c r="CI904" s="90"/>
      <c r="CJ904" s="90"/>
      <c r="CK904" s="90"/>
      <c r="CL904" s="90"/>
      <c r="CM904" s="90"/>
      <c r="CN904" s="90"/>
      <c r="CO904" s="90"/>
      <c r="CP904" s="90"/>
      <c r="CQ904" s="90"/>
      <c r="CR904" s="90"/>
      <c r="CS904" s="90"/>
      <c r="CT904" s="90"/>
      <c r="CU904" s="90"/>
      <c r="CV904" s="90"/>
      <c r="CW904" s="90"/>
      <c r="CX904" s="90"/>
      <c r="CY904" s="90"/>
      <c r="CZ904" s="90"/>
      <c r="DA904" s="90"/>
      <c r="DB904" s="90"/>
      <c r="DC904" s="90"/>
      <c r="DD904" s="90"/>
      <c r="DE904" s="90"/>
      <c r="DF904" s="90"/>
      <c r="DG904" s="90"/>
      <c r="DH904" s="90"/>
      <c r="DI904" s="90"/>
      <c r="DJ904" s="90"/>
      <c r="DK904" s="90"/>
      <c r="DL904" s="90"/>
      <c r="DM904" s="90"/>
      <c r="DN904" s="90"/>
      <c r="DO904" s="90"/>
      <c r="DP904" s="90"/>
      <c r="DQ904" s="90"/>
      <c r="DR904" s="90"/>
      <c r="DS904" s="90"/>
      <c r="DT904" s="90"/>
      <c r="DU904" s="90"/>
      <c r="DV904" s="90"/>
      <c r="DW904" s="90"/>
      <c r="DX904" s="90"/>
      <c r="DY904" s="90"/>
      <c r="DZ904" s="90"/>
      <c r="EA904" s="90"/>
      <c r="EB904" s="90"/>
      <c r="EC904" s="90"/>
      <c r="ED904" s="90"/>
      <c r="EE904" s="90"/>
      <c r="EF904" s="90"/>
      <c r="EG904" s="90"/>
      <c r="EH904" s="90"/>
      <c r="EI904" s="90"/>
      <c r="EJ904" s="90"/>
      <c r="EK904" s="90"/>
      <c r="EL904" s="90"/>
      <c r="EM904" s="90"/>
      <c r="EN904" s="90"/>
      <c r="EO904" s="90"/>
      <c r="EP904" s="90"/>
      <c r="EQ904" s="90"/>
      <c r="ER904" s="90"/>
      <c r="ES904" s="90"/>
      <c r="ET904" s="90"/>
      <c r="EU904" s="90"/>
      <c r="EV904" s="90"/>
      <c r="EW904" s="90"/>
      <c r="EX904" s="90"/>
      <c r="EY904" s="90"/>
      <c r="EZ904" s="90"/>
      <c r="FA904" s="90"/>
      <c r="FB904" s="90"/>
      <c r="FC904" s="90"/>
      <c r="FD904" s="90"/>
      <c r="FE904" s="90"/>
      <c r="FF904" s="90"/>
      <c r="FG904" s="90"/>
      <c r="FH904" s="90"/>
      <c r="FI904" s="90"/>
      <c r="FJ904" s="90"/>
      <c r="FK904" s="90"/>
      <c r="FL904" s="90"/>
      <c r="FM904" s="90"/>
      <c r="FN904" s="90"/>
      <c r="FO904" s="90"/>
      <c r="FP904" s="90"/>
      <c r="FQ904" s="90"/>
      <c r="FR904" s="90"/>
      <c r="FS904" s="90"/>
      <c r="FT904" s="90"/>
      <c r="FU904" s="90"/>
      <c r="FV904" s="90"/>
      <c r="FW904" s="90"/>
      <c r="FX904" s="90"/>
      <c r="FY904" s="90"/>
      <c r="FZ904" s="90"/>
      <c r="GA904" s="90"/>
      <c r="GB904" s="90"/>
      <c r="GC904" s="90"/>
      <c r="GD904" s="90"/>
      <c r="GE904" s="90"/>
      <c r="GF904" s="90"/>
      <c r="GG904" s="90"/>
      <c r="GH904" s="90"/>
      <c r="GI904" s="90"/>
      <c r="GJ904" s="90"/>
      <c r="GK904" s="90"/>
      <c r="GL904" s="90"/>
      <c r="GM904" s="90"/>
      <c r="GN904" s="90"/>
      <c r="GO904" s="90"/>
      <c r="GP904" s="90"/>
      <c r="GQ904" s="90"/>
      <c r="GR904" s="90"/>
      <c r="GS904" s="90"/>
      <c r="GT904" s="90"/>
      <c r="GU904" s="90"/>
      <c r="GV904" s="90"/>
      <c r="GW904" s="90"/>
      <c r="GX904" s="90"/>
      <c r="GY904" s="90"/>
      <c r="GZ904" s="90"/>
      <c r="HA904" s="90"/>
      <c r="HB904" s="90"/>
      <c r="HC904" s="90"/>
      <c r="HD904" s="90"/>
      <c r="HE904" s="90"/>
      <c r="HF904" s="90"/>
      <c r="HG904" s="90"/>
      <c r="HH904" s="90"/>
      <c r="HI904" s="90"/>
      <c r="HJ904" s="90"/>
      <c r="HK904" s="90"/>
      <c r="HL904" s="90"/>
      <c r="HM904" s="90"/>
      <c r="HN904" s="90"/>
      <c r="HO904" s="90"/>
      <c r="HP904" s="90"/>
      <c r="HQ904" s="90"/>
    </row>
    <row r="905" spans="2:225" ht="89.25" outlineLevel="1" x14ac:dyDescent="0.2">
      <c r="B905" s="17" t="s">
        <v>2365</v>
      </c>
      <c r="C905" s="35" t="s">
        <v>46</v>
      </c>
      <c r="D905" s="37" t="s">
        <v>2366</v>
      </c>
      <c r="E905" s="37" t="s">
        <v>2367</v>
      </c>
      <c r="F905" s="85" t="s">
        <v>2368</v>
      </c>
      <c r="G905" s="37" t="s">
        <v>2369</v>
      </c>
      <c r="H905" s="37" t="s">
        <v>83</v>
      </c>
      <c r="I905" s="37">
        <v>100</v>
      </c>
      <c r="J905" s="37" t="s">
        <v>109</v>
      </c>
      <c r="K905" s="17" t="s">
        <v>2091</v>
      </c>
      <c r="L905" s="17"/>
      <c r="M905" s="17" t="s">
        <v>2172</v>
      </c>
      <c r="N905" s="17"/>
      <c r="O905" s="24"/>
      <c r="P905" s="24"/>
      <c r="Q905" s="24"/>
      <c r="R905" s="24">
        <v>10656000</v>
      </c>
      <c r="S905" s="24">
        <v>11082240</v>
      </c>
      <c r="T905" s="24">
        <v>11987040</v>
      </c>
      <c r="U905" s="24"/>
      <c r="V905" s="24"/>
      <c r="W905" s="24"/>
      <c r="X905" s="24">
        <v>0</v>
      </c>
      <c r="Y905" s="24">
        <f t="shared" si="30"/>
        <v>0</v>
      </c>
      <c r="Z905" s="17"/>
      <c r="AA905" s="80">
        <v>2014</v>
      </c>
      <c r="AB905" s="17" t="s">
        <v>1848</v>
      </c>
      <c r="AC905" s="90"/>
      <c r="AD905" s="90"/>
      <c r="AE905" s="90"/>
      <c r="AF905" s="90"/>
      <c r="AG905" s="90"/>
      <c r="AH905" s="90"/>
      <c r="AI905" s="90"/>
      <c r="AJ905" s="90"/>
      <c r="AK905" s="90"/>
      <c r="AL905" s="90"/>
      <c r="AM905" s="90"/>
      <c r="AN905" s="90"/>
      <c r="AO905" s="90"/>
      <c r="AP905" s="90"/>
      <c r="AQ905" s="90"/>
      <c r="AR905" s="90"/>
      <c r="AS905" s="90"/>
      <c r="AT905" s="90"/>
      <c r="AU905" s="90"/>
      <c r="AV905" s="90"/>
      <c r="AW905" s="90"/>
      <c r="AX905" s="90"/>
      <c r="AY905" s="90"/>
      <c r="AZ905" s="90"/>
      <c r="BA905" s="90"/>
      <c r="BB905" s="90"/>
      <c r="BC905" s="90"/>
      <c r="BD905" s="90"/>
      <c r="BE905" s="90"/>
      <c r="BF905" s="90"/>
      <c r="BG905" s="90"/>
      <c r="BH905" s="90"/>
      <c r="BI905" s="90"/>
      <c r="BJ905" s="90"/>
      <c r="BK905" s="90"/>
      <c r="BL905" s="90"/>
      <c r="BM905" s="90"/>
      <c r="BN905" s="90"/>
      <c r="BO905" s="90"/>
      <c r="BP905" s="90"/>
      <c r="BQ905" s="90"/>
      <c r="BR905" s="90"/>
      <c r="BS905" s="90"/>
      <c r="BT905" s="90"/>
      <c r="BU905" s="90"/>
      <c r="BV905" s="90"/>
      <c r="BW905" s="90"/>
      <c r="BX905" s="90"/>
      <c r="BY905" s="90"/>
      <c r="BZ905" s="90"/>
      <c r="CA905" s="90"/>
      <c r="CB905" s="90"/>
      <c r="CC905" s="90"/>
      <c r="CD905" s="90"/>
      <c r="CE905" s="90"/>
      <c r="CF905" s="90"/>
      <c r="CG905" s="90"/>
      <c r="CH905" s="90"/>
      <c r="CI905" s="90"/>
      <c r="CJ905" s="90"/>
      <c r="CK905" s="90"/>
      <c r="CL905" s="90"/>
      <c r="CM905" s="90"/>
      <c r="CN905" s="90"/>
      <c r="CO905" s="90"/>
      <c r="CP905" s="90"/>
      <c r="CQ905" s="90"/>
      <c r="CR905" s="90"/>
      <c r="CS905" s="90"/>
      <c r="CT905" s="90"/>
      <c r="CU905" s="90"/>
      <c r="CV905" s="90"/>
      <c r="CW905" s="90"/>
      <c r="CX905" s="90"/>
      <c r="CY905" s="90"/>
      <c r="CZ905" s="90"/>
      <c r="DA905" s="90"/>
      <c r="DB905" s="90"/>
      <c r="DC905" s="90"/>
      <c r="DD905" s="90"/>
      <c r="DE905" s="90"/>
      <c r="DF905" s="90"/>
      <c r="DG905" s="90"/>
      <c r="DH905" s="90"/>
      <c r="DI905" s="90"/>
      <c r="DJ905" s="90"/>
      <c r="DK905" s="90"/>
      <c r="DL905" s="90"/>
      <c r="DM905" s="90"/>
      <c r="DN905" s="90"/>
      <c r="DO905" s="90"/>
      <c r="DP905" s="90"/>
      <c r="DQ905" s="90"/>
      <c r="DR905" s="90"/>
      <c r="DS905" s="90"/>
      <c r="DT905" s="90"/>
      <c r="DU905" s="90"/>
      <c r="DV905" s="90"/>
      <c r="DW905" s="90"/>
      <c r="DX905" s="90"/>
      <c r="DY905" s="90"/>
      <c r="DZ905" s="90"/>
      <c r="EA905" s="90"/>
      <c r="EB905" s="90"/>
      <c r="EC905" s="90"/>
      <c r="ED905" s="90"/>
      <c r="EE905" s="90"/>
      <c r="EF905" s="90"/>
      <c r="EG905" s="90"/>
      <c r="EH905" s="90"/>
      <c r="EI905" s="90"/>
      <c r="EJ905" s="90"/>
      <c r="EK905" s="90"/>
      <c r="EL905" s="90"/>
      <c r="EM905" s="90"/>
      <c r="EN905" s="90"/>
      <c r="EO905" s="90"/>
      <c r="EP905" s="90"/>
      <c r="EQ905" s="90"/>
      <c r="ER905" s="90"/>
      <c r="ES905" s="90"/>
      <c r="ET905" s="90"/>
      <c r="EU905" s="90"/>
      <c r="EV905" s="90"/>
      <c r="EW905" s="90"/>
      <c r="EX905" s="90"/>
      <c r="EY905" s="90"/>
      <c r="EZ905" s="90"/>
      <c r="FA905" s="90"/>
      <c r="FB905" s="90"/>
      <c r="FC905" s="90"/>
      <c r="FD905" s="90"/>
      <c r="FE905" s="90"/>
      <c r="FF905" s="90"/>
      <c r="FG905" s="90"/>
      <c r="FH905" s="90"/>
      <c r="FI905" s="90"/>
      <c r="FJ905" s="90"/>
      <c r="FK905" s="90"/>
      <c r="FL905" s="90"/>
      <c r="FM905" s="90"/>
      <c r="FN905" s="90"/>
      <c r="FO905" s="90"/>
      <c r="FP905" s="90"/>
      <c r="FQ905" s="90"/>
      <c r="FR905" s="90"/>
      <c r="FS905" s="90"/>
      <c r="FT905" s="90"/>
      <c r="FU905" s="90"/>
      <c r="FV905" s="90"/>
      <c r="FW905" s="90"/>
      <c r="FX905" s="90"/>
      <c r="FY905" s="90"/>
      <c r="FZ905" s="90"/>
      <c r="GA905" s="90"/>
      <c r="GB905" s="90"/>
      <c r="GC905" s="90"/>
      <c r="GD905" s="90"/>
      <c r="GE905" s="90"/>
      <c r="GF905" s="90"/>
      <c r="GG905" s="90"/>
      <c r="GH905" s="90"/>
      <c r="GI905" s="90"/>
      <c r="GJ905" s="90"/>
      <c r="GK905" s="90"/>
      <c r="GL905" s="90"/>
      <c r="GM905" s="90"/>
      <c r="GN905" s="90"/>
      <c r="GO905" s="90"/>
      <c r="GP905" s="90"/>
      <c r="GQ905" s="90"/>
      <c r="GR905" s="90"/>
      <c r="GS905" s="90"/>
      <c r="GT905" s="90"/>
      <c r="GU905" s="90"/>
      <c r="GV905" s="90"/>
      <c r="GW905" s="90"/>
      <c r="GX905" s="90"/>
      <c r="GY905" s="90"/>
      <c r="GZ905" s="90"/>
      <c r="HA905" s="90"/>
      <c r="HB905" s="90"/>
      <c r="HC905" s="90"/>
      <c r="HD905" s="90"/>
      <c r="HE905" s="90"/>
      <c r="HF905" s="90"/>
      <c r="HG905" s="90"/>
      <c r="HH905" s="90"/>
      <c r="HI905" s="90"/>
      <c r="HJ905" s="90"/>
      <c r="HK905" s="90"/>
      <c r="HL905" s="90"/>
      <c r="HM905" s="90"/>
      <c r="HN905" s="90"/>
      <c r="HO905" s="90"/>
      <c r="HP905" s="90"/>
      <c r="HQ905" s="90"/>
    </row>
    <row r="906" spans="2:225" ht="89.25" outlineLevel="1" x14ac:dyDescent="0.2">
      <c r="B906" s="50" t="s">
        <v>2370</v>
      </c>
      <c r="C906" s="35" t="s">
        <v>46</v>
      </c>
      <c r="D906" s="37" t="s">
        <v>2366</v>
      </c>
      <c r="E906" s="37" t="s">
        <v>2367</v>
      </c>
      <c r="F906" s="85" t="s">
        <v>2368</v>
      </c>
      <c r="G906" s="37" t="s">
        <v>2369</v>
      </c>
      <c r="H906" s="37" t="s">
        <v>83</v>
      </c>
      <c r="I906" s="37">
        <v>100</v>
      </c>
      <c r="J906" s="37" t="s">
        <v>109</v>
      </c>
      <c r="K906" s="37" t="s">
        <v>2091</v>
      </c>
      <c r="L906" s="17"/>
      <c r="M906" s="17" t="s">
        <v>2172</v>
      </c>
      <c r="N906" s="17"/>
      <c r="O906" s="24"/>
      <c r="P906" s="24"/>
      <c r="Q906" s="24"/>
      <c r="R906" s="24">
        <v>10656000</v>
      </c>
      <c r="S906" s="24">
        <v>11082240</v>
      </c>
      <c r="T906" s="87">
        <v>11525529.6</v>
      </c>
      <c r="U906" s="24"/>
      <c r="V906" s="24"/>
      <c r="W906" s="24"/>
      <c r="X906" s="87">
        <f>SUM(O906:V906)</f>
        <v>33263769.600000001</v>
      </c>
      <c r="Y906" s="87">
        <f t="shared" si="30"/>
        <v>37255421.952000007</v>
      </c>
      <c r="Z906" s="17"/>
      <c r="AA906" s="80">
        <v>2014</v>
      </c>
      <c r="AB906" s="17"/>
      <c r="AC906" s="90"/>
      <c r="AD906" s="90"/>
      <c r="AE906" s="90"/>
      <c r="AF906" s="90"/>
      <c r="AG906" s="90"/>
      <c r="AH906" s="90"/>
      <c r="AI906" s="90"/>
      <c r="AJ906" s="90"/>
      <c r="AK906" s="90"/>
      <c r="AL906" s="90"/>
      <c r="AM906" s="90"/>
      <c r="AN906" s="90"/>
      <c r="AO906" s="90"/>
      <c r="AP906" s="90"/>
      <c r="AQ906" s="90"/>
      <c r="AR906" s="90"/>
      <c r="AS906" s="90"/>
      <c r="AT906" s="90"/>
      <c r="AU906" s="90"/>
      <c r="AV906" s="90"/>
      <c r="AW906" s="90"/>
      <c r="AX906" s="90"/>
      <c r="AY906" s="90"/>
      <c r="AZ906" s="90"/>
      <c r="BA906" s="90"/>
      <c r="BB906" s="90"/>
      <c r="BC906" s="90"/>
      <c r="BD906" s="90"/>
      <c r="BE906" s="90"/>
      <c r="BF906" s="90"/>
      <c r="BG906" s="90"/>
      <c r="BH906" s="90"/>
      <c r="BI906" s="90"/>
      <c r="BJ906" s="90"/>
      <c r="BK906" s="90"/>
      <c r="BL906" s="90"/>
      <c r="BM906" s="90"/>
      <c r="BN906" s="90"/>
      <c r="BO906" s="90"/>
      <c r="BP906" s="90"/>
      <c r="BQ906" s="90"/>
      <c r="BR906" s="90"/>
      <c r="BS906" s="90"/>
      <c r="BT906" s="90"/>
      <c r="BU906" s="90"/>
      <c r="BV906" s="90"/>
      <c r="BW906" s="90"/>
      <c r="BX906" s="90"/>
      <c r="BY906" s="90"/>
      <c r="BZ906" s="90"/>
      <c r="CA906" s="90"/>
      <c r="CB906" s="90"/>
      <c r="CC906" s="90"/>
      <c r="CD906" s="90"/>
      <c r="CE906" s="90"/>
      <c r="CF906" s="90"/>
      <c r="CG906" s="90"/>
      <c r="CH906" s="90"/>
      <c r="CI906" s="90"/>
      <c r="CJ906" s="90"/>
      <c r="CK906" s="90"/>
      <c r="CL906" s="90"/>
      <c r="CM906" s="90"/>
      <c r="CN906" s="90"/>
      <c r="CO906" s="90"/>
      <c r="CP906" s="90"/>
      <c r="CQ906" s="90"/>
      <c r="CR906" s="90"/>
      <c r="CS906" s="90"/>
      <c r="CT906" s="90"/>
      <c r="CU906" s="90"/>
      <c r="CV906" s="90"/>
      <c r="CW906" s="90"/>
      <c r="CX906" s="90"/>
      <c r="CY906" s="90"/>
      <c r="CZ906" s="90"/>
      <c r="DA906" s="90"/>
      <c r="DB906" s="90"/>
      <c r="DC906" s="90"/>
      <c r="DD906" s="90"/>
      <c r="DE906" s="90"/>
      <c r="DF906" s="90"/>
      <c r="DG906" s="90"/>
      <c r="DH906" s="90"/>
      <c r="DI906" s="90"/>
      <c r="DJ906" s="90"/>
      <c r="DK906" s="90"/>
      <c r="DL906" s="90"/>
      <c r="DM906" s="90"/>
      <c r="DN906" s="90"/>
      <c r="DO906" s="90"/>
      <c r="DP906" s="90"/>
      <c r="DQ906" s="90"/>
      <c r="DR906" s="90"/>
      <c r="DS906" s="90"/>
      <c r="DT906" s="90"/>
      <c r="DU906" s="90"/>
      <c r="DV906" s="90"/>
      <c r="DW906" s="90"/>
      <c r="DX906" s="90"/>
      <c r="DY906" s="90"/>
      <c r="DZ906" s="90"/>
      <c r="EA906" s="90"/>
      <c r="EB906" s="90"/>
      <c r="EC906" s="90"/>
      <c r="ED906" s="90"/>
      <c r="EE906" s="90"/>
      <c r="EF906" s="90"/>
      <c r="EG906" s="90"/>
      <c r="EH906" s="90"/>
      <c r="EI906" s="90"/>
      <c r="EJ906" s="90"/>
      <c r="EK906" s="90"/>
      <c r="EL906" s="90"/>
      <c r="EM906" s="90"/>
      <c r="EN906" s="90"/>
      <c r="EO906" s="90"/>
      <c r="EP906" s="90"/>
      <c r="EQ906" s="90"/>
      <c r="ER906" s="90"/>
      <c r="ES906" s="90"/>
      <c r="ET906" s="90"/>
      <c r="EU906" s="90"/>
      <c r="EV906" s="90"/>
      <c r="EW906" s="90"/>
      <c r="EX906" s="90"/>
      <c r="EY906" s="90"/>
      <c r="EZ906" s="90"/>
      <c r="FA906" s="90"/>
      <c r="FB906" s="90"/>
      <c r="FC906" s="90"/>
      <c r="FD906" s="90"/>
      <c r="FE906" s="90"/>
      <c r="FF906" s="90"/>
      <c r="FG906" s="90"/>
      <c r="FH906" s="90"/>
      <c r="FI906" s="90"/>
      <c r="FJ906" s="90"/>
      <c r="FK906" s="90"/>
      <c r="FL906" s="90"/>
      <c r="FM906" s="90"/>
      <c r="FN906" s="90"/>
      <c r="FO906" s="90"/>
      <c r="FP906" s="90"/>
      <c r="FQ906" s="90"/>
      <c r="FR906" s="90"/>
      <c r="FS906" s="90"/>
      <c r="FT906" s="90"/>
      <c r="FU906" s="90"/>
      <c r="FV906" s="90"/>
      <c r="FW906" s="90"/>
      <c r="FX906" s="90"/>
      <c r="FY906" s="90"/>
      <c r="FZ906" s="90"/>
      <c r="GA906" s="90"/>
      <c r="GB906" s="90"/>
      <c r="GC906" s="90"/>
      <c r="GD906" s="90"/>
      <c r="GE906" s="90"/>
      <c r="GF906" s="90"/>
      <c r="GG906" s="90"/>
      <c r="GH906" s="90"/>
      <c r="GI906" s="90"/>
      <c r="GJ906" s="90"/>
      <c r="GK906" s="90"/>
      <c r="GL906" s="90"/>
      <c r="GM906" s="90"/>
      <c r="GN906" s="90"/>
      <c r="GO906" s="90"/>
      <c r="GP906" s="90"/>
      <c r="GQ906" s="90"/>
      <c r="GR906" s="90"/>
      <c r="GS906" s="90"/>
      <c r="GT906" s="90"/>
      <c r="GU906" s="90"/>
      <c r="GV906" s="90"/>
      <c r="GW906" s="90"/>
      <c r="GX906" s="90"/>
      <c r="GY906" s="90"/>
      <c r="GZ906" s="90"/>
      <c r="HA906" s="90"/>
      <c r="HB906" s="90"/>
      <c r="HC906" s="90"/>
      <c r="HD906" s="90"/>
      <c r="HE906" s="90"/>
      <c r="HF906" s="90"/>
      <c r="HG906" s="90"/>
      <c r="HH906" s="90"/>
      <c r="HI906" s="90"/>
      <c r="HJ906" s="90"/>
      <c r="HK906" s="90"/>
      <c r="HL906" s="90"/>
      <c r="HM906" s="90"/>
      <c r="HN906" s="90"/>
      <c r="HO906" s="90"/>
      <c r="HP906" s="90"/>
      <c r="HQ906" s="90"/>
    </row>
    <row r="907" spans="2:225" ht="51" outlineLevel="1" x14ac:dyDescent="0.2">
      <c r="B907" s="17" t="s">
        <v>2371</v>
      </c>
      <c r="C907" s="35" t="s">
        <v>46</v>
      </c>
      <c r="D907" s="37" t="s">
        <v>2372</v>
      </c>
      <c r="E907" s="37" t="s">
        <v>2373</v>
      </c>
      <c r="F907" s="85" t="s">
        <v>2374</v>
      </c>
      <c r="G907" s="37" t="s">
        <v>2375</v>
      </c>
      <c r="H907" s="37" t="s">
        <v>83</v>
      </c>
      <c r="I907" s="37">
        <v>75</v>
      </c>
      <c r="J907" s="37" t="s">
        <v>109</v>
      </c>
      <c r="K907" s="17" t="s">
        <v>2091</v>
      </c>
      <c r="L907" s="17"/>
      <c r="M907" s="17" t="s">
        <v>2172</v>
      </c>
      <c r="N907" s="17"/>
      <c r="O907" s="24"/>
      <c r="P907" s="24"/>
      <c r="Q907" s="24"/>
      <c r="R907" s="24">
        <v>93171960</v>
      </c>
      <c r="S907" s="24">
        <v>96898838.400000006</v>
      </c>
      <c r="T907" s="24">
        <v>104345280</v>
      </c>
      <c r="U907" s="24"/>
      <c r="V907" s="24"/>
      <c r="W907" s="24"/>
      <c r="X907" s="24">
        <v>0</v>
      </c>
      <c r="Y907" s="24">
        <f t="shared" si="30"/>
        <v>0</v>
      </c>
      <c r="Z907" s="17"/>
      <c r="AA907" s="80">
        <v>2014</v>
      </c>
      <c r="AB907" s="17" t="s">
        <v>1848</v>
      </c>
      <c r="AC907" s="90"/>
      <c r="AD907" s="90"/>
      <c r="AE907" s="90"/>
      <c r="AF907" s="90"/>
      <c r="AG907" s="90"/>
      <c r="AH907" s="90"/>
      <c r="AI907" s="90"/>
      <c r="AJ907" s="90"/>
      <c r="AK907" s="90"/>
      <c r="AL907" s="90"/>
      <c r="AM907" s="90"/>
      <c r="AN907" s="90"/>
      <c r="AO907" s="90"/>
      <c r="AP907" s="90"/>
      <c r="AQ907" s="90"/>
      <c r="AR907" s="90"/>
      <c r="AS907" s="90"/>
      <c r="AT907" s="90"/>
      <c r="AU907" s="90"/>
      <c r="AV907" s="90"/>
      <c r="AW907" s="90"/>
      <c r="AX907" s="90"/>
      <c r="AY907" s="90"/>
      <c r="AZ907" s="90"/>
      <c r="BA907" s="90"/>
      <c r="BB907" s="90"/>
      <c r="BC907" s="90"/>
      <c r="BD907" s="90"/>
      <c r="BE907" s="90"/>
      <c r="BF907" s="90"/>
      <c r="BG907" s="90"/>
      <c r="BH907" s="90"/>
      <c r="BI907" s="90"/>
      <c r="BJ907" s="90"/>
      <c r="BK907" s="90"/>
      <c r="BL907" s="90"/>
      <c r="BM907" s="90"/>
      <c r="BN907" s="90"/>
      <c r="BO907" s="90"/>
      <c r="BP907" s="90"/>
      <c r="BQ907" s="90"/>
      <c r="BR907" s="90"/>
      <c r="BS907" s="90"/>
      <c r="BT907" s="90"/>
      <c r="BU907" s="90"/>
      <c r="BV907" s="90"/>
      <c r="BW907" s="90"/>
      <c r="BX907" s="90"/>
      <c r="BY907" s="90"/>
      <c r="BZ907" s="90"/>
      <c r="CA907" s="90"/>
      <c r="CB907" s="90"/>
      <c r="CC907" s="90"/>
      <c r="CD907" s="90"/>
      <c r="CE907" s="90"/>
      <c r="CF907" s="90"/>
      <c r="CG907" s="90"/>
      <c r="CH907" s="90"/>
      <c r="CI907" s="90"/>
      <c r="CJ907" s="90"/>
      <c r="CK907" s="90"/>
      <c r="CL907" s="90"/>
      <c r="CM907" s="90"/>
      <c r="CN907" s="90"/>
      <c r="CO907" s="90"/>
      <c r="CP907" s="90"/>
      <c r="CQ907" s="90"/>
      <c r="CR907" s="90"/>
      <c r="CS907" s="90"/>
      <c r="CT907" s="90"/>
      <c r="CU907" s="90"/>
      <c r="CV907" s="90"/>
      <c r="CW907" s="90"/>
      <c r="CX907" s="90"/>
      <c r="CY907" s="90"/>
      <c r="CZ907" s="90"/>
      <c r="DA907" s="90"/>
      <c r="DB907" s="90"/>
      <c r="DC907" s="90"/>
      <c r="DD907" s="90"/>
      <c r="DE907" s="90"/>
      <c r="DF907" s="90"/>
      <c r="DG907" s="90"/>
      <c r="DH907" s="90"/>
      <c r="DI907" s="90"/>
      <c r="DJ907" s="90"/>
      <c r="DK907" s="90"/>
      <c r="DL907" s="90"/>
      <c r="DM907" s="90"/>
      <c r="DN907" s="90"/>
      <c r="DO907" s="90"/>
      <c r="DP907" s="90"/>
      <c r="DQ907" s="90"/>
      <c r="DR907" s="90"/>
      <c r="DS907" s="90"/>
      <c r="DT907" s="90"/>
      <c r="DU907" s="90"/>
      <c r="DV907" s="90"/>
      <c r="DW907" s="90"/>
      <c r="DX907" s="90"/>
      <c r="DY907" s="90"/>
      <c r="DZ907" s="90"/>
      <c r="EA907" s="90"/>
      <c r="EB907" s="90"/>
      <c r="EC907" s="90"/>
      <c r="ED907" s="90"/>
      <c r="EE907" s="90"/>
      <c r="EF907" s="90"/>
      <c r="EG907" s="90"/>
      <c r="EH907" s="90"/>
      <c r="EI907" s="90"/>
      <c r="EJ907" s="90"/>
      <c r="EK907" s="90"/>
      <c r="EL907" s="90"/>
      <c r="EM907" s="90"/>
      <c r="EN907" s="90"/>
      <c r="EO907" s="90"/>
      <c r="EP907" s="90"/>
      <c r="EQ907" s="90"/>
      <c r="ER907" s="90"/>
      <c r="ES907" s="90"/>
      <c r="ET907" s="90"/>
      <c r="EU907" s="90"/>
      <c r="EV907" s="90"/>
      <c r="EW907" s="90"/>
      <c r="EX907" s="90"/>
      <c r="EY907" s="90"/>
      <c r="EZ907" s="90"/>
      <c r="FA907" s="90"/>
      <c r="FB907" s="90"/>
      <c r="FC907" s="90"/>
      <c r="FD907" s="90"/>
      <c r="FE907" s="90"/>
      <c r="FF907" s="90"/>
      <c r="FG907" s="90"/>
      <c r="FH907" s="90"/>
      <c r="FI907" s="90"/>
      <c r="FJ907" s="90"/>
      <c r="FK907" s="90"/>
      <c r="FL907" s="90"/>
      <c r="FM907" s="90"/>
      <c r="FN907" s="90"/>
      <c r="FO907" s="90"/>
      <c r="FP907" s="90"/>
      <c r="FQ907" s="90"/>
      <c r="FR907" s="90"/>
      <c r="FS907" s="90"/>
      <c r="FT907" s="90"/>
      <c r="FU907" s="90"/>
      <c r="FV907" s="90"/>
      <c r="FW907" s="90"/>
      <c r="FX907" s="90"/>
      <c r="FY907" s="90"/>
      <c r="FZ907" s="90"/>
      <c r="GA907" s="90"/>
      <c r="GB907" s="90"/>
      <c r="GC907" s="90"/>
      <c r="GD907" s="90"/>
      <c r="GE907" s="90"/>
      <c r="GF907" s="90"/>
      <c r="GG907" s="90"/>
      <c r="GH907" s="90"/>
      <c r="GI907" s="90"/>
      <c r="GJ907" s="90"/>
      <c r="GK907" s="90"/>
      <c r="GL907" s="90"/>
      <c r="GM907" s="90"/>
      <c r="GN907" s="90"/>
      <c r="GO907" s="90"/>
      <c r="GP907" s="90"/>
      <c r="GQ907" s="90"/>
      <c r="GR907" s="90"/>
      <c r="GS907" s="90"/>
      <c r="GT907" s="90"/>
      <c r="GU907" s="90"/>
      <c r="GV907" s="90"/>
      <c r="GW907" s="90"/>
      <c r="GX907" s="90"/>
      <c r="GY907" s="90"/>
      <c r="GZ907" s="90"/>
      <c r="HA907" s="90"/>
      <c r="HB907" s="90"/>
      <c r="HC907" s="90"/>
      <c r="HD907" s="90"/>
      <c r="HE907" s="90"/>
      <c r="HF907" s="90"/>
      <c r="HG907" s="90"/>
      <c r="HH907" s="90"/>
      <c r="HI907" s="90"/>
      <c r="HJ907" s="90"/>
      <c r="HK907" s="90"/>
      <c r="HL907" s="90"/>
      <c r="HM907" s="90"/>
      <c r="HN907" s="90"/>
      <c r="HO907" s="90"/>
      <c r="HP907" s="90"/>
      <c r="HQ907" s="90"/>
    </row>
    <row r="908" spans="2:225" ht="51" outlineLevel="1" x14ac:dyDescent="0.2">
      <c r="B908" s="50" t="s">
        <v>2376</v>
      </c>
      <c r="C908" s="35" t="s">
        <v>46</v>
      </c>
      <c r="D908" s="37" t="s">
        <v>2372</v>
      </c>
      <c r="E908" s="37" t="s">
        <v>2373</v>
      </c>
      <c r="F908" s="85" t="s">
        <v>2374</v>
      </c>
      <c r="G908" s="37" t="s">
        <v>2375</v>
      </c>
      <c r="H908" s="37" t="s">
        <v>83</v>
      </c>
      <c r="I908" s="37">
        <v>75</v>
      </c>
      <c r="J908" s="37" t="s">
        <v>109</v>
      </c>
      <c r="K908" s="37" t="s">
        <v>2091</v>
      </c>
      <c r="L908" s="17"/>
      <c r="M908" s="17" t="s">
        <v>2172</v>
      </c>
      <c r="N908" s="17"/>
      <c r="O908" s="24"/>
      <c r="P908" s="24"/>
      <c r="Q908" s="24"/>
      <c r="R908" s="24">
        <v>93171960</v>
      </c>
      <c r="S908" s="24">
        <v>96898838.400000006</v>
      </c>
      <c r="T908" s="24">
        <v>100774791.94</v>
      </c>
      <c r="U908" s="24"/>
      <c r="V908" s="24"/>
      <c r="W908" s="24"/>
      <c r="X908" s="24">
        <f>SUM(O908:V908)</f>
        <v>290845590.34000003</v>
      </c>
      <c r="Y908" s="24">
        <f t="shared" si="30"/>
        <v>325747061.18080008</v>
      </c>
      <c r="Z908" s="17"/>
      <c r="AA908" s="80">
        <v>2014</v>
      </c>
      <c r="AB908" s="17"/>
      <c r="AC908" s="90"/>
      <c r="AD908" s="90"/>
      <c r="AE908" s="90"/>
      <c r="AF908" s="90"/>
      <c r="AG908" s="90"/>
      <c r="AH908" s="90"/>
      <c r="AI908" s="90"/>
      <c r="AJ908" s="90"/>
      <c r="AK908" s="90"/>
      <c r="AL908" s="90"/>
      <c r="AM908" s="90"/>
      <c r="AN908" s="90"/>
      <c r="AO908" s="90"/>
      <c r="AP908" s="90"/>
      <c r="AQ908" s="90"/>
      <c r="AR908" s="90"/>
      <c r="AS908" s="90"/>
      <c r="AT908" s="90"/>
      <c r="AU908" s="90"/>
      <c r="AV908" s="90"/>
      <c r="AW908" s="90"/>
      <c r="AX908" s="90"/>
      <c r="AY908" s="90"/>
      <c r="AZ908" s="90"/>
      <c r="BA908" s="90"/>
      <c r="BB908" s="90"/>
      <c r="BC908" s="90"/>
      <c r="BD908" s="90"/>
      <c r="BE908" s="90"/>
      <c r="BF908" s="90"/>
      <c r="BG908" s="90"/>
      <c r="BH908" s="90"/>
      <c r="BI908" s="90"/>
      <c r="BJ908" s="90"/>
      <c r="BK908" s="90"/>
      <c r="BL908" s="90"/>
      <c r="BM908" s="90"/>
      <c r="BN908" s="90"/>
      <c r="BO908" s="90"/>
      <c r="BP908" s="90"/>
      <c r="BQ908" s="90"/>
      <c r="BR908" s="90"/>
      <c r="BS908" s="90"/>
      <c r="BT908" s="90"/>
      <c r="BU908" s="90"/>
      <c r="BV908" s="90"/>
      <c r="BW908" s="90"/>
      <c r="BX908" s="90"/>
      <c r="BY908" s="90"/>
      <c r="BZ908" s="90"/>
      <c r="CA908" s="90"/>
      <c r="CB908" s="90"/>
      <c r="CC908" s="90"/>
      <c r="CD908" s="90"/>
      <c r="CE908" s="90"/>
      <c r="CF908" s="90"/>
      <c r="CG908" s="90"/>
      <c r="CH908" s="90"/>
      <c r="CI908" s="90"/>
      <c r="CJ908" s="90"/>
      <c r="CK908" s="90"/>
      <c r="CL908" s="90"/>
      <c r="CM908" s="90"/>
      <c r="CN908" s="90"/>
      <c r="CO908" s="90"/>
      <c r="CP908" s="90"/>
      <c r="CQ908" s="90"/>
      <c r="CR908" s="90"/>
      <c r="CS908" s="90"/>
      <c r="CT908" s="90"/>
      <c r="CU908" s="90"/>
      <c r="CV908" s="90"/>
      <c r="CW908" s="90"/>
      <c r="CX908" s="90"/>
      <c r="CY908" s="90"/>
      <c r="CZ908" s="90"/>
      <c r="DA908" s="90"/>
      <c r="DB908" s="90"/>
      <c r="DC908" s="90"/>
      <c r="DD908" s="90"/>
      <c r="DE908" s="90"/>
      <c r="DF908" s="90"/>
      <c r="DG908" s="90"/>
      <c r="DH908" s="90"/>
      <c r="DI908" s="90"/>
      <c r="DJ908" s="90"/>
      <c r="DK908" s="90"/>
      <c r="DL908" s="90"/>
      <c r="DM908" s="90"/>
      <c r="DN908" s="90"/>
      <c r="DO908" s="90"/>
      <c r="DP908" s="90"/>
      <c r="DQ908" s="90"/>
      <c r="DR908" s="90"/>
      <c r="DS908" s="90"/>
      <c r="DT908" s="90"/>
      <c r="DU908" s="90"/>
      <c r="DV908" s="90"/>
      <c r="DW908" s="90"/>
      <c r="DX908" s="90"/>
      <c r="DY908" s="90"/>
      <c r="DZ908" s="90"/>
      <c r="EA908" s="90"/>
      <c r="EB908" s="90"/>
      <c r="EC908" s="90"/>
      <c r="ED908" s="90"/>
      <c r="EE908" s="90"/>
      <c r="EF908" s="90"/>
      <c r="EG908" s="90"/>
      <c r="EH908" s="90"/>
      <c r="EI908" s="90"/>
      <c r="EJ908" s="90"/>
      <c r="EK908" s="90"/>
      <c r="EL908" s="90"/>
      <c r="EM908" s="90"/>
      <c r="EN908" s="90"/>
      <c r="EO908" s="90"/>
      <c r="EP908" s="90"/>
      <c r="EQ908" s="90"/>
      <c r="ER908" s="90"/>
      <c r="ES908" s="90"/>
      <c r="ET908" s="90"/>
      <c r="EU908" s="90"/>
      <c r="EV908" s="90"/>
      <c r="EW908" s="90"/>
      <c r="EX908" s="90"/>
      <c r="EY908" s="90"/>
      <c r="EZ908" s="90"/>
      <c r="FA908" s="90"/>
      <c r="FB908" s="90"/>
      <c r="FC908" s="90"/>
      <c r="FD908" s="90"/>
      <c r="FE908" s="90"/>
      <c r="FF908" s="90"/>
      <c r="FG908" s="90"/>
      <c r="FH908" s="90"/>
      <c r="FI908" s="90"/>
      <c r="FJ908" s="90"/>
      <c r="FK908" s="90"/>
      <c r="FL908" s="90"/>
      <c r="FM908" s="90"/>
      <c r="FN908" s="90"/>
      <c r="FO908" s="90"/>
      <c r="FP908" s="90"/>
      <c r="FQ908" s="90"/>
      <c r="FR908" s="90"/>
      <c r="FS908" s="90"/>
      <c r="FT908" s="90"/>
      <c r="FU908" s="90"/>
      <c r="FV908" s="90"/>
      <c r="FW908" s="90"/>
      <c r="FX908" s="90"/>
      <c r="FY908" s="90"/>
      <c r="FZ908" s="90"/>
      <c r="GA908" s="90"/>
      <c r="GB908" s="90"/>
      <c r="GC908" s="90"/>
      <c r="GD908" s="90"/>
      <c r="GE908" s="90"/>
      <c r="GF908" s="90"/>
      <c r="GG908" s="90"/>
      <c r="GH908" s="90"/>
      <c r="GI908" s="90"/>
      <c r="GJ908" s="90"/>
      <c r="GK908" s="90"/>
      <c r="GL908" s="90"/>
      <c r="GM908" s="90"/>
      <c r="GN908" s="90"/>
      <c r="GO908" s="90"/>
      <c r="GP908" s="90"/>
      <c r="GQ908" s="90"/>
      <c r="GR908" s="90"/>
      <c r="GS908" s="90"/>
      <c r="GT908" s="90"/>
      <c r="GU908" s="90"/>
      <c r="GV908" s="90"/>
      <c r="GW908" s="90"/>
      <c r="GX908" s="90"/>
      <c r="GY908" s="90"/>
      <c r="GZ908" s="90"/>
      <c r="HA908" s="90"/>
      <c r="HB908" s="90"/>
      <c r="HC908" s="90"/>
      <c r="HD908" s="90"/>
      <c r="HE908" s="90"/>
      <c r="HF908" s="90"/>
      <c r="HG908" s="90"/>
      <c r="HH908" s="90"/>
      <c r="HI908" s="90"/>
      <c r="HJ908" s="90"/>
      <c r="HK908" s="90"/>
      <c r="HL908" s="90"/>
      <c r="HM908" s="90"/>
      <c r="HN908" s="90"/>
      <c r="HO908" s="90"/>
      <c r="HP908" s="90"/>
      <c r="HQ908" s="90"/>
    </row>
    <row r="909" spans="2:225" ht="76.5" outlineLevel="1" x14ac:dyDescent="0.2">
      <c r="B909" s="17" t="s">
        <v>2377</v>
      </c>
      <c r="C909" s="35" t="s">
        <v>46</v>
      </c>
      <c r="D909" s="37" t="s">
        <v>2378</v>
      </c>
      <c r="E909" s="37" t="s">
        <v>2379</v>
      </c>
      <c r="F909" s="85" t="s">
        <v>2380</v>
      </c>
      <c r="G909" s="37" t="s">
        <v>2380</v>
      </c>
      <c r="H909" s="37" t="s">
        <v>83</v>
      </c>
      <c r="I909" s="37">
        <v>75</v>
      </c>
      <c r="J909" s="37" t="s">
        <v>109</v>
      </c>
      <c r="K909" s="17" t="s">
        <v>2091</v>
      </c>
      <c r="L909" s="17"/>
      <c r="M909" s="17" t="s">
        <v>2172</v>
      </c>
      <c r="N909" s="17"/>
      <c r="O909" s="24"/>
      <c r="P909" s="24"/>
      <c r="Q909" s="24"/>
      <c r="R909" s="24">
        <v>55491090</v>
      </c>
      <c r="S909" s="24">
        <v>57710733.600000001</v>
      </c>
      <c r="T909" s="24">
        <v>62116080</v>
      </c>
      <c r="U909" s="24"/>
      <c r="V909" s="24"/>
      <c r="W909" s="24"/>
      <c r="X909" s="24">
        <v>0</v>
      </c>
      <c r="Y909" s="24">
        <f t="shared" si="30"/>
        <v>0</v>
      </c>
      <c r="Z909" s="17"/>
      <c r="AA909" s="80">
        <v>2014</v>
      </c>
      <c r="AB909" s="17" t="s">
        <v>1848</v>
      </c>
      <c r="AC909" s="90"/>
      <c r="AD909" s="90"/>
      <c r="AE909" s="90"/>
      <c r="AF909" s="90"/>
      <c r="AG909" s="90"/>
      <c r="AH909" s="90"/>
      <c r="AI909" s="90"/>
      <c r="AJ909" s="90"/>
      <c r="AK909" s="90"/>
      <c r="AL909" s="90"/>
      <c r="AM909" s="90"/>
      <c r="AN909" s="90"/>
      <c r="AO909" s="90"/>
      <c r="AP909" s="90"/>
      <c r="AQ909" s="90"/>
      <c r="AR909" s="90"/>
      <c r="AS909" s="90"/>
      <c r="AT909" s="90"/>
      <c r="AU909" s="90"/>
      <c r="AV909" s="90"/>
      <c r="AW909" s="90"/>
      <c r="AX909" s="90"/>
      <c r="AY909" s="90"/>
      <c r="AZ909" s="90"/>
      <c r="BA909" s="90"/>
      <c r="BB909" s="90"/>
      <c r="BC909" s="90"/>
      <c r="BD909" s="90"/>
      <c r="BE909" s="90"/>
      <c r="BF909" s="90"/>
      <c r="BG909" s="90"/>
      <c r="BH909" s="90"/>
      <c r="BI909" s="90"/>
      <c r="BJ909" s="90"/>
      <c r="BK909" s="90"/>
      <c r="BL909" s="90"/>
      <c r="BM909" s="90"/>
      <c r="BN909" s="90"/>
      <c r="BO909" s="90"/>
      <c r="BP909" s="90"/>
      <c r="BQ909" s="90"/>
      <c r="BR909" s="90"/>
      <c r="BS909" s="90"/>
      <c r="BT909" s="90"/>
      <c r="BU909" s="90"/>
      <c r="BV909" s="90"/>
      <c r="BW909" s="90"/>
      <c r="BX909" s="90"/>
      <c r="BY909" s="90"/>
      <c r="BZ909" s="90"/>
      <c r="CA909" s="90"/>
      <c r="CB909" s="90"/>
      <c r="CC909" s="90"/>
      <c r="CD909" s="90"/>
      <c r="CE909" s="90"/>
      <c r="CF909" s="90"/>
      <c r="CG909" s="90"/>
      <c r="CH909" s="90"/>
      <c r="CI909" s="90"/>
      <c r="CJ909" s="90"/>
      <c r="CK909" s="90"/>
      <c r="CL909" s="90"/>
      <c r="CM909" s="90"/>
      <c r="CN909" s="90"/>
      <c r="CO909" s="90"/>
      <c r="CP909" s="90"/>
      <c r="CQ909" s="90"/>
      <c r="CR909" s="90"/>
      <c r="CS909" s="90"/>
      <c r="CT909" s="90"/>
      <c r="CU909" s="90"/>
      <c r="CV909" s="90"/>
      <c r="CW909" s="90"/>
      <c r="CX909" s="90"/>
      <c r="CY909" s="90"/>
      <c r="CZ909" s="90"/>
      <c r="DA909" s="90"/>
      <c r="DB909" s="90"/>
      <c r="DC909" s="90"/>
      <c r="DD909" s="90"/>
      <c r="DE909" s="90"/>
      <c r="DF909" s="90"/>
      <c r="DG909" s="90"/>
      <c r="DH909" s="90"/>
      <c r="DI909" s="90"/>
      <c r="DJ909" s="90"/>
      <c r="DK909" s="90"/>
      <c r="DL909" s="90"/>
      <c r="DM909" s="90"/>
      <c r="DN909" s="90"/>
      <c r="DO909" s="90"/>
      <c r="DP909" s="90"/>
      <c r="DQ909" s="90"/>
      <c r="DR909" s="90"/>
      <c r="DS909" s="90"/>
      <c r="DT909" s="90"/>
      <c r="DU909" s="90"/>
      <c r="DV909" s="90"/>
      <c r="DW909" s="90"/>
      <c r="DX909" s="90"/>
      <c r="DY909" s="90"/>
      <c r="DZ909" s="90"/>
      <c r="EA909" s="90"/>
      <c r="EB909" s="90"/>
      <c r="EC909" s="90"/>
      <c r="ED909" s="90"/>
      <c r="EE909" s="90"/>
      <c r="EF909" s="90"/>
      <c r="EG909" s="90"/>
      <c r="EH909" s="90"/>
      <c r="EI909" s="90"/>
      <c r="EJ909" s="90"/>
      <c r="EK909" s="90"/>
      <c r="EL909" s="90"/>
      <c r="EM909" s="90"/>
      <c r="EN909" s="90"/>
      <c r="EO909" s="90"/>
      <c r="EP909" s="90"/>
      <c r="EQ909" s="90"/>
      <c r="ER909" s="90"/>
      <c r="ES909" s="90"/>
      <c r="ET909" s="90"/>
      <c r="EU909" s="90"/>
      <c r="EV909" s="90"/>
      <c r="EW909" s="90"/>
      <c r="EX909" s="90"/>
      <c r="EY909" s="90"/>
      <c r="EZ909" s="90"/>
      <c r="FA909" s="90"/>
      <c r="FB909" s="90"/>
      <c r="FC909" s="90"/>
      <c r="FD909" s="90"/>
      <c r="FE909" s="90"/>
      <c r="FF909" s="90"/>
      <c r="FG909" s="90"/>
      <c r="FH909" s="90"/>
      <c r="FI909" s="90"/>
      <c r="FJ909" s="90"/>
      <c r="FK909" s="90"/>
      <c r="FL909" s="90"/>
      <c r="FM909" s="90"/>
      <c r="FN909" s="90"/>
      <c r="FO909" s="90"/>
      <c r="FP909" s="90"/>
      <c r="FQ909" s="90"/>
      <c r="FR909" s="90"/>
      <c r="FS909" s="90"/>
      <c r="FT909" s="90"/>
      <c r="FU909" s="90"/>
      <c r="FV909" s="90"/>
      <c r="FW909" s="90"/>
      <c r="FX909" s="90"/>
      <c r="FY909" s="90"/>
      <c r="FZ909" s="90"/>
      <c r="GA909" s="90"/>
      <c r="GB909" s="90"/>
      <c r="GC909" s="90"/>
      <c r="GD909" s="90"/>
      <c r="GE909" s="90"/>
      <c r="GF909" s="90"/>
      <c r="GG909" s="90"/>
      <c r="GH909" s="90"/>
      <c r="GI909" s="90"/>
      <c r="GJ909" s="90"/>
      <c r="GK909" s="90"/>
      <c r="GL909" s="90"/>
      <c r="GM909" s="90"/>
      <c r="GN909" s="90"/>
      <c r="GO909" s="90"/>
      <c r="GP909" s="90"/>
      <c r="GQ909" s="90"/>
      <c r="GR909" s="90"/>
      <c r="GS909" s="90"/>
      <c r="GT909" s="90"/>
      <c r="GU909" s="90"/>
      <c r="GV909" s="90"/>
      <c r="GW909" s="90"/>
      <c r="GX909" s="90"/>
      <c r="GY909" s="90"/>
      <c r="GZ909" s="90"/>
      <c r="HA909" s="90"/>
      <c r="HB909" s="90"/>
      <c r="HC909" s="90"/>
      <c r="HD909" s="90"/>
      <c r="HE909" s="90"/>
      <c r="HF909" s="90"/>
      <c r="HG909" s="90"/>
      <c r="HH909" s="90"/>
      <c r="HI909" s="90"/>
      <c r="HJ909" s="90"/>
      <c r="HK909" s="90"/>
      <c r="HL909" s="90"/>
      <c r="HM909" s="90"/>
      <c r="HN909" s="90"/>
      <c r="HO909" s="90"/>
      <c r="HP909" s="90"/>
      <c r="HQ909" s="90"/>
    </row>
    <row r="910" spans="2:225" ht="76.5" outlineLevel="1" x14ac:dyDescent="0.2">
      <c r="B910" s="50" t="s">
        <v>2381</v>
      </c>
      <c r="C910" s="35" t="s">
        <v>46</v>
      </c>
      <c r="D910" s="37" t="s">
        <v>2378</v>
      </c>
      <c r="E910" s="37" t="s">
        <v>2379</v>
      </c>
      <c r="F910" s="85" t="s">
        <v>2380</v>
      </c>
      <c r="G910" s="37" t="s">
        <v>2380</v>
      </c>
      <c r="H910" s="37" t="s">
        <v>83</v>
      </c>
      <c r="I910" s="37">
        <v>75</v>
      </c>
      <c r="J910" s="37" t="s">
        <v>109</v>
      </c>
      <c r="K910" s="37" t="s">
        <v>2091</v>
      </c>
      <c r="L910" s="17"/>
      <c r="M910" s="17" t="s">
        <v>2172</v>
      </c>
      <c r="N910" s="17"/>
      <c r="O910" s="24"/>
      <c r="P910" s="24"/>
      <c r="Q910" s="24"/>
      <c r="R910" s="87">
        <v>55491090</v>
      </c>
      <c r="S910" s="87">
        <v>57710733.600000001</v>
      </c>
      <c r="T910" s="87">
        <v>60019162.944000006</v>
      </c>
      <c r="U910" s="87"/>
      <c r="V910" s="87"/>
      <c r="W910" s="87"/>
      <c r="X910" s="87">
        <f>SUM(O910:V910)</f>
        <v>173220986.544</v>
      </c>
      <c r="Y910" s="87">
        <f t="shared" si="30"/>
        <v>194007504.92928001</v>
      </c>
      <c r="Z910" s="17"/>
      <c r="AA910" s="80">
        <v>2014</v>
      </c>
      <c r="AB910" s="17"/>
      <c r="AC910" s="90"/>
      <c r="AD910" s="90"/>
      <c r="AE910" s="90"/>
      <c r="AF910" s="90"/>
      <c r="AG910" s="90"/>
      <c r="AH910" s="90"/>
      <c r="AI910" s="90"/>
      <c r="AJ910" s="90"/>
      <c r="AK910" s="90"/>
      <c r="AL910" s="90"/>
      <c r="AM910" s="90"/>
      <c r="AN910" s="90"/>
      <c r="AO910" s="90"/>
      <c r="AP910" s="90"/>
      <c r="AQ910" s="90"/>
      <c r="AR910" s="90"/>
      <c r="AS910" s="90"/>
      <c r="AT910" s="90"/>
      <c r="AU910" s="90"/>
      <c r="AV910" s="90"/>
      <c r="AW910" s="90"/>
      <c r="AX910" s="90"/>
      <c r="AY910" s="90"/>
      <c r="AZ910" s="90"/>
      <c r="BA910" s="90"/>
      <c r="BB910" s="90"/>
      <c r="BC910" s="90"/>
      <c r="BD910" s="90"/>
      <c r="BE910" s="90"/>
      <c r="BF910" s="90"/>
      <c r="BG910" s="90"/>
      <c r="BH910" s="90"/>
      <c r="BI910" s="90"/>
      <c r="BJ910" s="90"/>
      <c r="BK910" s="90"/>
      <c r="BL910" s="90"/>
      <c r="BM910" s="90"/>
      <c r="BN910" s="90"/>
      <c r="BO910" s="90"/>
      <c r="BP910" s="90"/>
      <c r="BQ910" s="90"/>
      <c r="BR910" s="90"/>
      <c r="BS910" s="90"/>
      <c r="BT910" s="90"/>
      <c r="BU910" s="90"/>
      <c r="BV910" s="90"/>
      <c r="BW910" s="90"/>
      <c r="BX910" s="90"/>
      <c r="BY910" s="90"/>
      <c r="BZ910" s="90"/>
      <c r="CA910" s="90"/>
      <c r="CB910" s="90"/>
      <c r="CC910" s="90"/>
      <c r="CD910" s="90"/>
      <c r="CE910" s="90"/>
      <c r="CF910" s="90"/>
      <c r="CG910" s="90"/>
      <c r="CH910" s="90"/>
      <c r="CI910" s="90"/>
      <c r="CJ910" s="90"/>
      <c r="CK910" s="90"/>
      <c r="CL910" s="90"/>
      <c r="CM910" s="90"/>
      <c r="CN910" s="90"/>
      <c r="CO910" s="90"/>
      <c r="CP910" s="90"/>
      <c r="CQ910" s="90"/>
      <c r="CR910" s="90"/>
      <c r="CS910" s="90"/>
      <c r="CT910" s="90"/>
      <c r="CU910" s="90"/>
      <c r="CV910" s="90"/>
      <c r="CW910" s="90"/>
      <c r="CX910" s="90"/>
      <c r="CY910" s="90"/>
      <c r="CZ910" s="90"/>
      <c r="DA910" s="90"/>
      <c r="DB910" s="90"/>
      <c r="DC910" s="90"/>
      <c r="DD910" s="90"/>
      <c r="DE910" s="90"/>
      <c r="DF910" s="90"/>
      <c r="DG910" s="90"/>
      <c r="DH910" s="90"/>
      <c r="DI910" s="90"/>
      <c r="DJ910" s="90"/>
      <c r="DK910" s="90"/>
      <c r="DL910" s="90"/>
      <c r="DM910" s="90"/>
      <c r="DN910" s="90"/>
      <c r="DO910" s="90"/>
      <c r="DP910" s="90"/>
      <c r="DQ910" s="90"/>
      <c r="DR910" s="90"/>
      <c r="DS910" s="90"/>
      <c r="DT910" s="90"/>
      <c r="DU910" s="90"/>
      <c r="DV910" s="90"/>
      <c r="DW910" s="90"/>
      <c r="DX910" s="90"/>
      <c r="DY910" s="90"/>
      <c r="DZ910" s="90"/>
      <c r="EA910" s="90"/>
      <c r="EB910" s="90"/>
      <c r="EC910" s="90"/>
      <c r="ED910" s="90"/>
      <c r="EE910" s="90"/>
      <c r="EF910" s="90"/>
      <c r="EG910" s="90"/>
      <c r="EH910" s="90"/>
      <c r="EI910" s="90"/>
      <c r="EJ910" s="90"/>
      <c r="EK910" s="90"/>
      <c r="EL910" s="90"/>
      <c r="EM910" s="90"/>
      <c r="EN910" s="90"/>
      <c r="EO910" s="90"/>
      <c r="EP910" s="90"/>
      <c r="EQ910" s="90"/>
      <c r="ER910" s="90"/>
      <c r="ES910" s="90"/>
      <c r="ET910" s="90"/>
      <c r="EU910" s="90"/>
      <c r="EV910" s="90"/>
      <c r="EW910" s="90"/>
      <c r="EX910" s="90"/>
      <c r="EY910" s="90"/>
      <c r="EZ910" s="90"/>
      <c r="FA910" s="90"/>
      <c r="FB910" s="90"/>
      <c r="FC910" s="90"/>
      <c r="FD910" s="90"/>
      <c r="FE910" s="90"/>
      <c r="FF910" s="90"/>
      <c r="FG910" s="90"/>
      <c r="FH910" s="90"/>
      <c r="FI910" s="90"/>
      <c r="FJ910" s="90"/>
      <c r="FK910" s="90"/>
      <c r="FL910" s="90"/>
      <c r="FM910" s="90"/>
      <c r="FN910" s="90"/>
      <c r="FO910" s="90"/>
      <c r="FP910" s="90"/>
      <c r="FQ910" s="90"/>
      <c r="FR910" s="90"/>
      <c r="FS910" s="90"/>
      <c r="FT910" s="90"/>
      <c r="FU910" s="90"/>
      <c r="FV910" s="90"/>
      <c r="FW910" s="90"/>
      <c r="FX910" s="90"/>
      <c r="FY910" s="90"/>
      <c r="FZ910" s="90"/>
      <c r="GA910" s="90"/>
      <c r="GB910" s="90"/>
      <c r="GC910" s="90"/>
      <c r="GD910" s="90"/>
      <c r="GE910" s="90"/>
      <c r="GF910" s="90"/>
      <c r="GG910" s="90"/>
      <c r="GH910" s="90"/>
      <c r="GI910" s="90"/>
      <c r="GJ910" s="90"/>
      <c r="GK910" s="90"/>
      <c r="GL910" s="90"/>
      <c r="GM910" s="90"/>
      <c r="GN910" s="90"/>
      <c r="GO910" s="90"/>
      <c r="GP910" s="90"/>
      <c r="GQ910" s="90"/>
      <c r="GR910" s="90"/>
      <c r="GS910" s="90"/>
      <c r="GT910" s="90"/>
      <c r="GU910" s="90"/>
      <c r="GV910" s="90"/>
      <c r="GW910" s="90"/>
      <c r="GX910" s="90"/>
      <c r="GY910" s="90"/>
      <c r="GZ910" s="90"/>
      <c r="HA910" s="90"/>
      <c r="HB910" s="90"/>
      <c r="HC910" s="90"/>
      <c r="HD910" s="90"/>
      <c r="HE910" s="90"/>
      <c r="HF910" s="90"/>
      <c r="HG910" s="90"/>
      <c r="HH910" s="90"/>
      <c r="HI910" s="90"/>
      <c r="HJ910" s="90"/>
      <c r="HK910" s="90"/>
      <c r="HL910" s="90"/>
      <c r="HM910" s="90"/>
      <c r="HN910" s="90"/>
      <c r="HO910" s="90"/>
      <c r="HP910" s="90"/>
      <c r="HQ910" s="90"/>
    </row>
    <row r="911" spans="2:225" ht="76.5" outlineLevel="1" x14ac:dyDescent="0.2">
      <c r="B911" s="17" t="s">
        <v>2382</v>
      </c>
      <c r="C911" s="35" t="s">
        <v>46</v>
      </c>
      <c r="D911" s="37" t="s">
        <v>2383</v>
      </c>
      <c r="E911" s="37" t="s">
        <v>2384</v>
      </c>
      <c r="F911" s="85" t="s">
        <v>2385</v>
      </c>
      <c r="G911" s="37" t="s">
        <v>2386</v>
      </c>
      <c r="H911" s="37" t="s">
        <v>83</v>
      </c>
      <c r="I911" s="37">
        <v>100</v>
      </c>
      <c r="J911" s="37" t="s">
        <v>109</v>
      </c>
      <c r="K911" s="17" t="s">
        <v>2091</v>
      </c>
      <c r="L911" s="17"/>
      <c r="M911" s="17" t="s">
        <v>2172</v>
      </c>
      <c r="N911" s="17"/>
      <c r="O911" s="24"/>
      <c r="P911" s="24"/>
      <c r="Q911" s="24"/>
      <c r="R911" s="24">
        <v>30000000</v>
      </c>
      <c r="S911" s="24">
        <v>31200000</v>
      </c>
      <c r="T911" s="24">
        <v>44942560</v>
      </c>
      <c r="U911" s="24"/>
      <c r="V911" s="24"/>
      <c r="W911" s="24"/>
      <c r="X911" s="24">
        <v>0</v>
      </c>
      <c r="Y911" s="24">
        <f t="shared" si="30"/>
        <v>0</v>
      </c>
      <c r="Z911" s="17"/>
      <c r="AA911" s="80">
        <v>2014</v>
      </c>
      <c r="AB911" s="17" t="s">
        <v>1848</v>
      </c>
      <c r="AC911" s="90"/>
      <c r="AD911" s="90"/>
      <c r="AE911" s="90"/>
      <c r="AF911" s="90"/>
      <c r="AG911" s="90"/>
      <c r="AH911" s="90"/>
      <c r="AI911" s="90"/>
      <c r="AJ911" s="90"/>
      <c r="AK911" s="90"/>
      <c r="AL911" s="90"/>
      <c r="AM911" s="90"/>
      <c r="AN911" s="90"/>
      <c r="AO911" s="90"/>
      <c r="AP911" s="90"/>
      <c r="AQ911" s="90"/>
      <c r="AR911" s="90"/>
      <c r="AS911" s="90"/>
      <c r="AT911" s="90"/>
      <c r="AU911" s="90"/>
      <c r="AV911" s="90"/>
      <c r="AW911" s="90"/>
      <c r="AX911" s="90"/>
      <c r="AY911" s="90"/>
      <c r="AZ911" s="90"/>
      <c r="BA911" s="90"/>
      <c r="BB911" s="90"/>
      <c r="BC911" s="90"/>
      <c r="BD911" s="90"/>
      <c r="BE911" s="90"/>
      <c r="BF911" s="90"/>
      <c r="BG911" s="90"/>
      <c r="BH911" s="90"/>
      <c r="BI911" s="90"/>
      <c r="BJ911" s="90"/>
      <c r="BK911" s="90"/>
      <c r="BL911" s="90"/>
      <c r="BM911" s="90"/>
      <c r="BN911" s="90"/>
      <c r="BO911" s="90"/>
      <c r="BP911" s="90"/>
      <c r="BQ911" s="90"/>
      <c r="BR911" s="90"/>
      <c r="BS911" s="90"/>
      <c r="BT911" s="90"/>
      <c r="BU911" s="90"/>
      <c r="BV911" s="90"/>
      <c r="BW911" s="90"/>
      <c r="BX911" s="90"/>
      <c r="BY911" s="90"/>
      <c r="BZ911" s="90"/>
      <c r="CA911" s="90"/>
      <c r="CB911" s="90"/>
      <c r="CC911" s="90"/>
      <c r="CD911" s="90"/>
      <c r="CE911" s="90"/>
      <c r="CF911" s="90"/>
      <c r="CG911" s="90"/>
      <c r="CH911" s="90"/>
      <c r="CI911" s="90"/>
      <c r="CJ911" s="90"/>
      <c r="CK911" s="90"/>
      <c r="CL911" s="90"/>
      <c r="CM911" s="90"/>
      <c r="CN911" s="90"/>
      <c r="CO911" s="90"/>
      <c r="CP911" s="90"/>
      <c r="CQ911" s="90"/>
      <c r="CR911" s="90"/>
      <c r="CS911" s="90"/>
      <c r="CT911" s="90"/>
      <c r="CU911" s="90"/>
      <c r="CV911" s="90"/>
      <c r="CW911" s="90"/>
      <c r="CX911" s="90"/>
      <c r="CY911" s="90"/>
      <c r="CZ911" s="90"/>
      <c r="DA911" s="90"/>
      <c r="DB911" s="90"/>
      <c r="DC911" s="90"/>
      <c r="DD911" s="90"/>
      <c r="DE911" s="90"/>
      <c r="DF911" s="90"/>
      <c r="DG911" s="90"/>
      <c r="DH911" s="90"/>
      <c r="DI911" s="90"/>
      <c r="DJ911" s="90"/>
      <c r="DK911" s="90"/>
      <c r="DL911" s="90"/>
      <c r="DM911" s="90"/>
      <c r="DN911" s="90"/>
      <c r="DO911" s="90"/>
      <c r="DP911" s="90"/>
      <c r="DQ911" s="90"/>
      <c r="DR911" s="90"/>
      <c r="DS911" s="90"/>
      <c r="DT911" s="90"/>
      <c r="DU911" s="90"/>
      <c r="DV911" s="90"/>
      <c r="DW911" s="90"/>
      <c r="DX911" s="90"/>
      <c r="DY911" s="90"/>
      <c r="DZ911" s="90"/>
      <c r="EA911" s="90"/>
      <c r="EB911" s="90"/>
      <c r="EC911" s="90"/>
      <c r="ED911" s="90"/>
      <c r="EE911" s="90"/>
      <c r="EF911" s="90"/>
      <c r="EG911" s="90"/>
      <c r="EH911" s="90"/>
      <c r="EI911" s="90"/>
      <c r="EJ911" s="90"/>
      <c r="EK911" s="90"/>
      <c r="EL911" s="90"/>
      <c r="EM911" s="90"/>
      <c r="EN911" s="90"/>
      <c r="EO911" s="90"/>
      <c r="EP911" s="90"/>
      <c r="EQ911" s="90"/>
      <c r="ER911" s="90"/>
      <c r="ES911" s="90"/>
      <c r="ET911" s="90"/>
      <c r="EU911" s="90"/>
      <c r="EV911" s="90"/>
      <c r="EW911" s="90"/>
      <c r="EX911" s="90"/>
      <c r="EY911" s="90"/>
      <c r="EZ911" s="90"/>
      <c r="FA911" s="90"/>
      <c r="FB911" s="90"/>
      <c r="FC911" s="90"/>
      <c r="FD911" s="90"/>
      <c r="FE911" s="90"/>
      <c r="FF911" s="90"/>
      <c r="FG911" s="90"/>
      <c r="FH911" s="90"/>
      <c r="FI911" s="90"/>
      <c r="FJ911" s="90"/>
      <c r="FK911" s="90"/>
      <c r="FL911" s="90"/>
      <c r="FM911" s="90"/>
      <c r="FN911" s="90"/>
      <c r="FO911" s="90"/>
      <c r="FP911" s="90"/>
      <c r="FQ911" s="90"/>
      <c r="FR911" s="90"/>
      <c r="FS911" s="90"/>
      <c r="FT911" s="90"/>
      <c r="FU911" s="90"/>
      <c r="FV911" s="90"/>
      <c r="FW911" s="90"/>
      <c r="FX911" s="90"/>
      <c r="FY911" s="90"/>
      <c r="FZ911" s="90"/>
      <c r="GA911" s="90"/>
      <c r="GB911" s="90"/>
      <c r="GC911" s="90"/>
      <c r="GD911" s="90"/>
      <c r="GE911" s="90"/>
      <c r="GF911" s="90"/>
      <c r="GG911" s="90"/>
      <c r="GH911" s="90"/>
      <c r="GI911" s="90"/>
      <c r="GJ911" s="90"/>
      <c r="GK911" s="90"/>
      <c r="GL911" s="90"/>
      <c r="GM911" s="90"/>
      <c r="GN911" s="90"/>
      <c r="GO911" s="90"/>
      <c r="GP911" s="90"/>
      <c r="GQ911" s="90"/>
      <c r="GR911" s="90"/>
      <c r="GS911" s="90"/>
      <c r="GT911" s="90"/>
      <c r="GU911" s="90"/>
      <c r="GV911" s="90"/>
      <c r="GW911" s="90"/>
      <c r="GX911" s="90"/>
      <c r="GY911" s="90"/>
      <c r="GZ911" s="90"/>
      <c r="HA911" s="90"/>
      <c r="HB911" s="90"/>
      <c r="HC911" s="90"/>
      <c r="HD911" s="90"/>
      <c r="HE911" s="90"/>
      <c r="HF911" s="90"/>
      <c r="HG911" s="90"/>
      <c r="HH911" s="90"/>
      <c r="HI911" s="90"/>
      <c r="HJ911" s="90"/>
      <c r="HK911" s="90"/>
      <c r="HL911" s="90"/>
      <c r="HM911" s="90"/>
      <c r="HN911" s="90"/>
      <c r="HO911" s="90"/>
      <c r="HP911" s="90"/>
      <c r="HQ911" s="90"/>
    </row>
    <row r="912" spans="2:225" ht="76.5" outlineLevel="1" x14ac:dyDescent="0.2">
      <c r="B912" s="50" t="s">
        <v>2387</v>
      </c>
      <c r="C912" s="35" t="s">
        <v>46</v>
      </c>
      <c r="D912" s="37" t="s">
        <v>2383</v>
      </c>
      <c r="E912" s="37" t="s">
        <v>2384</v>
      </c>
      <c r="F912" s="85" t="s">
        <v>2385</v>
      </c>
      <c r="G912" s="37" t="s">
        <v>2386</v>
      </c>
      <c r="H912" s="37" t="s">
        <v>83</v>
      </c>
      <c r="I912" s="37">
        <v>100</v>
      </c>
      <c r="J912" s="37" t="s">
        <v>109</v>
      </c>
      <c r="K912" s="37" t="s">
        <v>2091</v>
      </c>
      <c r="L912" s="17"/>
      <c r="M912" s="17" t="s">
        <v>2172</v>
      </c>
      <c r="N912" s="17"/>
      <c r="O912" s="24"/>
      <c r="P912" s="24"/>
      <c r="Q912" s="24"/>
      <c r="R912" s="24">
        <v>30000000</v>
      </c>
      <c r="S912" s="24">
        <v>31200000</v>
      </c>
      <c r="T912" s="24">
        <v>32448000</v>
      </c>
      <c r="U912" s="24"/>
      <c r="V912" s="24"/>
      <c r="W912" s="24"/>
      <c r="X912" s="24">
        <f>SUM(O912:V912)</f>
        <v>93648000</v>
      </c>
      <c r="Y912" s="24">
        <f t="shared" si="30"/>
        <v>104885760.00000001</v>
      </c>
      <c r="Z912" s="17"/>
      <c r="AA912" s="80">
        <v>2014</v>
      </c>
      <c r="AB912" s="17"/>
      <c r="AC912" s="90"/>
      <c r="AD912" s="90"/>
      <c r="AE912" s="90"/>
      <c r="AF912" s="90"/>
      <c r="AG912" s="90"/>
      <c r="AH912" s="90"/>
      <c r="AI912" s="90"/>
      <c r="AJ912" s="90"/>
      <c r="AK912" s="90"/>
      <c r="AL912" s="90"/>
      <c r="AM912" s="90"/>
      <c r="AN912" s="90"/>
      <c r="AO912" s="90"/>
      <c r="AP912" s="90"/>
      <c r="AQ912" s="90"/>
      <c r="AR912" s="90"/>
      <c r="AS912" s="90"/>
      <c r="AT912" s="90"/>
      <c r="AU912" s="90"/>
      <c r="AV912" s="90"/>
      <c r="AW912" s="90"/>
      <c r="AX912" s="90"/>
      <c r="AY912" s="90"/>
      <c r="AZ912" s="90"/>
      <c r="BA912" s="90"/>
      <c r="BB912" s="90"/>
      <c r="BC912" s="90"/>
      <c r="BD912" s="90"/>
      <c r="BE912" s="90"/>
      <c r="BF912" s="90"/>
      <c r="BG912" s="90"/>
      <c r="BH912" s="90"/>
      <c r="BI912" s="90"/>
      <c r="BJ912" s="90"/>
      <c r="BK912" s="90"/>
      <c r="BL912" s="90"/>
      <c r="BM912" s="90"/>
      <c r="BN912" s="90"/>
      <c r="BO912" s="90"/>
      <c r="BP912" s="90"/>
      <c r="BQ912" s="90"/>
      <c r="BR912" s="90"/>
      <c r="BS912" s="90"/>
      <c r="BT912" s="90"/>
      <c r="BU912" s="90"/>
      <c r="BV912" s="90"/>
      <c r="BW912" s="90"/>
      <c r="BX912" s="90"/>
      <c r="BY912" s="90"/>
      <c r="BZ912" s="90"/>
      <c r="CA912" s="90"/>
      <c r="CB912" s="90"/>
      <c r="CC912" s="90"/>
      <c r="CD912" s="90"/>
      <c r="CE912" s="90"/>
      <c r="CF912" s="90"/>
      <c r="CG912" s="90"/>
      <c r="CH912" s="90"/>
      <c r="CI912" s="90"/>
      <c r="CJ912" s="90"/>
      <c r="CK912" s="90"/>
      <c r="CL912" s="90"/>
      <c r="CM912" s="90"/>
      <c r="CN912" s="90"/>
      <c r="CO912" s="90"/>
      <c r="CP912" s="90"/>
      <c r="CQ912" s="90"/>
      <c r="CR912" s="90"/>
      <c r="CS912" s="90"/>
      <c r="CT912" s="90"/>
      <c r="CU912" s="90"/>
      <c r="CV912" s="90"/>
      <c r="CW912" s="90"/>
      <c r="CX912" s="90"/>
      <c r="CY912" s="90"/>
      <c r="CZ912" s="90"/>
      <c r="DA912" s="90"/>
      <c r="DB912" s="90"/>
      <c r="DC912" s="90"/>
      <c r="DD912" s="90"/>
      <c r="DE912" s="90"/>
      <c r="DF912" s="90"/>
      <c r="DG912" s="90"/>
      <c r="DH912" s="90"/>
      <c r="DI912" s="90"/>
      <c r="DJ912" s="90"/>
      <c r="DK912" s="90"/>
      <c r="DL912" s="90"/>
      <c r="DM912" s="90"/>
      <c r="DN912" s="90"/>
      <c r="DO912" s="90"/>
      <c r="DP912" s="90"/>
      <c r="DQ912" s="90"/>
      <c r="DR912" s="90"/>
      <c r="DS912" s="90"/>
      <c r="DT912" s="90"/>
      <c r="DU912" s="90"/>
      <c r="DV912" s="90"/>
      <c r="DW912" s="90"/>
      <c r="DX912" s="90"/>
      <c r="DY912" s="90"/>
      <c r="DZ912" s="90"/>
      <c r="EA912" s="90"/>
      <c r="EB912" s="90"/>
      <c r="EC912" s="90"/>
      <c r="ED912" s="90"/>
      <c r="EE912" s="90"/>
      <c r="EF912" s="90"/>
      <c r="EG912" s="90"/>
      <c r="EH912" s="90"/>
      <c r="EI912" s="90"/>
      <c r="EJ912" s="90"/>
      <c r="EK912" s="90"/>
      <c r="EL912" s="90"/>
      <c r="EM912" s="90"/>
      <c r="EN912" s="90"/>
      <c r="EO912" s="90"/>
      <c r="EP912" s="90"/>
      <c r="EQ912" s="90"/>
      <c r="ER912" s="90"/>
      <c r="ES912" s="90"/>
      <c r="ET912" s="90"/>
      <c r="EU912" s="90"/>
      <c r="EV912" s="90"/>
      <c r="EW912" s="90"/>
      <c r="EX912" s="90"/>
      <c r="EY912" s="90"/>
      <c r="EZ912" s="90"/>
      <c r="FA912" s="90"/>
      <c r="FB912" s="90"/>
      <c r="FC912" s="90"/>
      <c r="FD912" s="90"/>
      <c r="FE912" s="90"/>
      <c r="FF912" s="90"/>
      <c r="FG912" s="90"/>
      <c r="FH912" s="90"/>
      <c r="FI912" s="90"/>
      <c r="FJ912" s="90"/>
      <c r="FK912" s="90"/>
      <c r="FL912" s="90"/>
      <c r="FM912" s="90"/>
      <c r="FN912" s="90"/>
      <c r="FO912" s="90"/>
      <c r="FP912" s="90"/>
      <c r="FQ912" s="90"/>
      <c r="FR912" s="90"/>
      <c r="FS912" s="90"/>
      <c r="FT912" s="90"/>
      <c r="FU912" s="90"/>
      <c r="FV912" s="90"/>
      <c r="FW912" s="90"/>
      <c r="FX912" s="90"/>
      <c r="FY912" s="90"/>
      <c r="FZ912" s="90"/>
      <c r="GA912" s="90"/>
      <c r="GB912" s="90"/>
      <c r="GC912" s="90"/>
      <c r="GD912" s="90"/>
      <c r="GE912" s="90"/>
      <c r="GF912" s="90"/>
      <c r="GG912" s="90"/>
      <c r="GH912" s="90"/>
      <c r="GI912" s="90"/>
      <c r="GJ912" s="90"/>
      <c r="GK912" s="90"/>
      <c r="GL912" s="90"/>
      <c r="GM912" s="90"/>
      <c r="GN912" s="90"/>
      <c r="GO912" s="90"/>
      <c r="GP912" s="90"/>
      <c r="GQ912" s="90"/>
      <c r="GR912" s="90"/>
      <c r="GS912" s="90"/>
      <c r="GT912" s="90"/>
      <c r="GU912" s="90"/>
      <c r="GV912" s="90"/>
      <c r="GW912" s="90"/>
      <c r="GX912" s="90"/>
      <c r="GY912" s="90"/>
      <c r="GZ912" s="90"/>
      <c r="HA912" s="90"/>
      <c r="HB912" s="90"/>
      <c r="HC912" s="90"/>
      <c r="HD912" s="90"/>
      <c r="HE912" s="90"/>
      <c r="HF912" s="90"/>
      <c r="HG912" s="90"/>
      <c r="HH912" s="90"/>
      <c r="HI912" s="90"/>
      <c r="HJ912" s="90"/>
      <c r="HK912" s="90"/>
      <c r="HL912" s="90"/>
      <c r="HM912" s="90"/>
      <c r="HN912" s="90"/>
      <c r="HO912" s="90"/>
      <c r="HP912" s="90"/>
      <c r="HQ912" s="90"/>
    </row>
    <row r="913" spans="2:225" ht="76.5" outlineLevel="1" x14ac:dyDescent="0.2">
      <c r="B913" s="17" t="s">
        <v>2388</v>
      </c>
      <c r="C913" s="35" t="s">
        <v>46</v>
      </c>
      <c r="D913" s="37" t="s">
        <v>2389</v>
      </c>
      <c r="E913" s="37" t="s">
        <v>2390</v>
      </c>
      <c r="F913" s="85" t="s">
        <v>2391</v>
      </c>
      <c r="G913" s="37" t="s">
        <v>2392</v>
      </c>
      <c r="H913" s="37" t="s">
        <v>83</v>
      </c>
      <c r="I913" s="37">
        <v>75</v>
      </c>
      <c r="J913" s="37" t="s">
        <v>109</v>
      </c>
      <c r="K913" s="17" t="s">
        <v>2091</v>
      </c>
      <c r="L913" s="17"/>
      <c r="M913" s="17" t="s">
        <v>2172</v>
      </c>
      <c r="N913" s="17"/>
      <c r="O913" s="24"/>
      <c r="P913" s="24"/>
      <c r="Q913" s="24"/>
      <c r="R913" s="24">
        <v>142678480</v>
      </c>
      <c r="S913" s="24">
        <v>148385619.20000002</v>
      </c>
      <c r="T913" s="24">
        <v>160493884.72</v>
      </c>
      <c r="U913" s="24"/>
      <c r="V913" s="24"/>
      <c r="W913" s="24"/>
      <c r="X913" s="99">
        <v>0</v>
      </c>
      <c r="Y913" s="24">
        <f t="shared" si="30"/>
        <v>0</v>
      </c>
      <c r="Z913" s="17"/>
      <c r="AA913" s="80">
        <v>2014</v>
      </c>
      <c r="AB913" s="17" t="s">
        <v>1848</v>
      </c>
      <c r="AC913" s="90"/>
      <c r="AD913" s="90"/>
      <c r="AE913" s="90"/>
      <c r="AF913" s="90"/>
      <c r="AG913" s="90"/>
      <c r="AH913" s="90"/>
      <c r="AI913" s="90"/>
      <c r="AJ913" s="90"/>
      <c r="AK913" s="90"/>
      <c r="AL913" s="90"/>
      <c r="AM913" s="90"/>
      <c r="AN913" s="90"/>
      <c r="AO913" s="90"/>
      <c r="AP913" s="90"/>
      <c r="AQ913" s="90"/>
      <c r="AR913" s="90"/>
      <c r="AS913" s="90"/>
      <c r="AT913" s="90"/>
      <c r="AU913" s="90"/>
      <c r="AV913" s="90"/>
      <c r="AW913" s="90"/>
      <c r="AX913" s="90"/>
      <c r="AY913" s="90"/>
      <c r="AZ913" s="90"/>
      <c r="BA913" s="90"/>
      <c r="BB913" s="90"/>
      <c r="BC913" s="90"/>
      <c r="BD913" s="90"/>
      <c r="BE913" s="90"/>
      <c r="BF913" s="90"/>
      <c r="BG913" s="90"/>
      <c r="BH913" s="90"/>
      <c r="BI913" s="90"/>
      <c r="BJ913" s="90"/>
      <c r="BK913" s="90"/>
      <c r="BL913" s="90"/>
      <c r="BM913" s="90"/>
      <c r="BN913" s="90"/>
      <c r="BO913" s="90"/>
      <c r="BP913" s="90"/>
      <c r="BQ913" s="90"/>
      <c r="BR913" s="90"/>
      <c r="BS913" s="90"/>
      <c r="BT913" s="90"/>
      <c r="BU913" s="90"/>
      <c r="BV913" s="90"/>
      <c r="BW913" s="90"/>
      <c r="BX913" s="90"/>
      <c r="BY913" s="90"/>
      <c r="BZ913" s="90"/>
      <c r="CA913" s="90"/>
      <c r="CB913" s="90"/>
      <c r="CC913" s="90"/>
      <c r="CD913" s="90"/>
      <c r="CE913" s="90"/>
      <c r="CF913" s="90"/>
      <c r="CG913" s="90"/>
      <c r="CH913" s="90"/>
      <c r="CI913" s="90"/>
      <c r="CJ913" s="90"/>
      <c r="CK913" s="90"/>
      <c r="CL913" s="90"/>
      <c r="CM913" s="90"/>
      <c r="CN913" s="90"/>
      <c r="CO913" s="90"/>
      <c r="CP913" s="90"/>
      <c r="CQ913" s="90"/>
      <c r="CR913" s="90"/>
      <c r="CS913" s="90"/>
      <c r="CT913" s="90"/>
      <c r="CU913" s="90"/>
      <c r="CV913" s="90"/>
      <c r="CW913" s="90"/>
      <c r="CX913" s="90"/>
      <c r="CY913" s="90"/>
      <c r="CZ913" s="90"/>
      <c r="DA913" s="90"/>
      <c r="DB913" s="90"/>
      <c r="DC913" s="90"/>
      <c r="DD913" s="90"/>
      <c r="DE913" s="90"/>
      <c r="DF913" s="90"/>
      <c r="DG913" s="90"/>
      <c r="DH913" s="90"/>
      <c r="DI913" s="90"/>
      <c r="DJ913" s="90"/>
      <c r="DK913" s="90"/>
      <c r="DL913" s="90"/>
      <c r="DM913" s="90"/>
      <c r="DN913" s="90"/>
      <c r="DO913" s="90"/>
      <c r="DP913" s="90"/>
      <c r="DQ913" s="90"/>
      <c r="DR913" s="90"/>
      <c r="DS913" s="90"/>
      <c r="DT913" s="90"/>
      <c r="DU913" s="90"/>
      <c r="DV913" s="90"/>
      <c r="DW913" s="90"/>
      <c r="DX913" s="90"/>
      <c r="DY913" s="90"/>
      <c r="DZ913" s="90"/>
      <c r="EA913" s="90"/>
      <c r="EB913" s="90"/>
      <c r="EC913" s="90"/>
      <c r="ED913" s="90"/>
      <c r="EE913" s="90"/>
      <c r="EF913" s="90"/>
      <c r="EG913" s="90"/>
      <c r="EH913" s="90"/>
      <c r="EI913" s="90"/>
      <c r="EJ913" s="90"/>
      <c r="EK913" s="90"/>
      <c r="EL913" s="90"/>
      <c r="EM913" s="90"/>
      <c r="EN913" s="90"/>
      <c r="EO913" s="90"/>
      <c r="EP913" s="90"/>
      <c r="EQ913" s="90"/>
      <c r="ER913" s="90"/>
      <c r="ES913" s="90"/>
      <c r="ET913" s="90"/>
      <c r="EU913" s="90"/>
      <c r="EV913" s="90"/>
      <c r="EW913" s="90"/>
      <c r="EX913" s="90"/>
      <c r="EY913" s="90"/>
      <c r="EZ913" s="90"/>
      <c r="FA913" s="90"/>
      <c r="FB913" s="90"/>
      <c r="FC913" s="90"/>
      <c r="FD913" s="90"/>
      <c r="FE913" s="90"/>
      <c r="FF913" s="90"/>
      <c r="FG913" s="90"/>
      <c r="FH913" s="90"/>
      <c r="FI913" s="90"/>
      <c r="FJ913" s="90"/>
      <c r="FK913" s="90"/>
      <c r="FL913" s="90"/>
      <c r="FM913" s="90"/>
      <c r="FN913" s="90"/>
      <c r="FO913" s="90"/>
      <c r="FP913" s="90"/>
      <c r="FQ913" s="90"/>
      <c r="FR913" s="90"/>
      <c r="FS913" s="90"/>
      <c r="FT913" s="90"/>
      <c r="FU913" s="90"/>
      <c r="FV913" s="90"/>
      <c r="FW913" s="90"/>
      <c r="FX913" s="90"/>
      <c r="FY913" s="90"/>
      <c r="FZ913" s="90"/>
      <c r="GA913" s="90"/>
      <c r="GB913" s="90"/>
      <c r="GC913" s="90"/>
      <c r="GD913" s="90"/>
      <c r="GE913" s="90"/>
      <c r="GF913" s="90"/>
      <c r="GG913" s="90"/>
      <c r="GH913" s="90"/>
      <c r="GI913" s="90"/>
      <c r="GJ913" s="90"/>
      <c r="GK913" s="90"/>
      <c r="GL913" s="90"/>
      <c r="GM913" s="90"/>
      <c r="GN913" s="90"/>
      <c r="GO913" s="90"/>
      <c r="GP913" s="90"/>
      <c r="GQ913" s="90"/>
      <c r="GR913" s="90"/>
      <c r="GS913" s="90"/>
      <c r="GT913" s="90"/>
      <c r="GU913" s="90"/>
      <c r="GV913" s="90"/>
      <c r="GW913" s="90"/>
      <c r="GX913" s="90"/>
      <c r="GY913" s="90"/>
      <c r="GZ913" s="90"/>
      <c r="HA913" s="90"/>
      <c r="HB913" s="90"/>
      <c r="HC913" s="90"/>
      <c r="HD913" s="90"/>
      <c r="HE913" s="90"/>
      <c r="HF913" s="90"/>
      <c r="HG913" s="90"/>
      <c r="HH913" s="90"/>
      <c r="HI913" s="90"/>
      <c r="HJ913" s="90"/>
      <c r="HK913" s="90"/>
      <c r="HL913" s="90"/>
      <c r="HM913" s="90"/>
      <c r="HN913" s="90"/>
      <c r="HO913" s="90"/>
      <c r="HP913" s="90"/>
      <c r="HQ913" s="90"/>
    </row>
    <row r="914" spans="2:225" ht="76.5" outlineLevel="1" x14ac:dyDescent="0.2">
      <c r="B914" s="50" t="s">
        <v>2393</v>
      </c>
      <c r="C914" s="35" t="s">
        <v>46</v>
      </c>
      <c r="D914" s="37" t="s">
        <v>2389</v>
      </c>
      <c r="E914" s="37" t="s">
        <v>2390</v>
      </c>
      <c r="F914" s="85" t="s">
        <v>2391</v>
      </c>
      <c r="G914" s="37" t="s">
        <v>2392</v>
      </c>
      <c r="H914" s="37" t="s">
        <v>83</v>
      </c>
      <c r="I914" s="37">
        <v>75</v>
      </c>
      <c r="J914" s="37" t="s">
        <v>109</v>
      </c>
      <c r="K914" s="37" t="s">
        <v>2091</v>
      </c>
      <c r="L914" s="17"/>
      <c r="M914" s="17" t="s">
        <v>2172</v>
      </c>
      <c r="N914" s="17"/>
      <c r="O914" s="24"/>
      <c r="P914" s="24"/>
      <c r="Q914" s="24"/>
      <c r="R914" s="24">
        <v>142678480</v>
      </c>
      <c r="S914" s="24">
        <v>148385619.20000002</v>
      </c>
      <c r="T914" s="24">
        <v>154321043.96800002</v>
      </c>
      <c r="U914" s="24"/>
      <c r="V914" s="24"/>
      <c r="W914" s="24"/>
      <c r="X914" s="24">
        <f>SUM(O914:V914)</f>
        <v>445385143.1680001</v>
      </c>
      <c r="Y914" s="24">
        <f t="shared" si="30"/>
        <v>498831360.34816015</v>
      </c>
      <c r="Z914" s="17"/>
      <c r="AA914" s="80">
        <v>2014</v>
      </c>
      <c r="AB914" s="17"/>
      <c r="AC914" s="90"/>
      <c r="AD914" s="90"/>
      <c r="AE914" s="90"/>
      <c r="AF914" s="90"/>
      <c r="AG914" s="90"/>
      <c r="AH914" s="90"/>
      <c r="AI914" s="90"/>
      <c r="AJ914" s="90"/>
      <c r="AK914" s="90"/>
      <c r="AL914" s="90"/>
      <c r="AM914" s="90"/>
      <c r="AN914" s="90"/>
      <c r="AO914" s="90"/>
      <c r="AP914" s="90"/>
      <c r="AQ914" s="90"/>
      <c r="AR914" s="90"/>
      <c r="AS914" s="90"/>
      <c r="AT914" s="90"/>
      <c r="AU914" s="90"/>
      <c r="AV914" s="90"/>
      <c r="AW914" s="90"/>
      <c r="AX914" s="90"/>
      <c r="AY914" s="90"/>
      <c r="AZ914" s="90"/>
      <c r="BA914" s="90"/>
      <c r="BB914" s="90"/>
      <c r="BC914" s="90"/>
      <c r="BD914" s="90"/>
      <c r="BE914" s="90"/>
      <c r="BF914" s="90"/>
      <c r="BG914" s="90"/>
      <c r="BH914" s="90"/>
      <c r="BI914" s="90"/>
      <c r="BJ914" s="90"/>
      <c r="BK914" s="90"/>
      <c r="BL914" s="90"/>
      <c r="BM914" s="90"/>
      <c r="BN914" s="90"/>
      <c r="BO914" s="90"/>
      <c r="BP914" s="90"/>
      <c r="BQ914" s="90"/>
      <c r="BR914" s="90"/>
      <c r="BS914" s="90"/>
      <c r="BT914" s="90"/>
      <c r="BU914" s="90"/>
      <c r="BV914" s="90"/>
      <c r="BW914" s="90"/>
      <c r="BX914" s="90"/>
      <c r="BY914" s="90"/>
      <c r="BZ914" s="90"/>
      <c r="CA914" s="90"/>
      <c r="CB914" s="90"/>
      <c r="CC914" s="90"/>
      <c r="CD914" s="90"/>
      <c r="CE914" s="90"/>
      <c r="CF914" s="90"/>
      <c r="CG914" s="90"/>
      <c r="CH914" s="90"/>
      <c r="CI914" s="90"/>
      <c r="CJ914" s="90"/>
      <c r="CK914" s="90"/>
      <c r="CL914" s="90"/>
      <c r="CM914" s="90"/>
      <c r="CN914" s="90"/>
      <c r="CO914" s="90"/>
      <c r="CP914" s="90"/>
      <c r="CQ914" s="90"/>
      <c r="CR914" s="90"/>
      <c r="CS914" s="90"/>
      <c r="CT914" s="90"/>
      <c r="CU914" s="90"/>
      <c r="CV914" s="90"/>
      <c r="CW914" s="90"/>
      <c r="CX914" s="90"/>
      <c r="CY914" s="90"/>
      <c r="CZ914" s="90"/>
      <c r="DA914" s="90"/>
      <c r="DB914" s="90"/>
      <c r="DC914" s="90"/>
      <c r="DD914" s="90"/>
      <c r="DE914" s="90"/>
      <c r="DF914" s="90"/>
      <c r="DG914" s="90"/>
      <c r="DH914" s="90"/>
      <c r="DI914" s="90"/>
      <c r="DJ914" s="90"/>
      <c r="DK914" s="90"/>
      <c r="DL914" s="90"/>
      <c r="DM914" s="90"/>
      <c r="DN914" s="90"/>
      <c r="DO914" s="90"/>
      <c r="DP914" s="90"/>
      <c r="DQ914" s="90"/>
      <c r="DR914" s="90"/>
      <c r="DS914" s="90"/>
      <c r="DT914" s="90"/>
      <c r="DU914" s="90"/>
      <c r="DV914" s="90"/>
      <c r="DW914" s="90"/>
      <c r="DX914" s="90"/>
      <c r="DY914" s="90"/>
      <c r="DZ914" s="90"/>
      <c r="EA914" s="90"/>
      <c r="EB914" s="90"/>
      <c r="EC914" s="90"/>
      <c r="ED914" s="90"/>
      <c r="EE914" s="90"/>
      <c r="EF914" s="90"/>
      <c r="EG914" s="90"/>
      <c r="EH914" s="90"/>
      <c r="EI914" s="90"/>
      <c r="EJ914" s="90"/>
      <c r="EK914" s="90"/>
      <c r="EL914" s="90"/>
      <c r="EM914" s="90"/>
      <c r="EN914" s="90"/>
      <c r="EO914" s="90"/>
      <c r="EP914" s="90"/>
      <c r="EQ914" s="90"/>
      <c r="ER914" s="90"/>
      <c r="ES914" s="90"/>
      <c r="ET914" s="90"/>
      <c r="EU914" s="90"/>
      <c r="EV914" s="90"/>
      <c r="EW914" s="90"/>
      <c r="EX914" s="90"/>
      <c r="EY914" s="90"/>
      <c r="EZ914" s="90"/>
      <c r="FA914" s="90"/>
      <c r="FB914" s="90"/>
      <c r="FC914" s="90"/>
      <c r="FD914" s="90"/>
      <c r="FE914" s="90"/>
      <c r="FF914" s="90"/>
      <c r="FG914" s="90"/>
      <c r="FH914" s="90"/>
      <c r="FI914" s="90"/>
      <c r="FJ914" s="90"/>
      <c r="FK914" s="90"/>
      <c r="FL914" s="90"/>
      <c r="FM914" s="90"/>
      <c r="FN914" s="90"/>
      <c r="FO914" s="90"/>
      <c r="FP914" s="90"/>
      <c r="FQ914" s="90"/>
      <c r="FR914" s="90"/>
      <c r="FS914" s="90"/>
      <c r="FT914" s="90"/>
      <c r="FU914" s="90"/>
      <c r="FV914" s="90"/>
      <c r="FW914" s="90"/>
      <c r="FX914" s="90"/>
      <c r="FY914" s="90"/>
      <c r="FZ914" s="90"/>
      <c r="GA914" s="90"/>
      <c r="GB914" s="90"/>
      <c r="GC914" s="90"/>
      <c r="GD914" s="90"/>
      <c r="GE914" s="90"/>
      <c r="GF914" s="90"/>
      <c r="GG914" s="90"/>
      <c r="GH914" s="90"/>
      <c r="GI914" s="90"/>
      <c r="GJ914" s="90"/>
      <c r="GK914" s="90"/>
      <c r="GL914" s="90"/>
      <c r="GM914" s="90"/>
      <c r="GN914" s="90"/>
      <c r="GO914" s="90"/>
      <c r="GP914" s="90"/>
      <c r="GQ914" s="90"/>
      <c r="GR914" s="90"/>
      <c r="GS914" s="90"/>
      <c r="GT914" s="90"/>
      <c r="GU914" s="90"/>
      <c r="GV914" s="90"/>
      <c r="GW914" s="90"/>
      <c r="GX914" s="90"/>
      <c r="GY914" s="90"/>
      <c r="GZ914" s="90"/>
      <c r="HA914" s="90"/>
      <c r="HB914" s="90"/>
      <c r="HC914" s="90"/>
      <c r="HD914" s="90"/>
      <c r="HE914" s="90"/>
      <c r="HF914" s="90"/>
      <c r="HG914" s="90"/>
      <c r="HH914" s="90"/>
      <c r="HI914" s="90"/>
      <c r="HJ914" s="90"/>
      <c r="HK914" s="90"/>
      <c r="HL914" s="90"/>
      <c r="HM914" s="90"/>
      <c r="HN914" s="90"/>
      <c r="HO914" s="90"/>
      <c r="HP914" s="90"/>
      <c r="HQ914" s="90"/>
    </row>
    <row r="915" spans="2:225" ht="51" outlineLevel="1" x14ac:dyDescent="0.2">
      <c r="B915" s="17" t="s">
        <v>2394</v>
      </c>
      <c r="C915" s="35" t="s">
        <v>46</v>
      </c>
      <c r="D915" s="37" t="s">
        <v>2395</v>
      </c>
      <c r="E915" s="37" t="s">
        <v>2396</v>
      </c>
      <c r="F915" s="85" t="s">
        <v>2397</v>
      </c>
      <c r="G915" s="37" t="s">
        <v>2398</v>
      </c>
      <c r="H915" s="37" t="s">
        <v>51</v>
      </c>
      <c r="I915" s="37">
        <v>96</v>
      </c>
      <c r="J915" s="37" t="s">
        <v>109</v>
      </c>
      <c r="K915" s="17" t="s">
        <v>2091</v>
      </c>
      <c r="L915" s="17"/>
      <c r="M915" s="17" t="s">
        <v>2172</v>
      </c>
      <c r="N915" s="17"/>
      <c r="O915" s="24"/>
      <c r="P915" s="24"/>
      <c r="Q915" s="24"/>
      <c r="R915" s="24">
        <v>23223870</v>
      </c>
      <c r="S915" s="100">
        <v>24152824.800000001</v>
      </c>
      <c r="T915" s="24">
        <v>25118937.792000003</v>
      </c>
      <c r="U915" s="24"/>
      <c r="V915" s="24"/>
      <c r="W915" s="24"/>
      <c r="X915" s="24">
        <f t="shared" si="31"/>
        <v>72495632.592000008</v>
      </c>
      <c r="Y915" s="24">
        <f t="shared" si="30"/>
        <v>81195108.503040016</v>
      </c>
      <c r="Z915" s="17"/>
      <c r="AA915" s="80">
        <v>2014</v>
      </c>
      <c r="AB915" s="17"/>
      <c r="AC915" s="90"/>
      <c r="AD915" s="90"/>
      <c r="AE915" s="90"/>
      <c r="AF915" s="90"/>
      <c r="AG915" s="90"/>
      <c r="AH915" s="90"/>
      <c r="AI915" s="90"/>
      <c r="AJ915" s="90"/>
      <c r="AK915" s="90"/>
      <c r="AL915" s="90"/>
      <c r="AM915" s="90"/>
      <c r="AN915" s="90"/>
      <c r="AO915" s="90"/>
      <c r="AP915" s="90"/>
      <c r="AQ915" s="90"/>
      <c r="AR915" s="90"/>
      <c r="AS915" s="90"/>
      <c r="AT915" s="90"/>
      <c r="AU915" s="90"/>
      <c r="AV915" s="90"/>
      <c r="AW915" s="90"/>
      <c r="AX915" s="90"/>
      <c r="AY915" s="90"/>
      <c r="AZ915" s="90"/>
      <c r="BA915" s="90"/>
      <c r="BB915" s="90"/>
      <c r="BC915" s="90"/>
      <c r="BD915" s="90"/>
      <c r="BE915" s="90"/>
      <c r="BF915" s="90"/>
      <c r="BG915" s="90"/>
      <c r="BH915" s="90"/>
      <c r="BI915" s="90"/>
      <c r="BJ915" s="90"/>
      <c r="BK915" s="90"/>
      <c r="BL915" s="90"/>
      <c r="BM915" s="90"/>
      <c r="BN915" s="90"/>
      <c r="BO915" s="90"/>
      <c r="BP915" s="90"/>
      <c r="BQ915" s="90"/>
      <c r="BR915" s="90"/>
      <c r="BS915" s="90"/>
      <c r="BT915" s="90"/>
      <c r="BU915" s="90"/>
      <c r="BV915" s="90"/>
      <c r="BW915" s="90"/>
      <c r="BX915" s="90"/>
      <c r="BY915" s="90"/>
      <c r="BZ915" s="90"/>
      <c r="CA915" s="90"/>
      <c r="CB915" s="90"/>
      <c r="CC915" s="90"/>
      <c r="CD915" s="90"/>
      <c r="CE915" s="90"/>
      <c r="CF915" s="90"/>
      <c r="CG915" s="90"/>
      <c r="CH915" s="90"/>
      <c r="CI915" s="90"/>
      <c r="CJ915" s="90"/>
      <c r="CK915" s="90"/>
      <c r="CL915" s="90"/>
      <c r="CM915" s="90"/>
      <c r="CN915" s="90"/>
      <c r="CO915" s="90"/>
      <c r="CP915" s="90"/>
      <c r="CQ915" s="90"/>
      <c r="CR915" s="90"/>
      <c r="CS915" s="90"/>
      <c r="CT915" s="90"/>
      <c r="CU915" s="90"/>
      <c r="CV915" s="90"/>
      <c r="CW915" s="90"/>
      <c r="CX915" s="90"/>
      <c r="CY915" s="90"/>
      <c r="CZ915" s="90"/>
      <c r="DA915" s="90"/>
      <c r="DB915" s="90"/>
      <c r="DC915" s="90"/>
      <c r="DD915" s="90"/>
      <c r="DE915" s="90"/>
      <c r="DF915" s="90"/>
      <c r="DG915" s="90"/>
      <c r="DH915" s="90"/>
      <c r="DI915" s="90"/>
      <c r="DJ915" s="90"/>
      <c r="DK915" s="90"/>
      <c r="DL915" s="90"/>
      <c r="DM915" s="90"/>
      <c r="DN915" s="90"/>
      <c r="DO915" s="90"/>
      <c r="DP915" s="90"/>
      <c r="DQ915" s="90"/>
      <c r="DR915" s="90"/>
      <c r="DS915" s="90"/>
      <c r="DT915" s="90"/>
      <c r="DU915" s="90"/>
      <c r="DV915" s="90"/>
      <c r="DW915" s="90"/>
      <c r="DX915" s="90"/>
      <c r="DY915" s="90"/>
      <c r="DZ915" s="90"/>
      <c r="EA915" s="90"/>
      <c r="EB915" s="90"/>
      <c r="EC915" s="90"/>
      <c r="ED915" s="90"/>
      <c r="EE915" s="90"/>
      <c r="EF915" s="90"/>
      <c r="EG915" s="90"/>
      <c r="EH915" s="90"/>
      <c r="EI915" s="90"/>
      <c r="EJ915" s="90"/>
      <c r="EK915" s="90"/>
      <c r="EL915" s="90"/>
      <c r="EM915" s="90"/>
      <c r="EN915" s="90"/>
      <c r="EO915" s="90"/>
      <c r="EP915" s="90"/>
      <c r="EQ915" s="90"/>
      <c r="ER915" s="90"/>
      <c r="ES915" s="90"/>
      <c r="ET915" s="90"/>
      <c r="EU915" s="90"/>
      <c r="EV915" s="90"/>
      <c r="EW915" s="90"/>
      <c r="EX915" s="90"/>
      <c r="EY915" s="90"/>
      <c r="EZ915" s="90"/>
      <c r="FA915" s="90"/>
      <c r="FB915" s="90"/>
      <c r="FC915" s="90"/>
      <c r="FD915" s="90"/>
      <c r="FE915" s="90"/>
      <c r="FF915" s="90"/>
      <c r="FG915" s="90"/>
      <c r="FH915" s="90"/>
      <c r="FI915" s="90"/>
      <c r="FJ915" s="90"/>
      <c r="FK915" s="90"/>
      <c r="FL915" s="90"/>
      <c r="FM915" s="90"/>
      <c r="FN915" s="90"/>
      <c r="FO915" s="90"/>
      <c r="FP915" s="90"/>
      <c r="FQ915" s="90"/>
      <c r="FR915" s="90"/>
      <c r="FS915" s="90"/>
      <c r="FT915" s="90"/>
      <c r="FU915" s="90"/>
      <c r="FV915" s="90"/>
      <c r="FW915" s="90"/>
      <c r="FX915" s="90"/>
      <c r="FY915" s="90"/>
      <c r="FZ915" s="90"/>
      <c r="GA915" s="90"/>
      <c r="GB915" s="90"/>
      <c r="GC915" s="90"/>
      <c r="GD915" s="90"/>
      <c r="GE915" s="90"/>
      <c r="GF915" s="90"/>
      <c r="GG915" s="90"/>
      <c r="GH915" s="90"/>
      <c r="GI915" s="90"/>
      <c r="GJ915" s="90"/>
      <c r="GK915" s="90"/>
      <c r="GL915" s="90"/>
      <c r="GM915" s="90"/>
      <c r="GN915" s="90"/>
      <c r="GO915" s="90"/>
      <c r="GP915" s="90"/>
      <c r="GQ915" s="90"/>
      <c r="GR915" s="90"/>
      <c r="GS915" s="90"/>
      <c r="GT915" s="90"/>
      <c r="GU915" s="90"/>
      <c r="GV915" s="90"/>
      <c r="GW915" s="90"/>
      <c r="GX915" s="90"/>
      <c r="GY915" s="90"/>
      <c r="GZ915" s="90"/>
      <c r="HA915" s="90"/>
      <c r="HB915" s="90"/>
      <c r="HC915" s="90"/>
      <c r="HD915" s="90"/>
      <c r="HE915" s="90"/>
      <c r="HF915" s="90"/>
      <c r="HG915" s="90"/>
      <c r="HH915" s="90"/>
      <c r="HI915" s="90"/>
      <c r="HJ915" s="90"/>
      <c r="HK915" s="90"/>
      <c r="HL915" s="90"/>
      <c r="HM915" s="90"/>
      <c r="HN915" s="90"/>
      <c r="HO915" s="90"/>
      <c r="HP915" s="90"/>
      <c r="HQ915" s="90"/>
    </row>
    <row r="916" spans="2:225" ht="38.25" outlineLevel="1" x14ac:dyDescent="0.2">
      <c r="B916" s="17" t="s">
        <v>2399</v>
      </c>
      <c r="C916" s="35" t="s">
        <v>46</v>
      </c>
      <c r="D916" s="37" t="s">
        <v>2400</v>
      </c>
      <c r="E916" s="37" t="s">
        <v>2401</v>
      </c>
      <c r="F916" s="85" t="s">
        <v>2402</v>
      </c>
      <c r="G916" s="37" t="s">
        <v>2403</v>
      </c>
      <c r="H916" s="37" t="s">
        <v>51</v>
      </c>
      <c r="I916" s="37">
        <v>96</v>
      </c>
      <c r="J916" s="37" t="s">
        <v>109</v>
      </c>
      <c r="K916" s="17" t="s">
        <v>2091</v>
      </c>
      <c r="L916" s="17"/>
      <c r="M916" s="17" t="s">
        <v>2172</v>
      </c>
      <c r="N916" s="17"/>
      <c r="O916" s="24"/>
      <c r="P916" s="24"/>
      <c r="Q916" s="24"/>
      <c r="R916" s="24">
        <v>5100000</v>
      </c>
      <c r="S916" s="24">
        <v>5304000</v>
      </c>
      <c r="T916" s="24">
        <v>5516160</v>
      </c>
      <c r="U916" s="24"/>
      <c r="V916" s="24"/>
      <c r="W916" s="24"/>
      <c r="X916" s="87">
        <f t="shared" si="31"/>
        <v>15920160</v>
      </c>
      <c r="Y916" s="87">
        <f t="shared" si="30"/>
        <v>17830579.200000003</v>
      </c>
      <c r="Z916" s="17"/>
      <c r="AA916" s="80">
        <v>2014</v>
      </c>
      <c r="AB916" s="17"/>
      <c r="AC916" s="90"/>
      <c r="AD916" s="90"/>
      <c r="AE916" s="90"/>
      <c r="AF916" s="90"/>
      <c r="AG916" s="90"/>
      <c r="AH916" s="90"/>
      <c r="AI916" s="90"/>
      <c r="AJ916" s="90"/>
      <c r="AK916" s="90"/>
      <c r="AL916" s="90"/>
      <c r="AM916" s="90"/>
      <c r="AN916" s="90"/>
      <c r="AO916" s="90"/>
      <c r="AP916" s="90"/>
      <c r="AQ916" s="90"/>
      <c r="AR916" s="90"/>
      <c r="AS916" s="90"/>
      <c r="AT916" s="90"/>
      <c r="AU916" s="90"/>
      <c r="AV916" s="90"/>
      <c r="AW916" s="90"/>
      <c r="AX916" s="90"/>
      <c r="AY916" s="90"/>
      <c r="AZ916" s="90"/>
      <c r="BA916" s="90"/>
      <c r="BB916" s="90"/>
      <c r="BC916" s="90"/>
      <c r="BD916" s="90"/>
      <c r="BE916" s="90"/>
      <c r="BF916" s="90"/>
      <c r="BG916" s="90"/>
      <c r="BH916" s="90"/>
      <c r="BI916" s="90"/>
      <c r="BJ916" s="90"/>
      <c r="BK916" s="90"/>
      <c r="BL916" s="90"/>
      <c r="BM916" s="90"/>
      <c r="BN916" s="90"/>
      <c r="BO916" s="90"/>
      <c r="BP916" s="90"/>
      <c r="BQ916" s="90"/>
      <c r="BR916" s="90"/>
      <c r="BS916" s="90"/>
      <c r="BT916" s="90"/>
      <c r="BU916" s="90"/>
      <c r="BV916" s="90"/>
      <c r="BW916" s="90"/>
      <c r="BX916" s="90"/>
      <c r="BY916" s="90"/>
      <c r="BZ916" s="90"/>
      <c r="CA916" s="90"/>
      <c r="CB916" s="90"/>
      <c r="CC916" s="90"/>
      <c r="CD916" s="90"/>
      <c r="CE916" s="90"/>
      <c r="CF916" s="90"/>
      <c r="CG916" s="90"/>
      <c r="CH916" s="90"/>
      <c r="CI916" s="90"/>
      <c r="CJ916" s="90"/>
      <c r="CK916" s="90"/>
      <c r="CL916" s="90"/>
      <c r="CM916" s="90"/>
      <c r="CN916" s="90"/>
      <c r="CO916" s="90"/>
      <c r="CP916" s="90"/>
      <c r="CQ916" s="90"/>
      <c r="CR916" s="90"/>
      <c r="CS916" s="90"/>
      <c r="CT916" s="90"/>
      <c r="CU916" s="90"/>
      <c r="CV916" s="90"/>
      <c r="CW916" s="90"/>
      <c r="CX916" s="90"/>
      <c r="CY916" s="90"/>
      <c r="CZ916" s="90"/>
      <c r="DA916" s="90"/>
      <c r="DB916" s="90"/>
      <c r="DC916" s="90"/>
      <c r="DD916" s="90"/>
      <c r="DE916" s="90"/>
      <c r="DF916" s="90"/>
      <c r="DG916" s="90"/>
      <c r="DH916" s="90"/>
      <c r="DI916" s="90"/>
      <c r="DJ916" s="90"/>
      <c r="DK916" s="90"/>
      <c r="DL916" s="90"/>
      <c r="DM916" s="90"/>
      <c r="DN916" s="90"/>
      <c r="DO916" s="90"/>
      <c r="DP916" s="90"/>
      <c r="DQ916" s="90"/>
      <c r="DR916" s="90"/>
      <c r="DS916" s="90"/>
      <c r="DT916" s="90"/>
      <c r="DU916" s="90"/>
      <c r="DV916" s="90"/>
      <c r="DW916" s="90"/>
      <c r="DX916" s="90"/>
      <c r="DY916" s="90"/>
      <c r="DZ916" s="90"/>
      <c r="EA916" s="90"/>
      <c r="EB916" s="90"/>
      <c r="EC916" s="90"/>
      <c r="ED916" s="90"/>
      <c r="EE916" s="90"/>
      <c r="EF916" s="90"/>
      <c r="EG916" s="90"/>
      <c r="EH916" s="90"/>
      <c r="EI916" s="90"/>
      <c r="EJ916" s="90"/>
      <c r="EK916" s="90"/>
      <c r="EL916" s="90"/>
      <c r="EM916" s="90"/>
      <c r="EN916" s="90"/>
      <c r="EO916" s="90"/>
      <c r="EP916" s="90"/>
      <c r="EQ916" s="90"/>
      <c r="ER916" s="90"/>
      <c r="ES916" s="90"/>
      <c r="ET916" s="90"/>
      <c r="EU916" s="90"/>
      <c r="EV916" s="90"/>
      <c r="EW916" s="90"/>
      <c r="EX916" s="90"/>
      <c r="EY916" s="90"/>
      <c r="EZ916" s="90"/>
      <c r="FA916" s="90"/>
      <c r="FB916" s="90"/>
      <c r="FC916" s="90"/>
      <c r="FD916" s="90"/>
      <c r="FE916" s="90"/>
      <c r="FF916" s="90"/>
      <c r="FG916" s="90"/>
      <c r="FH916" s="90"/>
      <c r="FI916" s="90"/>
      <c r="FJ916" s="90"/>
      <c r="FK916" s="90"/>
      <c r="FL916" s="90"/>
      <c r="FM916" s="90"/>
      <c r="FN916" s="90"/>
      <c r="FO916" s="90"/>
      <c r="FP916" s="90"/>
      <c r="FQ916" s="90"/>
      <c r="FR916" s="90"/>
      <c r="FS916" s="90"/>
      <c r="FT916" s="90"/>
      <c r="FU916" s="90"/>
      <c r="FV916" s="90"/>
      <c r="FW916" s="90"/>
      <c r="FX916" s="90"/>
      <c r="FY916" s="90"/>
      <c r="FZ916" s="90"/>
      <c r="GA916" s="90"/>
      <c r="GB916" s="90"/>
      <c r="GC916" s="90"/>
      <c r="GD916" s="90"/>
      <c r="GE916" s="90"/>
      <c r="GF916" s="90"/>
      <c r="GG916" s="90"/>
      <c r="GH916" s="90"/>
      <c r="GI916" s="90"/>
      <c r="GJ916" s="90"/>
      <c r="GK916" s="90"/>
      <c r="GL916" s="90"/>
      <c r="GM916" s="90"/>
      <c r="GN916" s="90"/>
      <c r="GO916" s="90"/>
      <c r="GP916" s="90"/>
      <c r="GQ916" s="90"/>
      <c r="GR916" s="90"/>
      <c r="GS916" s="90"/>
      <c r="GT916" s="90"/>
      <c r="GU916" s="90"/>
      <c r="GV916" s="90"/>
      <c r="GW916" s="90"/>
      <c r="GX916" s="90"/>
      <c r="GY916" s="90"/>
      <c r="GZ916" s="90"/>
      <c r="HA916" s="90"/>
      <c r="HB916" s="90"/>
      <c r="HC916" s="90"/>
      <c r="HD916" s="90"/>
      <c r="HE916" s="90"/>
      <c r="HF916" s="90"/>
      <c r="HG916" s="90"/>
      <c r="HH916" s="90"/>
      <c r="HI916" s="90"/>
      <c r="HJ916" s="90"/>
      <c r="HK916" s="90"/>
      <c r="HL916" s="90"/>
      <c r="HM916" s="90"/>
      <c r="HN916" s="90"/>
      <c r="HO916" s="90"/>
      <c r="HP916" s="90"/>
      <c r="HQ916" s="90"/>
    </row>
    <row r="917" spans="2:225" ht="38.25" outlineLevel="1" x14ac:dyDescent="0.2">
      <c r="B917" s="17" t="s">
        <v>2404</v>
      </c>
      <c r="C917" s="35" t="s">
        <v>46</v>
      </c>
      <c r="D917" s="37" t="s">
        <v>2400</v>
      </c>
      <c r="E917" s="37" t="s">
        <v>2401</v>
      </c>
      <c r="F917" s="85" t="s">
        <v>2402</v>
      </c>
      <c r="G917" s="37" t="s">
        <v>2405</v>
      </c>
      <c r="H917" s="37" t="s">
        <v>51</v>
      </c>
      <c r="I917" s="37">
        <v>100</v>
      </c>
      <c r="J917" s="37" t="s">
        <v>109</v>
      </c>
      <c r="K917" s="17" t="s">
        <v>2091</v>
      </c>
      <c r="L917" s="17"/>
      <c r="M917" s="17" t="s">
        <v>2172</v>
      </c>
      <c r="N917" s="17"/>
      <c r="O917" s="24"/>
      <c r="P917" s="24"/>
      <c r="Q917" s="24"/>
      <c r="R917" s="24">
        <v>41281900</v>
      </c>
      <c r="S917" s="24">
        <v>42933176</v>
      </c>
      <c r="T917" s="24">
        <v>44650320</v>
      </c>
      <c r="U917" s="24"/>
      <c r="V917" s="24"/>
      <c r="W917" s="24"/>
      <c r="X917" s="24">
        <v>0</v>
      </c>
      <c r="Y917" s="24">
        <f t="shared" si="30"/>
        <v>0</v>
      </c>
      <c r="Z917" s="17"/>
      <c r="AA917" s="80">
        <v>2014</v>
      </c>
      <c r="AB917" s="17" t="s">
        <v>1848</v>
      </c>
      <c r="AC917" s="90"/>
      <c r="AD917" s="90"/>
      <c r="AE917" s="90"/>
      <c r="AF917" s="90"/>
      <c r="AG917" s="90"/>
      <c r="AH917" s="90"/>
      <c r="AI917" s="90"/>
      <c r="AJ917" s="90"/>
      <c r="AK917" s="90"/>
      <c r="AL917" s="90"/>
      <c r="AM917" s="90"/>
      <c r="AN917" s="90"/>
      <c r="AO917" s="90"/>
      <c r="AP917" s="90"/>
      <c r="AQ917" s="90"/>
      <c r="AR917" s="90"/>
      <c r="AS917" s="90"/>
      <c r="AT917" s="90"/>
      <c r="AU917" s="90"/>
      <c r="AV917" s="90"/>
      <c r="AW917" s="90"/>
      <c r="AX917" s="90"/>
      <c r="AY917" s="90"/>
      <c r="AZ917" s="90"/>
      <c r="BA917" s="90"/>
      <c r="BB917" s="90"/>
      <c r="BC917" s="90"/>
      <c r="BD917" s="90"/>
      <c r="BE917" s="90"/>
      <c r="BF917" s="90"/>
      <c r="BG917" s="90"/>
      <c r="BH917" s="90"/>
      <c r="BI917" s="90"/>
      <c r="BJ917" s="90"/>
      <c r="BK917" s="90"/>
      <c r="BL917" s="90"/>
      <c r="BM917" s="90"/>
      <c r="BN917" s="90"/>
      <c r="BO917" s="90"/>
      <c r="BP917" s="90"/>
      <c r="BQ917" s="90"/>
      <c r="BR917" s="90"/>
      <c r="BS917" s="90"/>
      <c r="BT917" s="90"/>
      <c r="BU917" s="90"/>
      <c r="BV917" s="90"/>
      <c r="BW917" s="90"/>
      <c r="BX917" s="90"/>
      <c r="BY917" s="90"/>
      <c r="BZ917" s="90"/>
      <c r="CA917" s="90"/>
      <c r="CB917" s="90"/>
      <c r="CC917" s="90"/>
      <c r="CD917" s="90"/>
      <c r="CE917" s="90"/>
      <c r="CF917" s="90"/>
      <c r="CG917" s="90"/>
      <c r="CH917" s="90"/>
      <c r="CI917" s="90"/>
      <c r="CJ917" s="90"/>
      <c r="CK917" s="90"/>
      <c r="CL917" s="90"/>
      <c r="CM917" s="90"/>
      <c r="CN917" s="90"/>
      <c r="CO917" s="90"/>
      <c r="CP917" s="90"/>
      <c r="CQ917" s="90"/>
      <c r="CR917" s="90"/>
      <c r="CS917" s="90"/>
      <c r="CT917" s="90"/>
      <c r="CU917" s="90"/>
      <c r="CV917" s="90"/>
      <c r="CW917" s="90"/>
      <c r="CX917" s="90"/>
      <c r="CY917" s="90"/>
      <c r="CZ917" s="90"/>
      <c r="DA917" s="90"/>
      <c r="DB917" s="90"/>
      <c r="DC917" s="90"/>
      <c r="DD917" s="90"/>
      <c r="DE917" s="90"/>
      <c r="DF917" s="90"/>
      <c r="DG917" s="90"/>
      <c r="DH917" s="90"/>
      <c r="DI917" s="90"/>
      <c r="DJ917" s="90"/>
      <c r="DK917" s="90"/>
      <c r="DL917" s="90"/>
      <c r="DM917" s="90"/>
      <c r="DN917" s="90"/>
      <c r="DO917" s="90"/>
      <c r="DP917" s="90"/>
      <c r="DQ917" s="90"/>
      <c r="DR917" s="90"/>
      <c r="DS917" s="90"/>
      <c r="DT917" s="90"/>
      <c r="DU917" s="90"/>
      <c r="DV917" s="90"/>
      <c r="DW917" s="90"/>
      <c r="DX917" s="90"/>
      <c r="DY917" s="90"/>
      <c r="DZ917" s="90"/>
      <c r="EA917" s="90"/>
      <c r="EB917" s="90"/>
      <c r="EC917" s="90"/>
      <c r="ED917" s="90"/>
      <c r="EE917" s="90"/>
      <c r="EF917" s="90"/>
      <c r="EG917" s="90"/>
      <c r="EH917" s="90"/>
      <c r="EI917" s="90"/>
      <c r="EJ917" s="90"/>
      <c r="EK917" s="90"/>
      <c r="EL917" s="90"/>
      <c r="EM917" s="90"/>
      <c r="EN917" s="90"/>
      <c r="EO917" s="90"/>
      <c r="EP917" s="90"/>
      <c r="EQ917" s="90"/>
      <c r="ER917" s="90"/>
      <c r="ES917" s="90"/>
      <c r="ET917" s="90"/>
      <c r="EU917" s="90"/>
      <c r="EV917" s="90"/>
      <c r="EW917" s="90"/>
      <c r="EX917" s="90"/>
      <c r="EY917" s="90"/>
      <c r="EZ917" s="90"/>
      <c r="FA917" s="90"/>
      <c r="FB917" s="90"/>
      <c r="FC917" s="90"/>
      <c r="FD917" s="90"/>
      <c r="FE917" s="90"/>
      <c r="FF917" s="90"/>
      <c r="FG917" s="90"/>
      <c r="FH917" s="90"/>
      <c r="FI917" s="90"/>
      <c r="FJ917" s="90"/>
      <c r="FK917" s="90"/>
      <c r="FL917" s="90"/>
      <c r="FM917" s="90"/>
      <c r="FN917" s="90"/>
      <c r="FO917" s="90"/>
      <c r="FP917" s="90"/>
      <c r="FQ917" s="90"/>
      <c r="FR917" s="90"/>
      <c r="FS917" s="90"/>
      <c r="FT917" s="90"/>
      <c r="FU917" s="90"/>
      <c r="FV917" s="90"/>
      <c r="FW917" s="90"/>
      <c r="FX917" s="90"/>
      <c r="FY917" s="90"/>
      <c r="FZ917" s="90"/>
      <c r="GA917" s="90"/>
      <c r="GB917" s="90"/>
      <c r="GC917" s="90"/>
      <c r="GD917" s="90"/>
      <c r="GE917" s="90"/>
      <c r="GF917" s="90"/>
      <c r="GG917" s="90"/>
      <c r="GH917" s="90"/>
      <c r="GI917" s="90"/>
      <c r="GJ917" s="90"/>
      <c r="GK917" s="90"/>
      <c r="GL917" s="90"/>
      <c r="GM917" s="90"/>
      <c r="GN917" s="90"/>
      <c r="GO917" s="90"/>
      <c r="GP917" s="90"/>
      <c r="GQ917" s="90"/>
      <c r="GR917" s="90"/>
      <c r="GS917" s="90"/>
      <c r="GT917" s="90"/>
      <c r="GU917" s="90"/>
      <c r="GV917" s="90"/>
      <c r="GW917" s="90"/>
      <c r="GX917" s="90"/>
      <c r="GY917" s="90"/>
      <c r="GZ917" s="90"/>
      <c r="HA917" s="90"/>
      <c r="HB917" s="90"/>
      <c r="HC917" s="90"/>
      <c r="HD917" s="90"/>
      <c r="HE917" s="90"/>
      <c r="HF917" s="90"/>
      <c r="HG917" s="90"/>
      <c r="HH917" s="90"/>
      <c r="HI917" s="90"/>
      <c r="HJ917" s="90"/>
      <c r="HK917" s="90"/>
      <c r="HL917" s="90"/>
      <c r="HM917" s="90"/>
      <c r="HN917" s="90"/>
      <c r="HO917" s="90"/>
      <c r="HP917" s="90"/>
      <c r="HQ917" s="90"/>
    </row>
    <row r="918" spans="2:225" ht="38.25" outlineLevel="1" x14ac:dyDescent="0.2">
      <c r="B918" s="50" t="s">
        <v>2406</v>
      </c>
      <c r="C918" s="35" t="s">
        <v>46</v>
      </c>
      <c r="D918" s="37" t="s">
        <v>2400</v>
      </c>
      <c r="E918" s="37" t="s">
        <v>2401</v>
      </c>
      <c r="F918" s="85" t="s">
        <v>2402</v>
      </c>
      <c r="G918" s="37" t="s">
        <v>2405</v>
      </c>
      <c r="H918" s="37" t="s">
        <v>51</v>
      </c>
      <c r="I918" s="37">
        <v>100</v>
      </c>
      <c r="J918" s="37" t="s">
        <v>109</v>
      </c>
      <c r="K918" s="37" t="s">
        <v>2091</v>
      </c>
      <c r="L918" s="17"/>
      <c r="M918" s="17" t="s">
        <v>2172</v>
      </c>
      <c r="N918" s="17"/>
      <c r="O918" s="24"/>
      <c r="P918" s="24"/>
      <c r="Q918" s="24"/>
      <c r="R918" s="87">
        <v>74371900.560000002</v>
      </c>
      <c r="S918" s="87">
        <v>77346776.582400009</v>
      </c>
      <c r="T918" s="87">
        <v>80440647.645696014</v>
      </c>
      <c r="U918" s="87"/>
      <c r="V918" s="87"/>
      <c r="W918" s="87"/>
      <c r="X918" s="87">
        <f>SUM(O918:V918)</f>
        <v>232159324.78809604</v>
      </c>
      <c r="Y918" s="87">
        <f>X918*1.12</f>
        <v>260018443.7626676</v>
      </c>
      <c r="Z918" s="17"/>
      <c r="AA918" s="80">
        <v>2014</v>
      </c>
      <c r="AB918" s="17"/>
      <c r="AC918" s="90"/>
      <c r="AD918" s="90"/>
      <c r="AE918" s="90"/>
      <c r="AF918" s="90"/>
      <c r="AG918" s="90"/>
      <c r="AH918" s="90"/>
      <c r="AI918" s="90"/>
      <c r="AJ918" s="90"/>
      <c r="AK918" s="90"/>
      <c r="AL918" s="90"/>
      <c r="AM918" s="90"/>
      <c r="AN918" s="90"/>
      <c r="AO918" s="90"/>
      <c r="AP918" s="90"/>
      <c r="AQ918" s="90"/>
      <c r="AR918" s="90"/>
      <c r="AS918" s="90"/>
      <c r="AT918" s="90"/>
      <c r="AU918" s="90"/>
      <c r="AV918" s="90"/>
      <c r="AW918" s="90"/>
      <c r="AX918" s="90"/>
      <c r="AY918" s="90"/>
      <c r="AZ918" s="90"/>
      <c r="BA918" s="90"/>
      <c r="BB918" s="90"/>
      <c r="BC918" s="90"/>
      <c r="BD918" s="90"/>
      <c r="BE918" s="90"/>
      <c r="BF918" s="90"/>
      <c r="BG918" s="90"/>
      <c r="BH918" s="90"/>
      <c r="BI918" s="90"/>
      <c r="BJ918" s="90"/>
      <c r="BK918" s="90"/>
      <c r="BL918" s="90"/>
      <c r="BM918" s="90"/>
      <c r="BN918" s="90"/>
      <c r="BO918" s="90"/>
      <c r="BP918" s="90"/>
      <c r="BQ918" s="90"/>
      <c r="BR918" s="90"/>
      <c r="BS918" s="90"/>
      <c r="BT918" s="90"/>
      <c r="BU918" s="90"/>
      <c r="BV918" s="90"/>
      <c r="BW918" s="90"/>
      <c r="BX918" s="90"/>
      <c r="BY918" s="90"/>
      <c r="BZ918" s="90"/>
      <c r="CA918" s="90"/>
      <c r="CB918" s="90"/>
      <c r="CC918" s="90"/>
      <c r="CD918" s="90"/>
      <c r="CE918" s="90"/>
      <c r="CF918" s="90"/>
      <c r="CG918" s="90"/>
      <c r="CH918" s="90"/>
      <c r="CI918" s="90"/>
      <c r="CJ918" s="90"/>
      <c r="CK918" s="90"/>
      <c r="CL918" s="90"/>
      <c r="CM918" s="90"/>
      <c r="CN918" s="90"/>
      <c r="CO918" s="90"/>
      <c r="CP918" s="90"/>
      <c r="CQ918" s="90"/>
      <c r="CR918" s="90"/>
      <c r="CS918" s="90"/>
      <c r="CT918" s="90"/>
      <c r="CU918" s="90"/>
      <c r="CV918" s="90"/>
      <c r="CW918" s="90"/>
      <c r="CX918" s="90"/>
      <c r="CY918" s="90"/>
      <c r="CZ918" s="90"/>
      <c r="DA918" s="90"/>
      <c r="DB918" s="90"/>
      <c r="DC918" s="90"/>
      <c r="DD918" s="90"/>
      <c r="DE918" s="90"/>
      <c r="DF918" s="90"/>
      <c r="DG918" s="90"/>
      <c r="DH918" s="90"/>
      <c r="DI918" s="90"/>
      <c r="DJ918" s="90"/>
      <c r="DK918" s="90"/>
      <c r="DL918" s="90"/>
      <c r="DM918" s="90"/>
      <c r="DN918" s="90"/>
      <c r="DO918" s="90"/>
      <c r="DP918" s="90"/>
      <c r="DQ918" s="90"/>
      <c r="DR918" s="90"/>
      <c r="DS918" s="90"/>
      <c r="DT918" s="90"/>
      <c r="DU918" s="90"/>
      <c r="DV918" s="90"/>
      <c r="DW918" s="90"/>
      <c r="DX918" s="90"/>
      <c r="DY918" s="90"/>
      <c r="DZ918" s="90"/>
      <c r="EA918" s="90"/>
      <c r="EB918" s="90"/>
      <c r="EC918" s="90"/>
      <c r="ED918" s="90"/>
      <c r="EE918" s="90"/>
      <c r="EF918" s="90"/>
      <c r="EG918" s="90"/>
      <c r="EH918" s="90"/>
      <c r="EI918" s="90"/>
      <c r="EJ918" s="90"/>
      <c r="EK918" s="90"/>
      <c r="EL918" s="90"/>
      <c r="EM918" s="90"/>
      <c r="EN918" s="90"/>
      <c r="EO918" s="90"/>
      <c r="EP918" s="90"/>
      <c r="EQ918" s="90"/>
      <c r="ER918" s="90"/>
      <c r="ES918" s="90"/>
      <c r="ET918" s="90"/>
      <c r="EU918" s="90"/>
      <c r="EV918" s="90"/>
      <c r="EW918" s="90"/>
      <c r="EX918" s="90"/>
      <c r="EY918" s="90"/>
      <c r="EZ918" s="90"/>
      <c r="FA918" s="90"/>
      <c r="FB918" s="90"/>
      <c r="FC918" s="90"/>
      <c r="FD918" s="90"/>
      <c r="FE918" s="90"/>
      <c r="FF918" s="90"/>
      <c r="FG918" s="90"/>
      <c r="FH918" s="90"/>
      <c r="FI918" s="90"/>
      <c r="FJ918" s="90"/>
      <c r="FK918" s="90"/>
      <c r="FL918" s="90"/>
      <c r="FM918" s="90"/>
      <c r="FN918" s="90"/>
      <c r="FO918" s="90"/>
      <c r="FP918" s="90"/>
      <c r="FQ918" s="90"/>
      <c r="FR918" s="90"/>
      <c r="FS918" s="90"/>
      <c r="FT918" s="90"/>
      <c r="FU918" s="90"/>
      <c r="FV918" s="90"/>
      <c r="FW918" s="90"/>
      <c r="FX918" s="90"/>
      <c r="FY918" s="90"/>
      <c r="FZ918" s="90"/>
      <c r="GA918" s="90"/>
      <c r="GB918" s="90"/>
      <c r="GC918" s="90"/>
      <c r="GD918" s="90"/>
      <c r="GE918" s="90"/>
      <c r="GF918" s="90"/>
      <c r="GG918" s="90"/>
      <c r="GH918" s="90"/>
      <c r="GI918" s="90"/>
      <c r="GJ918" s="90"/>
      <c r="GK918" s="90"/>
      <c r="GL918" s="90"/>
      <c r="GM918" s="90"/>
      <c r="GN918" s="90"/>
      <c r="GO918" s="90"/>
      <c r="GP918" s="90"/>
      <c r="GQ918" s="90"/>
      <c r="GR918" s="90"/>
      <c r="GS918" s="90"/>
      <c r="GT918" s="90"/>
      <c r="GU918" s="90"/>
      <c r="GV918" s="90"/>
      <c r="GW918" s="90"/>
      <c r="GX918" s="90"/>
      <c r="GY918" s="90"/>
      <c r="GZ918" s="90"/>
      <c r="HA918" s="90"/>
      <c r="HB918" s="90"/>
      <c r="HC918" s="90"/>
      <c r="HD918" s="90"/>
      <c r="HE918" s="90"/>
      <c r="HF918" s="90"/>
      <c r="HG918" s="90"/>
      <c r="HH918" s="90"/>
      <c r="HI918" s="90"/>
      <c r="HJ918" s="90"/>
      <c r="HK918" s="90"/>
      <c r="HL918" s="90"/>
      <c r="HM918" s="90"/>
      <c r="HN918" s="90"/>
      <c r="HO918" s="90"/>
      <c r="HP918" s="90"/>
      <c r="HQ918" s="90"/>
    </row>
    <row r="919" spans="2:225" ht="38.25" outlineLevel="1" x14ac:dyDescent="0.2">
      <c r="B919" s="17" t="s">
        <v>2407</v>
      </c>
      <c r="C919" s="35" t="s">
        <v>46</v>
      </c>
      <c r="D919" s="37" t="s">
        <v>2408</v>
      </c>
      <c r="E919" s="37" t="s">
        <v>2409</v>
      </c>
      <c r="F919" s="85" t="s">
        <v>2410</v>
      </c>
      <c r="G919" s="37" t="s">
        <v>2411</v>
      </c>
      <c r="H919" s="37" t="s">
        <v>51</v>
      </c>
      <c r="I919" s="37">
        <v>80</v>
      </c>
      <c r="J919" s="37" t="s">
        <v>109</v>
      </c>
      <c r="K919" s="17" t="s">
        <v>2091</v>
      </c>
      <c r="L919" s="17"/>
      <c r="M919" s="17" t="s">
        <v>2172</v>
      </c>
      <c r="N919" s="17"/>
      <c r="O919" s="24"/>
      <c r="P919" s="24"/>
      <c r="Q919" s="24"/>
      <c r="R919" s="24">
        <v>4410000</v>
      </c>
      <c r="S919" s="24">
        <v>4586400</v>
      </c>
      <c r="T919" s="24">
        <v>4769440</v>
      </c>
      <c r="U919" s="24"/>
      <c r="V919" s="24"/>
      <c r="W919" s="24"/>
      <c r="X919" s="87">
        <f t="shared" si="31"/>
        <v>13765840</v>
      </c>
      <c r="Y919" s="87">
        <f t="shared" si="30"/>
        <v>15417740.800000001</v>
      </c>
      <c r="Z919" s="17"/>
      <c r="AA919" s="80">
        <v>2014</v>
      </c>
      <c r="AB919" s="17"/>
      <c r="AC919" s="90"/>
      <c r="AD919" s="90"/>
      <c r="AE919" s="90"/>
      <c r="AF919" s="90"/>
      <c r="AG919" s="90"/>
      <c r="AH919" s="90"/>
      <c r="AI919" s="90"/>
      <c r="AJ919" s="90"/>
      <c r="AK919" s="90"/>
      <c r="AL919" s="90"/>
      <c r="AM919" s="90"/>
      <c r="AN919" s="90"/>
      <c r="AO919" s="90"/>
      <c r="AP919" s="90"/>
      <c r="AQ919" s="90"/>
      <c r="AR919" s="90"/>
      <c r="AS919" s="90"/>
      <c r="AT919" s="90"/>
      <c r="AU919" s="90"/>
      <c r="AV919" s="90"/>
      <c r="AW919" s="90"/>
      <c r="AX919" s="90"/>
      <c r="AY919" s="90"/>
      <c r="AZ919" s="90"/>
      <c r="BA919" s="90"/>
      <c r="BB919" s="90"/>
      <c r="BC919" s="90"/>
      <c r="BD919" s="90"/>
      <c r="BE919" s="90"/>
      <c r="BF919" s="90"/>
      <c r="BG919" s="90"/>
      <c r="BH919" s="90"/>
      <c r="BI919" s="90"/>
      <c r="BJ919" s="90"/>
      <c r="BK919" s="90"/>
      <c r="BL919" s="90"/>
      <c r="BM919" s="90"/>
      <c r="BN919" s="90"/>
      <c r="BO919" s="90"/>
      <c r="BP919" s="90"/>
      <c r="BQ919" s="90"/>
      <c r="BR919" s="90"/>
      <c r="BS919" s="90"/>
      <c r="BT919" s="90"/>
      <c r="BU919" s="90"/>
      <c r="BV919" s="90"/>
      <c r="BW919" s="90"/>
      <c r="BX919" s="90"/>
      <c r="BY919" s="90"/>
      <c r="BZ919" s="90"/>
      <c r="CA919" s="90"/>
      <c r="CB919" s="90"/>
      <c r="CC919" s="90"/>
      <c r="CD919" s="90"/>
      <c r="CE919" s="90"/>
      <c r="CF919" s="90"/>
      <c r="CG919" s="90"/>
      <c r="CH919" s="90"/>
      <c r="CI919" s="90"/>
      <c r="CJ919" s="90"/>
      <c r="CK919" s="90"/>
      <c r="CL919" s="90"/>
      <c r="CM919" s="90"/>
      <c r="CN919" s="90"/>
      <c r="CO919" s="90"/>
      <c r="CP919" s="90"/>
      <c r="CQ919" s="90"/>
      <c r="CR919" s="90"/>
      <c r="CS919" s="90"/>
      <c r="CT919" s="90"/>
      <c r="CU919" s="90"/>
      <c r="CV919" s="90"/>
      <c r="CW919" s="90"/>
      <c r="CX919" s="90"/>
      <c r="CY919" s="90"/>
      <c r="CZ919" s="90"/>
      <c r="DA919" s="90"/>
      <c r="DB919" s="90"/>
      <c r="DC919" s="90"/>
      <c r="DD919" s="90"/>
      <c r="DE919" s="90"/>
      <c r="DF919" s="90"/>
      <c r="DG919" s="90"/>
      <c r="DH919" s="90"/>
      <c r="DI919" s="90"/>
      <c r="DJ919" s="90"/>
      <c r="DK919" s="90"/>
      <c r="DL919" s="90"/>
      <c r="DM919" s="90"/>
      <c r="DN919" s="90"/>
      <c r="DO919" s="90"/>
      <c r="DP919" s="90"/>
      <c r="DQ919" s="90"/>
      <c r="DR919" s="90"/>
      <c r="DS919" s="90"/>
      <c r="DT919" s="90"/>
      <c r="DU919" s="90"/>
      <c r="DV919" s="90"/>
      <c r="DW919" s="90"/>
      <c r="DX919" s="90"/>
      <c r="DY919" s="90"/>
      <c r="DZ919" s="90"/>
      <c r="EA919" s="90"/>
      <c r="EB919" s="90"/>
      <c r="EC919" s="90"/>
      <c r="ED919" s="90"/>
      <c r="EE919" s="90"/>
      <c r="EF919" s="90"/>
      <c r="EG919" s="90"/>
      <c r="EH919" s="90"/>
      <c r="EI919" s="90"/>
      <c r="EJ919" s="90"/>
      <c r="EK919" s="90"/>
      <c r="EL919" s="90"/>
      <c r="EM919" s="90"/>
      <c r="EN919" s="90"/>
      <c r="EO919" s="90"/>
      <c r="EP919" s="90"/>
      <c r="EQ919" s="90"/>
      <c r="ER919" s="90"/>
      <c r="ES919" s="90"/>
      <c r="ET919" s="90"/>
      <c r="EU919" s="90"/>
      <c r="EV919" s="90"/>
      <c r="EW919" s="90"/>
      <c r="EX919" s="90"/>
      <c r="EY919" s="90"/>
      <c r="EZ919" s="90"/>
      <c r="FA919" s="90"/>
      <c r="FB919" s="90"/>
      <c r="FC919" s="90"/>
      <c r="FD919" s="90"/>
      <c r="FE919" s="90"/>
      <c r="FF919" s="90"/>
      <c r="FG919" s="90"/>
      <c r="FH919" s="90"/>
      <c r="FI919" s="90"/>
      <c r="FJ919" s="90"/>
      <c r="FK919" s="90"/>
      <c r="FL919" s="90"/>
      <c r="FM919" s="90"/>
      <c r="FN919" s="90"/>
      <c r="FO919" s="90"/>
      <c r="FP919" s="90"/>
      <c r="FQ919" s="90"/>
      <c r="FR919" s="90"/>
      <c r="FS919" s="90"/>
      <c r="FT919" s="90"/>
      <c r="FU919" s="90"/>
      <c r="FV919" s="90"/>
      <c r="FW919" s="90"/>
      <c r="FX919" s="90"/>
      <c r="FY919" s="90"/>
      <c r="FZ919" s="90"/>
      <c r="GA919" s="90"/>
      <c r="GB919" s="90"/>
      <c r="GC919" s="90"/>
      <c r="GD919" s="90"/>
      <c r="GE919" s="90"/>
      <c r="GF919" s="90"/>
      <c r="GG919" s="90"/>
      <c r="GH919" s="90"/>
      <c r="GI919" s="90"/>
      <c r="GJ919" s="90"/>
      <c r="GK919" s="90"/>
      <c r="GL919" s="90"/>
      <c r="GM919" s="90"/>
      <c r="GN919" s="90"/>
      <c r="GO919" s="90"/>
      <c r="GP919" s="90"/>
      <c r="GQ919" s="90"/>
      <c r="GR919" s="90"/>
      <c r="GS919" s="90"/>
      <c r="GT919" s="90"/>
      <c r="GU919" s="90"/>
      <c r="GV919" s="90"/>
      <c r="GW919" s="90"/>
      <c r="GX919" s="90"/>
      <c r="GY919" s="90"/>
      <c r="GZ919" s="90"/>
      <c r="HA919" s="90"/>
      <c r="HB919" s="90"/>
      <c r="HC919" s="90"/>
      <c r="HD919" s="90"/>
      <c r="HE919" s="90"/>
      <c r="HF919" s="90"/>
      <c r="HG919" s="90"/>
      <c r="HH919" s="90"/>
      <c r="HI919" s="90"/>
      <c r="HJ919" s="90"/>
      <c r="HK919" s="90"/>
      <c r="HL919" s="90"/>
      <c r="HM919" s="90"/>
      <c r="HN919" s="90"/>
      <c r="HO919" s="90"/>
      <c r="HP919" s="90"/>
      <c r="HQ919" s="90"/>
    </row>
    <row r="920" spans="2:225" ht="38.25" outlineLevel="1" x14ac:dyDescent="0.2">
      <c r="B920" s="17" t="s">
        <v>2412</v>
      </c>
      <c r="C920" s="35" t="s">
        <v>46</v>
      </c>
      <c r="D920" s="37" t="s">
        <v>2408</v>
      </c>
      <c r="E920" s="37" t="s">
        <v>2409</v>
      </c>
      <c r="F920" s="85" t="s">
        <v>2410</v>
      </c>
      <c r="G920" s="37" t="s">
        <v>2413</v>
      </c>
      <c r="H920" s="37" t="s">
        <v>51</v>
      </c>
      <c r="I920" s="37">
        <v>80</v>
      </c>
      <c r="J920" s="37" t="s">
        <v>109</v>
      </c>
      <c r="K920" s="17" t="s">
        <v>2091</v>
      </c>
      <c r="L920" s="17"/>
      <c r="M920" s="17" t="s">
        <v>2172</v>
      </c>
      <c r="N920" s="17"/>
      <c r="O920" s="24"/>
      <c r="P920" s="24"/>
      <c r="Q920" s="24"/>
      <c r="R920" s="24">
        <v>7037710</v>
      </c>
      <c r="S920" s="24">
        <v>7319218.4000000004</v>
      </c>
      <c r="T920" s="24">
        <v>7611760</v>
      </c>
      <c r="U920" s="24"/>
      <c r="V920" s="24"/>
      <c r="W920" s="24"/>
      <c r="X920" s="24">
        <f t="shared" si="31"/>
        <v>21968688.399999999</v>
      </c>
      <c r="Y920" s="24">
        <f t="shared" si="30"/>
        <v>24604931.008000001</v>
      </c>
      <c r="Z920" s="17"/>
      <c r="AA920" s="80">
        <v>2014</v>
      </c>
      <c r="AB920" s="17"/>
      <c r="AC920" s="90"/>
      <c r="AD920" s="90"/>
      <c r="AE920" s="90"/>
      <c r="AF920" s="90"/>
      <c r="AG920" s="90"/>
      <c r="AH920" s="90"/>
      <c r="AI920" s="90"/>
      <c r="AJ920" s="90"/>
      <c r="AK920" s="90"/>
      <c r="AL920" s="90"/>
      <c r="AM920" s="90"/>
      <c r="AN920" s="90"/>
      <c r="AO920" s="90"/>
      <c r="AP920" s="90"/>
      <c r="AQ920" s="90"/>
      <c r="AR920" s="90"/>
      <c r="AS920" s="90"/>
      <c r="AT920" s="90"/>
      <c r="AU920" s="90"/>
      <c r="AV920" s="90"/>
      <c r="AW920" s="90"/>
      <c r="AX920" s="90"/>
      <c r="AY920" s="90"/>
      <c r="AZ920" s="90"/>
      <c r="BA920" s="90"/>
      <c r="BB920" s="90"/>
      <c r="BC920" s="90"/>
      <c r="BD920" s="90"/>
      <c r="BE920" s="90"/>
      <c r="BF920" s="90"/>
      <c r="BG920" s="90"/>
      <c r="BH920" s="90"/>
      <c r="BI920" s="90"/>
      <c r="BJ920" s="90"/>
      <c r="BK920" s="90"/>
      <c r="BL920" s="90"/>
      <c r="BM920" s="90"/>
      <c r="BN920" s="90"/>
      <c r="BO920" s="90"/>
      <c r="BP920" s="90"/>
      <c r="BQ920" s="90"/>
      <c r="BR920" s="90"/>
      <c r="BS920" s="90"/>
      <c r="BT920" s="90"/>
      <c r="BU920" s="90"/>
      <c r="BV920" s="90"/>
      <c r="BW920" s="90"/>
      <c r="BX920" s="90"/>
      <c r="BY920" s="90"/>
      <c r="BZ920" s="90"/>
      <c r="CA920" s="90"/>
      <c r="CB920" s="90"/>
      <c r="CC920" s="90"/>
      <c r="CD920" s="90"/>
      <c r="CE920" s="90"/>
      <c r="CF920" s="90"/>
      <c r="CG920" s="90"/>
      <c r="CH920" s="90"/>
      <c r="CI920" s="90"/>
      <c r="CJ920" s="90"/>
      <c r="CK920" s="90"/>
      <c r="CL920" s="90"/>
      <c r="CM920" s="90"/>
      <c r="CN920" s="90"/>
      <c r="CO920" s="90"/>
      <c r="CP920" s="90"/>
      <c r="CQ920" s="90"/>
      <c r="CR920" s="90"/>
      <c r="CS920" s="90"/>
      <c r="CT920" s="90"/>
      <c r="CU920" s="90"/>
      <c r="CV920" s="90"/>
      <c r="CW920" s="90"/>
      <c r="CX920" s="90"/>
      <c r="CY920" s="90"/>
      <c r="CZ920" s="90"/>
      <c r="DA920" s="90"/>
      <c r="DB920" s="90"/>
      <c r="DC920" s="90"/>
      <c r="DD920" s="90"/>
      <c r="DE920" s="90"/>
      <c r="DF920" s="90"/>
      <c r="DG920" s="90"/>
      <c r="DH920" s="90"/>
      <c r="DI920" s="90"/>
      <c r="DJ920" s="90"/>
      <c r="DK920" s="90"/>
      <c r="DL920" s="90"/>
      <c r="DM920" s="90"/>
      <c r="DN920" s="90"/>
      <c r="DO920" s="90"/>
      <c r="DP920" s="90"/>
      <c r="DQ920" s="90"/>
      <c r="DR920" s="90"/>
      <c r="DS920" s="90"/>
      <c r="DT920" s="90"/>
      <c r="DU920" s="90"/>
      <c r="DV920" s="90"/>
      <c r="DW920" s="90"/>
      <c r="DX920" s="90"/>
      <c r="DY920" s="90"/>
      <c r="DZ920" s="90"/>
      <c r="EA920" s="90"/>
      <c r="EB920" s="90"/>
      <c r="EC920" s="90"/>
      <c r="ED920" s="90"/>
      <c r="EE920" s="90"/>
      <c r="EF920" s="90"/>
      <c r="EG920" s="90"/>
      <c r="EH920" s="90"/>
      <c r="EI920" s="90"/>
      <c r="EJ920" s="90"/>
      <c r="EK920" s="90"/>
      <c r="EL920" s="90"/>
      <c r="EM920" s="90"/>
      <c r="EN920" s="90"/>
      <c r="EO920" s="90"/>
      <c r="EP920" s="90"/>
      <c r="EQ920" s="90"/>
      <c r="ER920" s="90"/>
      <c r="ES920" s="90"/>
      <c r="ET920" s="90"/>
      <c r="EU920" s="90"/>
      <c r="EV920" s="90"/>
      <c r="EW920" s="90"/>
      <c r="EX920" s="90"/>
      <c r="EY920" s="90"/>
      <c r="EZ920" s="90"/>
      <c r="FA920" s="90"/>
      <c r="FB920" s="90"/>
      <c r="FC920" s="90"/>
      <c r="FD920" s="90"/>
      <c r="FE920" s="90"/>
      <c r="FF920" s="90"/>
      <c r="FG920" s="90"/>
      <c r="FH920" s="90"/>
      <c r="FI920" s="90"/>
      <c r="FJ920" s="90"/>
      <c r="FK920" s="90"/>
      <c r="FL920" s="90"/>
      <c r="FM920" s="90"/>
      <c r="FN920" s="90"/>
      <c r="FO920" s="90"/>
      <c r="FP920" s="90"/>
      <c r="FQ920" s="90"/>
      <c r="FR920" s="90"/>
      <c r="FS920" s="90"/>
      <c r="FT920" s="90"/>
      <c r="FU920" s="90"/>
      <c r="FV920" s="90"/>
      <c r="FW920" s="90"/>
      <c r="FX920" s="90"/>
      <c r="FY920" s="90"/>
      <c r="FZ920" s="90"/>
      <c r="GA920" s="90"/>
      <c r="GB920" s="90"/>
      <c r="GC920" s="90"/>
      <c r="GD920" s="90"/>
      <c r="GE920" s="90"/>
      <c r="GF920" s="90"/>
      <c r="GG920" s="90"/>
      <c r="GH920" s="90"/>
      <c r="GI920" s="90"/>
      <c r="GJ920" s="90"/>
      <c r="GK920" s="90"/>
      <c r="GL920" s="90"/>
      <c r="GM920" s="90"/>
      <c r="GN920" s="90"/>
      <c r="GO920" s="90"/>
      <c r="GP920" s="90"/>
      <c r="GQ920" s="90"/>
      <c r="GR920" s="90"/>
      <c r="GS920" s="90"/>
      <c r="GT920" s="90"/>
      <c r="GU920" s="90"/>
      <c r="GV920" s="90"/>
      <c r="GW920" s="90"/>
      <c r="GX920" s="90"/>
      <c r="GY920" s="90"/>
      <c r="GZ920" s="90"/>
      <c r="HA920" s="90"/>
      <c r="HB920" s="90"/>
      <c r="HC920" s="90"/>
      <c r="HD920" s="90"/>
      <c r="HE920" s="90"/>
      <c r="HF920" s="90"/>
      <c r="HG920" s="90"/>
      <c r="HH920" s="90"/>
      <c r="HI920" s="90"/>
      <c r="HJ920" s="90"/>
      <c r="HK920" s="90"/>
      <c r="HL920" s="90"/>
      <c r="HM920" s="90"/>
      <c r="HN920" s="90"/>
      <c r="HO920" s="90"/>
      <c r="HP920" s="90"/>
      <c r="HQ920" s="90"/>
    </row>
    <row r="921" spans="2:225" ht="63.75" outlineLevel="1" x14ac:dyDescent="0.2">
      <c r="B921" s="17" t="s">
        <v>2414</v>
      </c>
      <c r="C921" s="35" t="s">
        <v>46</v>
      </c>
      <c r="D921" s="37" t="s">
        <v>2408</v>
      </c>
      <c r="E921" s="37" t="s">
        <v>2409</v>
      </c>
      <c r="F921" s="85" t="s">
        <v>2410</v>
      </c>
      <c r="G921" s="37" t="s">
        <v>2415</v>
      </c>
      <c r="H921" s="37" t="s">
        <v>51</v>
      </c>
      <c r="I921" s="37">
        <v>75</v>
      </c>
      <c r="J921" s="37" t="s">
        <v>109</v>
      </c>
      <c r="K921" s="17" t="s">
        <v>2091</v>
      </c>
      <c r="L921" s="17"/>
      <c r="M921" s="17" t="s">
        <v>2172</v>
      </c>
      <c r="N921" s="17"/>
      <c r="O921" s="24"/>
      <c r="P921" s="24"/>
      <c r="Q921" s="24"/>
      <c r="R921" s="24">
        <v>5963430</v>
      </c>
      <c r="S921" s="24">
        <v>6201967.2000000002</v>
      </c>
      <c r="T921" s="24">
        <v>6450080</v>
      </c>
      <c r="U921" s="24"/>
      <c r="V921" s="24"/>
      <c r="W921" s="24"/>
      <c r="X921" s="24">
        <f t="shared" si="31"/>
        <v>18615477.199999999</v>
      </c>
      <c r="Y921" s="24">
        <f t="shared" si="30"/>
        <v>20849334.464000002</v>
      </c>
      <c r="Z921" s="17"/>
      <c r="AA921" s="80">
        <v>2014</v>
      </c>
      <c r="AB921" s="17"/>
      <c r="AC921" s="90"/>
      <c r="AD921" s="90"/>
      <c r="AE921" s="90"/>
      <c r="AF921" s="90"/>
      <c r="AG921" s="90"/>
      <c r="AH921" s="90"/>
      <c r="AI921" s="90"/>
      <c r="AJ921" s="90"/>
      <c r="AK921" s="90"/>
      <c r="AL921" s="90"/>
      <c r="AM921" s="90"/>
      <c r="AN921" s="90"/>
      <c r="AO921" s="90"/>
      <c r="AP921" s="90"/>
      <c r="AQ921" s="90"/>
      <c r="AR921" s="90"/>
      <c r="AS921" s="90"/>
      <c r="AT921" s="90"/>
      <c r="AU921" s="90"/>
      <c r="AV921" s="90"/>
      <c r="AW921" s="90"/>
      <c r="AX921" s="90"/>
      <c r="AY921" s="90"/>
      <c r="AZ921" s="90"/>
      <c r="BA921" s="90"/>
      <c r="BB921" s="90"/>
      <c r="BC921" s="90"/>
      <c r="BD921" s="90"/>
      <c r="BE921" s="90"/>
      <c r="BF921" s="90"/>
      <c r="BG921" s="90"/>
      <c r="BH921" s="90"/>
      <c r="BI921" s="90"/>
      <c r="BJ921" s="90"/>
      <c r="BK921" s="90"/>
      <c r="BL921" s="90"/>
      <c r="BM921" s="90"/>
      <c r="BN921" s="90"/>
      <c r="BO921" s="90"/>
      <c r="BP921" s="90"/>
      <c r="BQ921" s="90"/>
      <c r="BR921" s="90"/>
      <c r="BS921" s="90"/>
      <c r="BT921" s="90"/>
      <c r="BU921" s="90"/>
      <c r="BV921" s="90"/>
      <c r="BW921" s="90"/>
      <c r="BX921" s="90"/>
      <c r="BY921" s="90"/>
      <c r="BZ921" s="90"/>
      <c r="CA921" s="90"/>
      <c r="CB921" s="90"/>
      <c r="CC921" s="90"/>
      <c r="CD921" s="90"/>
      <c r="CE921" s="90"/>
      <c r="CF921" s="90"/>
      <c r="CG921" s="90"/>
      <c r="CH921" s="90"/>
      <c r="CI921" s="90"/>
      <c r="CJ921" s="90"/>
      <c r="CK921" s="90"/>
      <c r="CL921" s="90"/>
      <c r="CM921" s="90"/>
      <c r="CN921" s="90"/>
      <c r="CO921" s="90"/>
      <c r="CP921" s="90"/>
      <c r="CQ921" s="90"/>
      <c r="CR921" s="90"/>
      <c r="CS921" s="90"/>
      <c r="CT921" s="90"/>
      <c r="CU921" s="90"/>
      <c r="CV921" s="90"/>
      <c r="CW921" s="90"/>
      <c r="CX921" s="90"/>
      <c r="CY921" s="90"/>
      <c r="CZ921" s="90"/>
      <c r="DA921" s="90"/>
      <c r="DB921" s="90"/>
      <c r="DC921" s="90"/>
      <c r="DD921" s="90"/>
      <c r="DE921" s="90"/>
      <c r="DF921" s="90"/>
      <c r="DG921" s="90"/>
      <c r="DH921" s="90"/>
      <c r="DI921" s="90"/>
      <c r="DJ921" s="90"/>
      <c r="DK921" s="90"/>
      <c r="DL921" s="90"/>
      <c r="DM921" s="90"/>
      <c r="DN921" s="90"/>
      <c r="DO921" s="90"/>
      <c r="DP921" s="90"/>
      <c r="DQ921" s="90"/>
      <c r="DR921" s="90"/>
      <c r="DS921" s="90"/>
      <c r="DT921" s="90"/>
      <c r="DU921" s="90"/>
      <c r="DV921" s="90"/>
      <c r="DW921" s="90"/>
      <c r="DX921" s="90"/>
      <c r="DY921" s="90"/>
      <c r="DZ921" s="90"/>
      <c r="EA921" s="90"/>
      <c r="EB921" s="90"/>
      <c r="EC921" s="90"/>
      <c r="ED921" s="90"/>
      <c r="EE921" s="90"/>
      <c r="EF921" s="90"/>
      <c r="EG921" s="90"/>
      <c r="EH921" s="90"/>
      <c r="EI921" s="90"/>
      <c r="EJ921" s="90"/>
      <c r="EK921" s="90"/>
      <c r="EL921" s="90"/>
      <c r="EM921" s="90"/>
      <c r="EN921" s="90"/>
      <c r="EO921" s="90"/>
      <c r="EP921" s="90"/>
      <c r="EQ921" s="90"/>
      <c r="ER921" s="90"/>
      <c r="ES921" s="90"/>
      <c r="ET921" s="90"/>
      <c r="EU921" s="90"/>
      <c r="EV921" s="90"/>
      <c r="EW921" s="90"/>
      <c r="EX921" s="90"/>
      <c r="EY921" s="90"/>
      <c r="EZ921" s="90"/>
      <c r="FA921" s="90"/>
      <c r="FB921" s="90"/>
      <c r="FC921" s="90"/>
      <c r="FD921" s="90"/>
      <c r="FE921" s="90"/>
      <c r="FF921" s="90"/>
      <c r="FG921" s="90"/>
      <c r="FH921" s="90"/>
      <c r="FI921" s="90"/>
      <c r="FJ921" s="90"/>
      <c r="FK921" s="90"/>
      <c r="FL921" s="90"/>
      <c r="FM921" s="90"/>
      <c r="FN921" s="90"/>
      <c r="FO921" s="90"/>
      <c r="FP921" s="90"/>
      <c r="FQ921" s="90"/>
      <c r="FR921" s="90"/>
      <c r="FS921" s="90"/>
      <c r="FT921" s="90"/>
      <c r="FU921" s="90"/>
      <c r="FV921" s="90"/>
      <c r="FW921" s="90"/>
      <c r="FX921" s="90"/>
      <c r="FY921" s="90"/>
      <c r="FZ921" s="90"/>
      <c r="GA921" s="90"/>
      <c r="GB921" s="90"/>
      <c r="GC921" s="90"/>
      <c r="GD921" s="90"/>
      <c r="GE921" s="90"/>
      <c r="GF921" s="90"/>
      <c r="GG921" s="90"/>
      <c r="GH921" s="90"/>
      <c r="GI921" s="90"/>
      <c r="GJ921" s="90"/>
      <c r="GK921" s="90"/>
      <c r="GL921" s="90"/>
      <c r="GM921" s="90"/>
      <c r="GN921" s="90"/>
      <c r="GO921" s="90"/>
      <c r="GP921" s="90"/>
      <c r="GQ921" s="90"/>
      <c r="GR921" s="90"/>
      <c r="GS921" s="90"/>
      <c r="GT921" s="90"/>
      <c r="GU921" s="90"/>
      <c r="GV921" s="90"/>
      <c r="GW921" s="90"/>
      <c r="GX921" s="90"/>
      <c r="GY921" s="90"/>
      <c r="GZ921" s="90"/>
      <c r="HA921" s="90"/>
      <c r="HB921" s="90"/>
      <c r="HC921" s="90"/>
      <c r="HD921" s="90"/>
      <c r="HE921" s="90"/>
      <c r="HF921" s="90"/>
      <c r="HG921" s="90"/>
      <c r="HH921" s="90"/>
      <c r="HI921" s="90"/>
      <c r="HJ921" s="90"/>
      <c r="HK921" s="90"/>
      <c r="HL921" s="90"/>
      <c r="HM921" s="90"/>
      <c r="HN921" s="90"/>
      <c r="HO921" s="90"/>
      <c r="HP921" s="90"/>
      <c r="HQ921" s="90"/>
    </row>
    <row r="922" spans="2:225" ht="51" outlineLevel="1" x14ac:dyDescent="0.2">
      <c r="B922" s="17" t="s">
        <v>2416</v>
      </c>
      <c r="C922" s="35" t="s">
        <v>46</v>
      </c>
      <c r="D922" s="37" t="s">
        <v>2408</v>
      </c>
      <c r="E922" s="37" t="s">
        <v>2409</v>
      </c>
      <c r="F922" s="85" t="s">
        <v>2410</v>
      </c>
      <c r="G922" s="37" t="s">
        <v>2417</v>
      </c>
      <c r="H922" s="37" t="s">
        <v>51</v>
      </c>
      <c r="I922" s="37">
        <v>100</v>
      </c>
      <c r="J922" s="37" t="s">
        <v>109</v>
      </c>
      <c r="K922" s="17" t="s">
        <v>2091</v>
      </c>
      <c r="L922" s="17"/>
      <c r="M922" s="17" t="s">
        <v>2172</v>
      </c>
      <c r="N922" s="17"/>
      <c r="O922" s="24"/>
      <c r="P922" s="24"/>
      <c r="Q922" s="24"/>
      <c r="R922" s="24">
        <v>11076960</v>
      </c>
      <c r="S922" s="24">
        <v>11520038.4</v>
      </c>
      <c r="T922" s="24">
        <v>11980800</v>
      </c>
      <c r="U922" s="24"/>
      <c r="V922" s="24"/>
      <c r="W922" s="24"/>
      <c r="X922" s="24">
        <f t="shared" si="31"/>
        <v>34577798.399999999</v>
      </c>
      <c r="Y922" s="24">
        <f t="shared" si="30"/>
        <v>38727134.208000004</v>
      </c>
      <c r="Z922" s="17"/>
      <c r="AA922" s="80">
        <v>2014</v>
      </c>
      <c r="AB922" s="17"/>
      <c r="AC922" s="90"/>
      <c r="AD922" s="90"/>
      <c r="AE922" s="90"/>
      <c r="AF922" s="90"/>
      <c r="AG922" s="90"/>
      <c r="AH922" s="90"/>
      <c r="AI922" s="90"/>
      <c r="AJ922" s="90"/>
      <c r="AK922" s="90"/>
      <c r="AL922" s="90"/>
      <c r="AM922" s="90"/>
      <c r="AN922" s="90"/>
      <c r="AO922" s="90"/>
      <c r="AP922" s="90"/>
      <c r="AQ922" s="90"/>
      <c r="AR922" s="90"/>
      <c r="AS922" s="90"/>
      <c r="AT922" s="90"/>
      <c r="AU922" s="90"/>
      <c r="AV922" s="90"/>
      <c r="AW922" s="90"/>
      <c r="AX922" s="90"/>
      <c r="AY922" s="90"/>
      <c r="AZ922" s="90"/>
      <c r="BA922" s="90"/>
      <c r="BB922" s="90"/>
      <c r="BC922" s="90"/>
      <c r="BD922" s="90"/>
      <c r="BE922" s="90"/>
      <c r="BF922" s="90"/>
      <c r="BG922" s="90"/>
      <c r="BH922" s="90"/>
      <c r="BI922" s="90"/>
      <c r="BJ922" s="90"/>
      <c r="BK922" s="90"/>
      <c r="BL922" s="90"/>
      <c r="BM922" s="90"/>
      <c r="BN922" s="90"/>
      <c r="BO922" s="90"/>
      <c r="BP922" s="90"/>
      <c r="BQ922" s="90"/>
      <c r="BR922" s="90"/>
      <c r="BS922" s="90"/>
      <c r="BT922" s="90"/>
      <c r="BU922" s="90"/>
      <c r="BV922" s="90"/>
      <c r="BW922" s="90"/>
      <c r="BX922" s="90"/>
      <c r="BY922" s="90"/>
      <c r="BZ922" s="90"/>
      <c r="CA922" s="90"/>
      <c r="CB922" s="90"/>
      <c r="CC922" s="90"/>
      <c r="CD922" s="90"/>
      <c r="CE922" s="90"/>
      <c r="CF922" s="90"/>
      <c r="CG922" s="90"/>
      <c r="CH922" s="90"/>
      <c r="CI922" s="90"/>
      <c r="CJ922" s="90"/>
      <c r="CK922" s="90"/>
      <c r="CL922" s="90"/>
      <c r="CM922" s="90"/>
      <c r="CN922" s="90"/>
      <c r="CO922" s="90"/>
      <c r="CP922" s="90"/>
      <c r="CQ922" s="90"/>
      <c r="CR922" s="90"/>
      <c r="CS922" s="90"/>
      <c r="CT922" s="90"/>
      <c r="CU922" s="90"/>
      <c r="CV922" s="90"/>
      <c r="CW922" s="90"/>
      <c r="CX922" s="90"/>
      <c r="CY922" s="90"/>
      <c r="CZ922" s="90"/>
      <c r="DA922" s="90"/>
      <c r="DB922" s="90"/>
      <c r="DC922" s="90"/>
      <c r="DD922" s="90"/>
      <c r="DE922" s="90"/>
      <c r="DF922" s="90"/>
      <c r="DG922" s="90"/>
      <c r="DH922" s="90"/>
      <c r="DI922" s="90"/>
      <c r="DJ922" s="90"/>
      <c r="DK922" s="90"/>
      <c r="DL922" s="90"/>
      <c r="DM922" s="90"/>
      <c r="DN922" s="90"/>
      <c r="DO922" s="90"/>
      <c r="DP922" s="90"/>
      <c r="DQ922" s="90"/>
      <c r="DR922" s="90"/>
      <c r="DS922" s="90"/>
      <c r="DT922" s="90"/>
      <c r="DU922" s="90"/>
      <c r="DV922" s="90"/>
      <c r="DW922" s="90"/>
      <c r="DX922" s="90"/>
      <c r="DY922" s="90"/>
      <c r="DZ922" s="90"/>
      <c r="EA922" s="90"/>
      <c r="EB922" s="90"/>
      <c r="EC922" s="90"/>
      <c r="ED922" s="90"/>
      <c r="EE922" s="90"/>
      <c r="EF922" s="90"/>
      <c r="EG922" s="90"/>
      <c r="EH922" s="90"/>
      <c r="EI922" s="90"/>
      <c r="EJ922" s="90"/>
      <c r="EK922" s="90"/>
      <c r="EL922" s="90"/>
      <c r="EM922" s="90"/>
      <c r="EN922" s="90"/>
      <c r="EO922" s="90"/>
      <c r="EP922" s="90"/>
      <c r="EQ922" s="90"/>
      <c r="ER922" s="90"/>
      <c r="ES922" s="90"/>
      <c r="ET922" s="90"/>
      <c r="EU922" s="90"/>
      <c r="EV922" s="90"/>
      <c r="EW922" s="90"/>
      <c r="EX922" s="90"/>
      <c r="EY922" s="90"/>
      <c r="EZ922" s="90"/>
      <c r="FA922" s="90"/>
      <c r="FB922" s="90"/>
      <c r="FC922" s="90"/>
      <c r="FD922" s="90"/>
      <c r="FE922" s="90"/>
      <c r="FF922" s="90"/>
      <c r="FG922" s="90"/>
      <c r="FH922" s="90"/>
      <c r="FI922" s="90"/>
      <c r="FJ922" s="90"/>
      <c r="FK922" s="90"/>
      <c r="FL922" s="90"/>
      <c r="FM922" s="90"/>
      <c r="FN922" s="90"/>
      <c r="FO922" s="90"/>
      <c r="FP922" s="90"/>
      <c r="FQ922" s="90"/>
      <c r="FR922" s="90"/>
      <c r="FS922" s="90"/>
      <c r="FT922" s="90"/>
      <c r="FU922" s="90"/>
      <c r="FV922" s="90"/>
      <c r="FW922" s="90"/>
      <c r="FX922" s="90"/>
      <c r="FY922" s="90"/>
      <c r="FZ922" s="90"/>
      <c r="GA922" s="90"/>
      <c r="GB922" s="90"/>
      <c r="GC922" s="90"/>
      <c r="GD922" s="90"/>
      <c r="GE922" s="90"/>
      <c r="GF922" s="90"/>
      <c r="GG922" s="90"/>
      <c r="GH922" s="90"/>
      <c r="GI922" s="90"/>
      <c r="GJ922" s="90"/>
      <c r="GK922" s="90"/>
      <c r="GL922" s="90"/>
      <c r="GM922" s="90"/>
      <c r="GN922" s="90"/>
      <c r="GO922" s="90"/>
      <c r="GP922" s="90"/>
      <c r="GQ922" s="90"/>
      <c r="GR922" s="90"/>
      <c r="GS922" s="90"/>
      <c r="GT922" s="90"/>
      <c r="GU922" s="90"/>
      <c r="GV922" s="90"/>
      <c r="GW922" s="90"/>
      <c r="GX922" s="90"/>
      <c r="GY922" s="90"/>
      <c r="GZ922" s="90"/>
      <c r="HA922" s="90"/>
      <c r="HB922" s="90"/>
      <c r="HC922" s="90"/>
      <c r="HD922" s="90"/>
      <c r="HE922" s="90"/>
      <c r="HF922" s="90"/>
      <c r="HG922" s="90"/>
      <c r="HH922" s="90"/>
      <c r="HI922" s="90"/>
      <c r="HJ922" s="90"/>
      <c r="HK922" s="90"/>
      <c r="HL922" s="90"/>
      <c r="HM922" s="90"/>
      <c r="HN922" s="90"/>
      <c r="HO922" s="90"/>
      <c r="HP922" s="90"/>
      <c r="HQ922" s="90"/>
    </row>
    <row r="923" spans="2:225" ht="51" outlineLevel="1" x14ac:dyDescent="0.2">
      <c r="B923" s="17" t="s">
        <v>2418</v>
      </c>
      <c r="C923" s="35" t="s">
        <v>46</v>
      </c>
      <c r="D923" s="37" t="s">
        <v>2419</v>
      </c>
      <c r="E923" s="37" t="s">
        <v>2420</v>
      </c>
      <c r="F923" s="85" t="s">
        <v>2420</v>
      </c>
      <c r="G923" s="37" t="s">
        <v>2421</v>
      </c>
      <c r="H923" s="37" t="s">
        <v>51</v>
      </c>
      <c r="I923" s="37">
        <v>0</v>
      </c>
      <c r="J923" s="37" t="s">
        <v>109</v>
      </c>
      <c r="K923" s="17" t="s">
        <v>2091</v>
      </c>
      <c r="L923" s="17"/>
      <c r="M923" s="17" t="s">
        <v>2172</v>
      </c>
      <c r="N923" s="17"/>
      <c r="O923" s="24"/>
      <c r="P923" s="24"/>
      <c r="Q923" s="24"/>
      <c r="R923" s="24">
        <v>7884000</v>
      </c>
      <c r="S923" s="24">
        <v>8199360</v>
      </c>
      <c r="T923" s="24">
        <v>8526960</v>
      </c>
      <c r="U923" s="24"/>
      <c r="V923" s="24"/>
      <c r="W923" s="24"/>
      <c r="X923" s="24">
        <f t="shared" si="31"/>
        <v>24610320</v>
      </c>
      <c r="Y923" s="87">
        <f t="shared" si="30"/>
        <v>27563558.400000002</v>
      </c>
      <c r="Z923" s="17"/>
      <c r="AA923" s="80">
        <v>2014</v>
      </c>
      <c r="AB923" s="17"/>
      <c r="AC923" s="90"/>
      <c r="AD923" s="90"/>
      <c r="AE923" s="90"/>
      <c r="AF923" s="90"/>
      <c r="AG923" s="90"/>
      <c r="AH923" s="90"/>
      <c r="AI923" s="90"/>
      <c r="AJ923" s="90"/>
      <c r="AK923" s="90"/>
      <c r="AL923" s="90"/>
      <c r="AM923" s="90"/>
      <c r="AN923" s="90"/>
      <c r="AO923" s="90"/>
      <c r="AP923" s="90"/>
      <c r="AQ923" s="90"/>
      <c r="AR923" s="90"/>
      <c r="AS923" s="90"/>
      <c r="AT923" s="90"/>
      <c r="AU923" s="90"/>
      <c r="AV923" s="90"/>
      <c r="AW923" s="90"/>
      <c r="AX923" s="90"/>
      <c r="AY923" s="90"/>
      <c r="AZ923" s="90"/>
      <c r="BA923" s="90"/>
      <c r="BB923" s="90"/>
      <c r="BC923" s="90"/>
      <c r="BD923" s="90"/>
      <c r="BE923" s="90"/>
      <c r="BF923" s="90"/>
      <c r="BG923" s="90"/>
      <c r="BH923" s="90"/>
      <c r="BI923" s="90"/>
      <c r="BJ923" s="90"/>
      <c r="BK923" s="90"/>
      <c r="BL923" s="90"/>
      <c r="BM923" s="90"/>
      <c r="BN923" s="90"/>
      <c r="BO923" s="90"/>
      <c r="BP923" s="90"/>
      <c r="BQ923" s="90"/>
      <c r="BR923" s="90"/>
      <c r="BS923" s="90"/>
      <c r="BT923" s="90"/>
      <c r="BU923" s="90"/>
      <c r="BV923" s="90"/>
      <c r="BW923" s="90"/>
      <c r="BX923" s="90"/>
      <c r="BY923" s="90"/>
      <c r="BZ923" s="90"/>
      <c r="CA923" s="90"/>
      <c r="CB923" s="90"/>
      <c r="CC923" s="90"/>
      <c r="CD923" s="90"/>
      <c r="CE923" s="90"/>
      <c r="CF923" s="90"/>
      <c r="CG923" s="90"/>
      <c r="CH923" s="90"/>
      <c r="CI923" s="90"/>
      <c r="CJ923" s="90"/>
      <c r="CK923" s="90"/>
      <c r="CL923" s="90"/>
      <c r="CM923" s="90"/>
      <c r="CN923" s="90"/>
      <c r="CO923" s="90"/>
      <c r="CP923" s="90"/>
      <c r="CQ923" s="90"/>
      <c r="CR923" s="90"/>
      <c r="CS923" s="90"/>
      <c r="CT923" s="90"/>
      <c r="CU923" s="90"/>
      <c r="CV923" s="90"/>
      <c r="CW923" s="90"/>
      <c r="CX923" s="90"/>
      <c r="CY923" s="90"/>
      <c r="CZ923" s="90"/>
      <c r="DA923" s="90"/>
      <c r="DB923" s="90"/>
      <c r="DC923" s="90"/>
      <c r="DD923" s="90"/>
      <c r="DE923" s="90"/>
      <c r="DF923" s="90"/>
      <c r="DG923" s="90"/>
      <c r="DH923" s="90"/>
      <c r="DI923" s="90"/>
      <c r="DJ923" s="90"/>
      <c r="DK923" s="90"/>
      <c r="DL923" s="90"/>
      <c r="DM923" s="90"/>
      <c r="DN923" s="90"/>
      <c r="DO923" s="90"/>
      <c r="DP923" s="90"/>
      <c r="DQ923" s="90"/>
      <c r="DR923" s="90"/>
      <c r="DS923" s="90"/>
      <c r="DT923" s="90"/>
      <c r="DU923" s="90"/>
      <c r="DV923" s="90"/>
      <c r="DW923" s="90"/>
      <c r="DX923" s="90"/>
      <c r="DY923" s="90"/>
      <c r="DZ923" s="90"/>
      <c r="EA923" s="90"/>
      <c r="EB923" s="90"/>
      <c r="EC923" s="90"/>
      <c r="ED923" s="90"/>
      <c r="EE923" s="90"/>
      <c r="EF923" s="90"/>
      <c r="EG923" s="90"/>
      <c r="EH923" s="90"/>
      <c r="EI923" s="90"/>
      <c r="EJ923" s="90"/>
      <c r="EK923" s="90"/>
      <c r="EL923" s="90"/>
      <c r="EM923" s="90"/>
      <c r="EN923" s="90"/>
      <c r="EO923" s="90"/>
      <c r="EP923" s="90"/>
      <c r="EQ923" s="90"/>
      <c r="ER923" s="90"/>
      <c r="ES923" s="90"/>
      <c r="ET923" s="90"/>
      <c r="EU923" s="90"/>
      <c r="EV923" s="90"/>
      <c r="EW923" s="90"/>
      <c r="EX923" s="90"/>
      <c r="EY923" s="90"/>
      <c r="EZ923" s="90"/>
      <c r="FA923" s="90"/>
      <c r="FB923" s="90"/>
      <c r="FC923" s="90"/>
      <c r="FD923" s="90"/>
      <c r="FE923" s="90"/>
      <c r="FF923" s="90"/>
      <c r="FG923" s="90"/>
      <c r="FH923" s="90"/>
      <c r="FI923" s="90"/>
      <c r="FJ923" s="90"/>
      <c r="FK923" s="90"/>
      <c r="FL923" s="90"/>
      <c r="FM923" s="90"/>
      <c r="FN923" s="90"/>
      <c r="FO923" s="90"/>
      <c r="FP923" s="90"/>
      <c r="FQ923" s="90"/>
      <c r="FR923" s="90"/>
      <c r="FS923" s="90"/>
      <c r="FT923" s="90"/>
      <c r="FU923" s="90"/>
      <c r="FV923" s="90"/>
      <c r="FW923" s="90"/>
      <c r="FX923" s="90"/>
      <c r="FY923" s="90"/>
      <c r="FZ923" s="90"/>
      <c r="GA923" s="90"/>
      <c r="GB923" s="90"/>
      <c r="GC923" s="90"/>
      <c r="GD923" s="90"/>
      <c r="GE923" s="90"/>
      <c r="GF923" s="90"/>
      <c r="GG923" s="90"/>
      <c r="GH923" s="90"/>
      <c r="GI923" s="90"/>
      <c r="GJ923" s="90"/>
      <c r="GK923" s="90"/>
      <c r="GL923" s="90"/>
      <c r="GM923" s="90"/>
      <c r="GN923" s="90"/>
      <c r="GO923" s="90"/>
      <c r="GP923" s="90"/>
      <c r="GQ923" s="90"/>
      <c r="GR923" s="90"/>
      <c r="GS923" s="90"/>
      <c r="GT923" s="90"/>
      <c r="GU923" s="90"/>
      <c r="GV923" s="90"/>
      <c r="GW923" s="90"/>
      <c r="GX923" s="90"/>
      <c r="GY923" s="90"/>
      <c r="GZ923" s="90"/>
      <c r="HA923" s="90"/>
      <c r="HB923" s="90"/>
      <c r="HC923" s="90"/>
      <c r="HD923" s="90"/>
      <c r="HE923" s="90"/>
      <c r="HF923" s="90"/>
      <c r="HG923" s="90"/>
      <c r="HH923" s="90"/>
      <c r="HI923" s="90"/>
      <c r="HJ923" s="90"/>
      <c r="HK923" s="90"/>
      <c r="HL923" s="90"/>
      <c r="HM923" s="90"/>
      <c r="HN923" s="90"/>
      <c r="HO923" s="90"/>
      <c r="HP923" s="90"/>
      <c r="HQ923" s="90"/>
    </row>
    <row r="924" spans="2:225" ht="51" outlineLevel="1" x14ac:dyDescent="0.2">
      <c r="B924" s="17" t="s">
        <v>2422</v>
      </c>
      <c r="C924" s="35" t="s">
        <v>46</v>
      </c>
      <c r="D924" s="37" t="s">
        <v>2419</v>
      </c>
      <c r="E924" s="37" t="s">
        <v>2420</v>
      </c>
      <c r="F924" s="85" t="s">
        <v>2420</v>
      </c>
      <c r="G924" s="37" t="s">
        <v>2423</v>
      </c>
      <c r="H924" s="37" t="s">
        <v>51</v>
      </c>
      <c r="I924" s="37">
        <v>100</v>
      </c>
      <c r="J924" s="37" t="s">
        <v>109</v>
      </c>
      <c r="K924" s="17" t="s">
        <v>2091</v>
      </c>
      <c r="L924" s="17"/>
      <c r="M924" s="17" t="s">
        <v>2172</v>
      </c>
      <c r="N924" s="17"/>
      <c r="O924" s="24"/>
      <c r="P924" s="24"/>
      <c r="Q924" s="24"/>
      <c r="R924" s="24">
        <v>3600000</v>
      </c>
      <c r="S924" s="24">
        <v>3744000</v>
      </c>
      <c r="T924" s="24">
        <v>3893760</v>
      </c>
      <c r="U924" s="24"/>
      <c r="V924" s="24"/>
      <c r="W924" s="24"/>
      <c r="X924" s="24">
        <f t="shared" si="31"/>
        <v>11237760</v>
      </c>
      <c r="Y924" s="24">
        <f t="shared" si="30"/>
        <v>12586291.200000001</v>
      </c>
      <c r="Z924" s="17"/>
      <c r="AA924" s="80">
        <v>2014</v>
      </c>
      <c r="AB924" s="17"/>
      <c r="AC924" s="90"/>
      <c r="AD924" s="90"/>
      <c r="AE924" s="90"/>
      <c r="AF924" s="90"/>
      <c r="AG924" s="90"/>
      <c r="AH924" s="90"/>
      <c r="AI924" s="90"/>
      <c r="AJ924" s="90"/>
      <c r="AK924" s="90"/>
      <c r="AL924" s="90"/>
      <c r="AM924" s="90"/>
      <c r="AN924" s="90"/>
      <c r="AO924" s="90"/>
      <c r="AP924" s="90"/>
      <c r="AQ924" s="90"/>
      <c r="AR924" s="90"/>
      <c r="AS924" s="90"/>
      <c r="AT924" s="90"/>
      <c r="AU924" s="90"/>
      <c r="AV924" s="90"/>
      <c r="AW924" s="90"/>
      <c r="AX924" s="90"/>
      <c r="AY924" s="90"/>
      <c r="AZ924" s="90"/>
      <c r="BA924" s="90"/>
      <c r="BB924" s="90"/>
      <c r="BC924" s="90"/>
      <c r="BD924" s="90"/>
      <c r="BE924" s="90"/>
      <c r="BF924" s="90"/>
      <c r="BG924" s="90"/>
      <c r="BH924" s="90"/>
      <c r="BI924" s="90"/>
      <c r="BJ924" s="90"/>
      <c r="BK924" s="90"/>
      <c r="BL924" s="90"/>
      <c r="BM924" s="90"/>
      <c r="BN924" s="90"/>
      <c r="BO924" s="90"/>
      <c r="BP924" s="90"/>
      <c r="BQ924" s="90"/>
      <c r="BR924" s="90"/>
      <c r="BS924" s="90"/>
      <c r="BT924" s="90"/>
      <c r="BU924" s="90"/>
      <c r="BV924" s="90"/>
      <c r="BW924" s="90"/>
      <c r="BX924" s="90"/>
      <c r="BY924" s="90"/>
      <c r="BZ924" s="90"/>
      <c r="CA924" s="90"/>
      <c r="CB924" s="90"/>
      <c r="CC924" s="90"/>
      <c r="CD924" s="90"/>
      <c r="CE924" s="90"/>
      <c r="CF924" s="90"/>
      <c r="CG924" s="90"/>
      <c r="CH924" s="90"/>
      <c r="CI924" s="90"/>
      <c r="CJ924" s="90"/>
      <c r="CK924" s="90"/>
      <c r="CL924" s="90"/>
      <c r="CM924" s="90"/>
      <c r="CN924" s="90"/>
      <c r="CO924" s="90"/>
      <c r="CP924" s="90"/>
      <c r="CQ924" s="90"/>
      <c r="CR924" s="90"/>
      <c r="CS924" s="90"/>
      <c r="CT924" s="90"/>
      <c r="CU924" s="90"/>
      <c r="CV924" s="90"/>
      <c r="CW924" s="90"/>
      <c r="CX924" s="90"/>
      <c r="CY924" s="90"/>
      <c r="CZ924" s="90"/>
      <c r="DA924" s="90"/>
      <c r="DB924" s="90"/>
      <c r="DC924" s="90"/>
      <c r="DD924" s="90"/>
      <c r="DE924" s="90"/>
      <c r="DF924" s="90"/>
      <c r="DG924" s="90"/>
      <c r="DH924" s="90"/>
      <c r="DI924" s="90"/>
      <c r="DJ924" s="90"/>
      <c r="DK924" s="90"/>
      <c r="DL924" s="90"/>
      <c r="DM924" s="90"/>
      <c r="DN924" s="90"/>
      <c r="DO924" s="90"/>
      <c r="DP924" s="90"/>
      <c r="DQ924" s="90"/>
      <c r="DR924" s="90"/>
      <c r="DS924" s="90"/>
      <c r="DT924" s="90"/>
      <c r="DU924" s="90"/>
      <c r="DV924" s="90"/>
      <c r="DW924" s="90"/>
      <c r="DX924" s="90"/>
      <c r="DY924" s="90"/>
      <c r="DZ924" s="90"/>
      <c r="EA924" s="90"/>
      <c r="EB924" s="90"/>
      <c r="EC924" s="90"/>
      <c r="ED924" s="90"/>
      <c r="EE924" s="90"/>
      <c r="EF924" s="90"/>
      <c r="EG924" s="90"/>
      <c r="EH924" s="90"/>
      <c r="EI924" s="90"/>
      <c r="EJ924" s="90"/>
      <c r="EK924" s="90"/>
      <c r="EL924" s="90"/>
      <c r="EM924" s="90"/>
      <c r="EN924" s="90"/>
      <c r="EO924" s="90"/>
      <c r="EP924" s="90"/>
      <c r="EQ924" s="90"/>
      <c r="ER924" s="90"/>
      <c r="ES924" s="90"/>
      <c r="ET924" s="90"/>
      <c r="EU924" s="90"/>
      <c r="EV924" s="90"/>
      <c r="EW924" s="90"/>
      <c r="EX924" s="90"/>
      <c r="EY924" s="90"/>
      <c r="EZ924" s="90"/>
      <c r="FA924" s="90"/>
      <c r="FB924" s="90"/>
      <c r="FC924" s="90"/>
      <c r="FD924" s="90"/>
      <c r="FE924" s="90"/>
      <c r="FF924" s="90"/>
      <c r="FG924" s="90"/>
      <c r="FH924" s="90"/>
      <c r="FI924" s="90"/>
      <c r="FJ924" s="90"/>
      <c r="FK924" s="90"/>
      <c r="FL924" s="90"/>
      <c r="FM924" s="90"/>
      <c r="FN924" s="90"/>
      <c r="FO924" s="90"/>
      <c r="FP924" s="90"/>
      <c r="FQ924" s="90"/>
      <c r="FR924" s="90"/>
      <c r="FS924" s="90"/>
      <c r="FT924" s="90"/>
      <c r="FU924" s="90"/>
      <c r="FV924" s="90"/>
      <c r="FW924" s="90"/>
      <c r="FX924" s="90"/>
      <c r="FY924" s="90"/>
      <c r="FZ924" s="90"/>
      <c r="GA924" s="90"/>
      <c r="GB924" s="90"/>
      <c r="GC924" s="90"/>
      <c r="GD924" s="90"/>
      <c r="GE924" s="90"/>
      <c r="GF924" s="90"/>
      <c r="GG924" s="90"/>
      <c r="GH924" s="90"/>
      <c r="GI924" s="90"/>
      <c r="GJ924" s="90"/>
      <c r="GK924" s="90"/>
      <c r="GL924" s="90"/>
      <c r="GM924" s="90"/>
      <c r="GN924" s="90"/>
      <c r="GO924" s="90"/>
      <c r="GP924" s="90"/>
      <c r="GQ924" s="90"/>
      <c r="GR924" s="90"/>
      <c r="GS924" s="90"/>
      <c r="GT924" s="90"/>
      <c r="GU924" s="90"/>
      <c r="GV924" s="90"/>
      <c r="GW924" s="90"/>
      <c r="GX924" s="90"/>
      <c r="GY924" s="90"/>
      <c r="GZ924" s="90"/>
      <c r="HA924" s="90"/>
      <c r="HB924" s="90"/>
      <c r="HC924" s="90"/>
      <c r="HD924" s="90"/>
      <c r="HE924" s="90"/>
      <c r="HF924" s="90"/>
      <c r="HG924" s="90"/>
      <c r="HH924" s="90"/>
      <c r="HI924" s="90"/>
      <c r="HJ924" s="90"/>
      <c r="HK924" s="90"/>
      <c r="HL924" s="90"/>
      <c r="HM924" s="90"/>
      <c r="HN924" s="90"/>
      <c r="HO924" s="90"/>
      <c r="HP924" s="90"/>
      <c r="HQ924" s="90"/>
    </row>
    <row r="925" spans="2:225" ht="51" outlineLevel="1" x14ac:dyDescent="0.2">
      <c r="B925" s="17" t="s">
        <v>2424</v>
      </c>
      <c r="C925" s="35" t="s">
        <v>46</v>
      </c>
      <c r="D925" s="37" t="s">
        <v>2419</v>
      </c>
      <c r="E925" s="37" t="s">
        <v>2420</v>
      </c>
      <c r="F925" s="85" t="s">
        <v>2420</v>
      </c>
      <c r="G925" s="37" t="s">
        <v>2425</v>
      </c>
      <c r="H925" s="37" t="s">
        <v>51</v>
      </c>
      <c r="I925" s="37">
        <v>0</v>
      </c>
      <c r="J925" s="37" t="s">
        <v>109</v>
      </c>
      <c r="K925" s="17" t="s">
        <v>2091</v>
      </c>
      <c r="L925" s="17"/>
      <c r="M925" s="17" t="s">
        <v>2172</v>
      </c>
      <c r="N925" s="17"/>
      <c r="O925" s="24"/>
      <c r="P925" s="24"/>
      <c r="Q925" s="24"/>
      <c r="R925" s="24">
        <v>4567510</v>
      </c>
      <c r="S925" s="24">
        <v>4750210.4000000004</v>
      </c>
      <c r="T925" s="24">
        <v>4940000</v>
      </c>
      <c r="U925" s="24"/>
      <c r="V925" s="24"/>
      <c r="W925" s="24"/>
      <c r="X925" s="24">
        <f t="shared" si="31"/>
        <v>14257720.4</v>
      </c>
      <c r="Y925" s="24">
        <f t="shared" si="30"/>
        <v>15968646.848000001</v>
      </c>
      <c r="Z925" s="17"/>
      <c r="AA925" s="80">
        <v>2014</v>
      </c>
      <c r="AB925" s="17"/>
      <c r="AC925" s="90"/>
      <c r="AD925" s="90"/>
      <c r="AE925" s="90"/>
      <c r="AF925" s="90"/>
      <c r="AG925" s="90"/>
      <c r="AH925" s="90"/>
      <c r="AI925" s="90"/>
      <c r="AJ925" s="90"/>
      <c r="AK925" s="90"/>
      <c r="AL925" s="90"/>
      <c r="AM925" s="90"/>
      <c r="AN925" s="90"/>
      <c r="AO925" s="90"/>
      <c r="AP925" s="90"/>
      <c r="AQ925" s="90"/>
      <c r="AR925" s="90"/>
      <c r="AS925" s="90"/>
      <c r="AT925" s="90"/>
      <c r="AU925" s="90"/>
      <c r="AV925" s="90"/>
      <c r="AW925" s="90"/>
      <c r="AX925" s="90"/>
      <c r="AY925" s="90"/>
      <c r="AZ925" s="90"/>
      <c r="BA925" s="90"/>
      <c r="BB925" s="90"/>
      <c r="BC925" s="90"/>
      <c r="BD925" s="90"/>
      <c r="BE925" s="90"/>
      <c r="BF925" s="90"/>
      <c r="BG925" s="90"/>
      <c r="BH925" s="90"/>
      <c r="BI925" s="90"/>
      <c r="BJ925" s="90"/>
      <c r="BK925" s="90"/>
      <c r="BL925" s="90"/>
      <c r="BM925" s="90"/>
      <c r="BN925" s="90"/>
      <c r="BO925" s="90"/>
      <c r="BP925" s="90"/>
      <c r="BQ925" s="90"/>
      <c r="BR925" s="90"/>
      <c r="BS925" s="90"/>
      <c r="BT925" s="90"/>
      <c r="BU925" s="90"/>
      <c r="BV925" s="90"/>
      <c r="BW925" s="90"/>
      <c r="BX925" s="90"/>
      <c r="BY925" s="90"/>
      <c r="BZ925" s="90"/>
      <c r="CA925" s="90"/>
      <c r="CB925" s="90"/>
      <c r="CC925" s="90"/>
      <c r="CD925" s="90"/>
      <c r="CE925" s="90"/>
      <c r="CF925" s="90"/>
      <c r="CG925" s="90"/>
      <c r="CH925" s="90"/>
      <c r="CI925" s="90"/>
      <c r="CJ925" s="90"/>
      <c r="CK925" s="90"/>
      <c r="CL925" s="90"/>
      <c r="CM925" s="90"/>
      <c r="CN925" s="90"/>
      <c r="CO925" s="90"/>
      <c r="CP925" s="90"/>
      <c r="CQ925" s="90"/>
      <c r="CR925" s="90"/>
      <c r="CS925" s="90"/>
      <c r="CT925" s="90"/>
      <c r="CU925" s="90"/>
      <c r="CV925" s="90"/>
      <c r="CW925" s="90"/>
      <c r="CX925" s="90"/>
      <c r="CY925" s="90"/>
      <c r="CZ925" s="90"/>
      <c r="DA925" s="90"/>
      <c r="DB925" s="90"/>
      <c r="DC925" s="90"/>
      <c r="DD925" s="90"/>
      <c r="DE925" s="90"/>
      <c r="DF925" s="90"/>
      <c r="DG925" s="90"/>
      <c r="DH925" s="90"/>
      <c r="DI925" s="90"/>
      <c r="DJ925" s="90"/>
      <c r="DK925" s="90"/>
      <c r="DL925" s="90"/>
      <c r="DM925" s="90"/>
      <c r="DN925" s="90"/>
      <c r="DO925" s="90"/>
      <c r="DP925" s="90"/>
      <c r="DQ925" s="90"/>
      <c r="DR925" s="90"/>
      <c r="DS925" s="90"/>
      <c r="DT925" s="90"/>
      <c r="DU925" s="90"/>
      <c r="DV925" s="90"/>
      <c r="DW925" s="90"/>
      <c r="DX925" s="90"/>
      <c r="DY925" s="90"/>
      <c r="DZ925" s="90"/>
      <c r="EA925" s="90"/>
      <c r="EB925" s="90"/>
      <c r="EC925" s="90"/>
      <c r="ED925" s="90"/>
      <c r="EE925" s="90"/>
      <c r="EF925" s="90"/>
      <c r="EG925" s="90"/>
      <c r="EH925" s="90"/>
      <c r="EI925" s="90"/>
      <c r="EJ925" s="90"/>
      <c r="EK925" s="90"/>
      <c r="EL925" s="90"/>
      <c r="EM925" s="90"/>
      <c r="EN925" s="90"/>
      <c r="EO925" s="90"/>
      <c r="EP925" s="90"/>
      <c r="EQ925" s="90"/>
      <c r="ER925" s="90"/>
      <c r="ES925" s="90"/>
      <c r="ET925" s="90"/>
      <c r="EU925" s="90"/>
      <c r="EV925" s="90"/>
      <c r="EW925" s="90"/>
      <c r="EX925" s="90"/>
      <c r="EY925" s="90"/>
      <c r="EZ925" s="90"/>
      <c r="FA925" s="90"/>
      <c r="FB925" s="90"/>
      <c r="FC925" s="90"/>
      <c r="FD925" s="90"/>
      <c r="FE925" s="90"/>
      <c r="FF925" s="90"/>
      <c r="FG925" s="90"/>
      <c r="FH925" s="90"/>
      <c r="FI925" s="90"/>
      <c r="FJ925" s="90"/>
      <c r="FK925" s="90"/>
      <c r="FL925" s="90"/>
      <c r="FM925" s="90"/>
      <c r="FN925" s="90"/>
      <c r="FO925" s="90"/>
      <c r="FP925" s="90"/>
      <c r="FQ925" s="90"/>
      <c r="FR925" s="90"/>
      <c r="FS925" s="90"/>
      <c r="FT925" s="90"/>
      <c r="FU925" s="90"/>
      <c r="FV925" s="90"/>
      <c r="FW925" s="90"/>
      <c r="FX925" s="90"/>
      <c r="FY925" s="90"/>
      <c r="FZ925" s="90"/>
      <c r="GA925" s="90"/>
      <c r="GB925" s="90"/>
      <c r="GC925" s="90"/>
      <c r="GD925" s="90"/>
      <c r="GE925" s="90"/>
      <c r="GF925" s="90"/>
      <c r="GG925" s="90"/>
      <c r="GH925" s="90"/>
      <c r="GI925" s="90"/>
      <c r="GJ925" s="90"/>
      <c r="GK925" s="90"/>
      <c r="GL925" s="90"/>
      <c r="GM925" s="90"/>
      <c r="GN925" s="90"/>
      <c r="GO925" s="90"/>
      <c r="GP925" s="90"/>
      <c r="GQ925" s="90"/>
      <c r="GR925" s="90"/>
      <c r="GS925" s="90"/>
      <c r="GT925" s="90"/>
      <c r="GU925" s="90"/>
      <c r="GV925" s="90"/>
      <c r="GW925" s="90"/>
      <c r="GX925" s="90"/>
      <c r="GY925" s="90"/>
      <c r="GZ925" s="90"/>
      <c r="HA925" s="90"/>
      <c r="HB925" s="90"/>
      <c r="HC925" s="90"/>
      <c r="HD925" s="90"/>
      <c r="HE925" s="90"/>
      <c r="HF925" s="90"/>
      <c r="HG925" s="90"/>
      <c r="HH925" s="90"/>
      <c r="HI925" s="90"/>
      <c r="HJ925" s="90"/>
      <c r="HK925" s="90"/>
      <c r="HL925" s="90"/>
      <c r="HM925" s="90"/>
      <c r="HN925" s="90"/>
      <c r="HO925" s="90"/>
      <c r="HP925" s="90"/>
      <c r="HQ925" s="90"/>
    </row>
    <row r="926" spans="2:225" ht="38.25" outlineLevel="1" x14ac:dyDescent="0.2">
      <c r="B926" s="17" t="s">
        <v>2426</v>
      </c>
      <c r="C926" s="35" t="s">
        <v>46</v>
      </c>
      <c r="D926" s="37" t="s">
        <v>2427</v>
      </c>
      <c r="E926" s="37" t="s">
        <v>2428</v>
      </c>
      <c r="F926" s="85" t="s">
        <v>2429</v>
      </c>
      <c r="G926" s="37" t="s">
        <v>2430</v>
      </c>
      <c r="H926" s="37" t="s">
        <v>51</v>
      </c>
      <c r="I926" s="37">
        <v>100</v>
      </c>
      <c r="J926" s="37" t="s">
        <v>109</v>
      </c>
      <c r="K926" s="17" t="s">
        <v>2091</v>
      </c>
      <c r="L926" s="17"/>
      <c r="M926" s="17" t="s">
        <v>2172</v>
      </c>
      <c r="N926" s="17"/>
      <c r="O926" s="24"/>
      <c r="P926" s="24"/>
      <c r="Q926" s="24"/>
      <c r="R926" s="87">
        <v>1201785.71</v>
      </c>
      <c r="S926" s="87">
        <v>1249861.6000000001</v>
      </c>
      <c r="T926" s="87">
        <v>1300000</v>
      </c>
      <c r="U926" s="24"/>
      <c r="V926" s="24"/>
      <c r="W926" s="24"/>
      <c r="X926" s="24">
        <f t="shared" si="31"/>
        <v>3751647.31</v>
      </c>
      <c r="Y926" s="24">
        <f t="shared" si="30"/>
        <v>4201844.9872000003</v>
      </c>
      <c r="Z926" s="17"/>
      <c r="AA926" s="80">
        <v>2014</v>
      </c>
      <c r="AB926" s="17"/>
      <c r="AC926" s="90"/>
      <c r="AD926" s="90"/>
      <c r="AE926" s="90"/>
      <c r="AF926" s="90"/>
      <c r="AG926" s="90"/>
      <c r="AH926" s="90"/>
      <c r="AI926" s="90"/>
      <c r="AJ926" s="90"/>
      <c r="AK926" s="90"/>
      <c r="AL926" s="90"/>
      <c r="AM926" s="90"/>
      <c r="AN926" s="90"/>
      <c r="AO926" s="90"/>
      <c r="AP926" s="90"/>
      <c r="AQ926" s="90"/>
      <c r="AR926" s="90"/>
      <c r="AS926" s="90"/>
      <c r="AT926" s="90"/>
      <c r="AU926" s="90"/>
      <c r="AV926" s="90"/>
      <c r="AW926" s="90"/>
      <c r="AX926" s="90"/>
      <c r="AY926" s="90"/>
      <c r="AZ926" s="90"/>
      <c r="BA926" s="90"/>
      <c r="BB926" s="90"/>
      <c r="BC926" s="90"/>
      <c r="BD926" s="90"/>
      <c r="BE926" s="90"/>
      <c r="BF926" s="90"/>
      <c r="BG926" s="90"/>
      <c r="BH926" s="90"/>
      <c r="BI926" s="90"/>
      <c r="BJ926" s="90"/>
      <c r="BK926" s="90"/>
      <c r="BL926" s="90"/>
      <c r="BM926" s="90"/>
      <c r="BN926" s="90"/>
      <c r="BO926" s="90"/>
      <c r="BP926" s="90"/>
      <c r="BQ926" s="90"/>
      <c r="BR926" s="90"/>
      <c r="BS926" s="90"/>
      <c r="BT926" s="90"/>
      <c r="BU926" s="90"/>
      <c r="BV926" s="90"/>
      <c r="BW926" s="90"/>
      <c r="BX926" s="90"/>
      <c r="BY926" s="90"/>
      <c r="BZ926" s="90"/>
      <c r="CA926" s="90"/>
      <c r="CB926" s="90"/>
      <c r="CC926" s="90"/>
      <c r="CD926" s="90"/>
      <c r="CE926" s="90"/>
      <c r="CF926" s="90"/>
      <c r="CG926" s="90"/>
      <c r="CH926" s="90"/>
      <c r="CI926" s="90"/>
      <c r="CJ926" s="90"/>
      <c r="CK926" s="90"/>
      <c r="CL926" s="90"/>
      <c r="CM926" s="90"/>
      <c r="CN926" s="90"/>
      <c r="CO926" s="90"/>
      <c r="CP926" s="90"/>
      <c r="CQ926" s="90"/>
      <c r="CR926" s="90"/>
      <c r="CS926" s="90"/>
      <c r="CT926" s="90"/>
      <c r="CU926" s="90"/>
      <c r="CV926" s="90"/>
      <c r="CW926" s="90"/>
      <c r="CX926" s="90"/>
      <c r="CY926" s="90"/>
      <c r="CZ926" s="90"/>
      <c r="DA926" s="90"/>
      <c r="DB926" s="90"/>
      <c r="DC926" s="90"/>
      <c r="DD926" s="90"/>
      <c r="DE926" s="90"/>
      <c r="DF926" s="90"/>
      <c r="DG926" s="90"/>
      <c r="DH926" s="90"/>
      <c r="DI926" s="90"/>
      <c r="DJ926" s="90"/>
      <c r="DK926" s="90"/>
      <c r="DL926" s="90"/>
      <c r="DM926" s="90"/>
      <c r="DN926" s="90"/>
      <c r="DO926" s="90"/>
      <c r="DP926" s="90"/>
      <c r="DQ926" s="90"/>
      <c r="DR926" s="90"/>
      <c r="DS926" s="90"/>
      <c r="DT926" s="90"/>
      <c r="DU926" s="90"/>
      <c r="DV926" s="90"/>
      <c r="DW926" s="90"/>
      <c r="DX926" s="90"/>
      <c r="DY926" s="90"/>
      <c r="DZ926" s="90"/>
      <c r="EA926" s="90"/>
      <c r="EB926" s="90"/>
      <c r="EC926" s="90"/>
      <c r="ED926" s="90"/>
      <c r="EE926" s="90"/>
      <c r="EF926" s="90"/>
      <c r="EG926" s="90"/>
      <c r="EH926" s="90"/>
      <c r="EI926" s="90"/>
      <c r="EJ926" s="90"/>
      <c r="EK926" s="90"/>
      <c r="EL926" s="90"/>
      <c r="EM926" s="90"/>
      <c r="EN926" s="90"/>
      <c r="EO926" s="90"/>
      <c r="EP926" s="90"/>
      <c r="EQ926" s="90"/>
      <c r="ER926" s="90"/>
      <c r="ES926" s="90"/>
      <c r="ET926" s="90"/>
      <c r="EU926" s="90"/>
      <c r="EV926" s="90"/>
      <c r="EW926" s="90"/>
      <c r="EX926" s="90"/>
      <c r="EY926" s="90"/>
      <c r="EZ926" s="90"/>
      <c r="FA926" s="90"/>
      <c r="FB926" s="90"/>
      <c r="FC926" s="90"/>
      <c r="FD926" s="90"/>
      <c r="FE926" s="90"/>
      <c r="FF926" s="90"/>
      <c r="FG926" s="90"/>
      <c r="FH926" s="90"/>
      <c r="FI926" s="90"/>
      <c r="FJ926" s="90"/>
      <c r="FK926" s="90"/>
      <c r="FL926" s="90"/>
      <c r="FM926" s="90"/>
      <c r="FN926" s="90"/>
      <c r="FO926" s="90"/>
      <c r="FP926" s="90"/>
      <c r="FQ926" s="90"/>
      <c r="FR926" s="90"/>
      <c r="FS926" s="90"/>
      <c r="FT926" s="90"/>
      <c r="FU926" s="90"/>
      <c r="FV926" s="90"/>
      <c r="FW926" s="90"/>
      <c r="FX926" s="90"/>
      <c r="FY926" s="90"/>
      <c r="FZ926" s="90"/>
      <c r="GA926" s="90"/>
      <c r="GB926" s="90"/>
      <c r="GC926" s="90"/>
      <c r="GD926" s="90"/>
      <c r="GE926" s="90"/>
      <c r="GF926" s="90"/>
      <c r="GG926" s="90"/>
      <c r="GH926" s="90"/>
      <c r="GI926" s="90"/>
      <c r="GJ926" s="90"/>
      <c r="GK926" s="90"/>
      <c r="GL926" s="90"/>
      <c r="GM926" s="90"/>
      <c r="GN926" s="90"/>
      <c r="GO926" s="90"/>
      <c r="GP926" s="90"/>
      <c r="GQ926" s="90"/>
      <c r="GR926" s="90"/>
      <c r="GS926" s="90"/>
      <c r="GT926" s="90"/>
      <c r="GU926" s="90"/>
      <c r="GV926" s="90"/>
      <c r="GW926" s="90"/>
      <c r="GX926" s="90"/>
      <c r="GY926" s="90"/>
      <c r="GZ926" s="90"/>
      <c r="HA926" s="90"/>
      <c r="HB926" s="90"/>
      <c r="HC926" s="90"/>
      <c r="HD926" s="90"/>
      <c r="HE926" s="90"/>
      <c r="HF926" s="90"/>
      <c r="HG926" s="90"/>
      <c r="HH926" s="90"/>
      <c r="HI926" s="90"/>
      <c r="HJ926" s="90"/>
      <c r="HK926" s="90"/>
      <c r="HL926" s="90"/>
      <c r="HM926" s="90"/>
      <c r="HN926" s="90"/>
      <c r="HO926" s="90"/>
      <c r="HP926" s="90"/>
      <c r="HQ926" s="90"/>
    </row>
    <row r="927" spans="2:225" ht="63.75" outlineLevel="1" x14ac:dyDescent="0.2">
      <c r="B927" s="17" t="s">
        <v>2431</v>
      </c>
      <c r="C927" s="35" t="s">
        <v>46</v>
      </c>
      <c r="D927" s="37" t="s">
        <v>2432</v>
      </c>
      <c r="E927" s="37" t="s">
        <v>2433</v>
      </c>
      <c r="F927" s="37" t="s">
        <v>2434</v>
      </c>
      <c r="G927" s="37" t="s">
        <v>2435</v>
      </c>
      <c r="H927" s="37" t="s">
        <v>51</v>
      </c>
      <c r="I927" s="37">
        <v>100</v>
      </c>
      <c r="J927" s="37" t="s">
        <v>2131</v>
      </c>
      <c r="K927" s="37" t="s">
        <v>2057</v>
      </c>
      <c r="L927" s="63" t="s">
        <v>688</v>
      </c>
      <c r="M927" s="37" t="s">
        <v>2436</v>
      </c>
      <c r="N927" s="50" t="s">
        <v>688</v>
      </c>
      <c r="O927" s="50"/>
      <c r="P927" s="64"/>
      <c r="Q927" s="65"/>
      <c r="R927" s="65">
        <v>25000000</v>
      </c>
      <c r="S927" s="65">
        <f>R927*1.04</f>
        <v>26000000</v>
      </c>
      <c r="T927" s="65">
        <f>S927*1.04</f>
        <v>27040000</v>
      </c>
      <c r="U927" s="65">
        <f>T927*1.04</f>
        <v>28121600</v>
      </c>
      <c r="V927" s="65">
        <f>U927*1.04</f>
        <v>29246464</v>
      </c>
      <c r="W927" s="66"/>
      <c r="X927" s="20">
        <f>SUM(R927:V927)</f>
        <v>135408064</v>
      </c>
      <c r="Y927" s="25">
        <f>X927*1.12</f>
        <v>151657031.68000001</v>
      </c>
      <c r="Z927" s="50"/>
      <c r="AA927" s="16">
        <v>2014</v>
      </c>
      <c r="AB927" s="50"/>
      <c r="AC927" s="90"/>
      <c r="AD927" s="90"/>
      <c r="AE927" s="90"/>
      <c r="AF927" s="90"/>
      <c r="AG927" s="90"/>
      <c r="AH927" s="90"/>
      <c r="AI927" s="90"/>
      <c r="AJ927" s="90"/>
      <c r="AK927" s="90"/>
      <c r="AL927" s="90"/>
      <c r="AM927" s="90"/>
      <c r="AN927" s="90"/>
      <c r="AO927" s="90"/>
      <c r="AP927" s="90"/>
      <c r="AQ927" s="90"/>
      <c r="AR927" s="90"/>
      <c r="AS927" s="90"/>
      <c r="AT927" s="90"/>
      <c r="AU927" s="90"/>
      <c r="AV927" s="90"/>
      <c r="AW927" s="90"/>
      <c r="AX927" s="90"/>
      <c r="AY927" s="90"/>
      <c r="AZ927" s="90"/>
      <c r="BA927" s="90"/>
      <c r="BB927" s="90"/>
      <c r="BC927" s="90"/>
      <c r="BD927" s="90"/>
      <c r="BE927" s="90"/>
      <c r="BF927" s="90"/>
      <c r="BG927" s="90"/>
      <c r="BH927" s="90"/>
      <c r="BI927" s="90"/>
      <c r="BJ927" s="90"/>
      <c r="BK927" s="90"/>
      <c r="BL927" s="90"/>
      <c r="BM927" s="90"/>
      <c r="BN927" s="90"/>
      <c r="BO927" s="90"/>
      <c r="BP927" s="90"/>
      <c r="BQ927" s="90"/>
      <c r="BR927" s="90"/>
      <c r="BS927" s="90"/>
      <c r="BT927" s="90"/>
      <c r="BU927" s="90"/>
      <c r="BV927" s="90"/>
      <c r="BW927" s="90"/>
      <c r="BX927" s="90"/>
      <c r="BY927" s="90"/>
      <c r="BZ927" s="90"/>
      <c r="CA927" s="90"/>
      <c r="CB927" s="90"/>
      <c r="CC927" s="90"/>
      <c r="CD927" s="90"/>
      <c r="CE927" s="90"/>
      <c r="CF927" s="90"/>
      <c r="CG927" s="90"/>
      <c r="CH927" s="90"/>
      <c r="CI927" s="90"/>
      <c r="CJ927" s="90"/>
      <c r="CK927" s="90"/>
      <c r="CL927" s="90"/>
      <c r="CM927" s="90"/>
      <c r="CN927" s="90"/>
      <c r="CO927" s="90"/>
      <c r="CP927" s="90"/>
      <c r="CQ927" s="90"/>
      <c r="CR927" s="90"/>
      <c r="CS927" s="90"/>
      <c r="CT927" s="90"/>
      <c r="CU927" s="90"/>
      <c r="CV927" s="90"/>
      <c r="CW927" s="90"/>
      <c r="CX927" s="90"/>
      <c r="CY927" s="90"/>
      <c r="CZ927" s="90"/>
      <c r="DA927" s="90"/>
      <c r="DB927" s="90"/>
      <c r="DC927" s="90"/>
      <c r="DD927" s="90"/>
      <c r="DE927" s="90"/>
      <c r="DF927" s="90"/>
      <c r="DG927" s="90"/>
      <c r="DH927" s="90"/>
      <c r="DI927" s="90"/>
      <c r="DJ927" s="90"/>
      <c r="DK927" s="90"/>
      <c r="DL927" s="90"/>
      <c r="DM927" s="90"/>
      <c r="DN927" s="90"/>
      <c r="DO927" s="90"/>
      <c r="DP927" s="90"/>
      <c r="DQ927" s="90"/>
      <c r="DR927" s="90"/>
      <c r="DS927" s="90"/>
      <c r="DT927" s="90"/>
      <c r="DU927" s="90"/>
      <c r="DV927" s="90"/>
      <c r="DW927" s="90"/>
      <c r="DX927" s="90"/>
      <c r="DY927" s="90"/>
      <c r="DZ927" s="90"/>
      <c r="EA927" s="90"/>
      <c r="EB927" s="90"/>
      <c r="EC927" s="90"/>
      <c r="ED927" s="90"/>
      <c r="EE927" s="90"/>
      <c r="EF927" s="90"/>
      <c r="EG927" s="90"/>
      <c r="EH927" s="90"/>
      <c r="EI927" s="90"/>
      <c r="EJ927" s="90"/>
      <c r="EK927" s="90"/>
      <c r="EL927" s="90"/>
      <c r="EM927" s="90"/>
      <c r="EN927" s="90"/>
      <c r="EO927" s="90"/>
      <c r="EP927" s="90"/>
      <c r="EQ927" s="90"/>
      <c r="ER927" s="90"/>
      <c r="ES927" s="90"/>
      <c r="ET927" s="90"/>
      <c r="EU927" s="90"/>
      <c r="EV927" s="90"/>
      <c r="EW927" s="90"/>
      <c r="EX927" s="90"/>
      <c r="EY927" s="90"/>
      <c r="EZ927" s="90"/>
      <c r="FA927" s="90"/>
      <c r="FB927" s="90"/>
      <c r="FC927" s="90"/>
      <c r="FD927" s="90"/>
      <c r="FE927" s="90"/>
      <c r="FF927" s="90"/>
      <c r="FG927" s="90"/>
      <c r="FH927" s="90"/>
      <c r="FI927" s="90"/>
      <c r="FJ927" s="90"/>
      <c r="FK927" s="90"/>
      <c r="FL927" s="90"/>
      <c r="FM927" s="90"/>
      <c r="FN927" s="90"/>
      <c r="FO927" s="90"/>
      <c r="FP927" s="90"/>
      <c r="FQ927" s="90"/>
      <c r="FR927" s="90"/>
      <c r="FS927" s="90"/>
      <c r="FT927" s="90"/>
      <c r="FU927" s="90"/>
      <c r="FV927" s="90"/>
      <c r="FW927" s="90"/>
      <c r="FX927" s="90"/>
      <c r="FY927" s="90"/>
      <c r="FZ927" s="90"/>
      <c r="GA927" s="90"/>
      <c r="GB927" s="90"/>
      <c r="GC927" s="90"/>
      <c r="GD927" s="90"/>
      <c r="GE927" s="90"/>
      <c r="GF927" s="90"/>
      <c r="GG927" s="90"/>
      <c r="GH927" s="90"/>
      <c r="GI927" s="90"/>
      <c r="GJ927" s="90"/>
      <c r="GK927" s="90"/>
      <c r="GL927" s="90"/>
      <c r="GM927" s="90"/>
      <c r="GN927" s="90"/>
      <c r="GO927" s="90"/>
      <c r="GP927" s="90"/>
      <c r="GQ927" s="90"/>
      <c r="GR927" s="90"/>
      <c r="GS927" s="90"/>
      <c r="GT927" s="90"/>
      <c r="GU927" s="90"/>
      <c r="GV927" s="90"/>
      <c r="GW927" s="90"/>
      <c r="GX927" s="90"/>
      <c r="GY927" s="90"/>
      <c r="GZ927" s="90"/>
      <c r="HA927" s="90"/>
      <c r="HB927" s="90"/>
      <c r="HC927" s="90"/>
      <c r="HD927" s="90"/>
      <c r="HE927" s="90"/>
      <c r="HF927" s="90"/>
      <c r="HG927" s="90"/>
      <c r="HH927" s="90"/>
      <c r="HI927" s="90"/>
      <c r="HJ927" s="90"/>
      <c r="HK927" s="90"/>
      <c r="HL927" s="90"/>
      <c r="HM927" s="90"/>
      <c r="HN927" s="90"/>
      <c r="HO927" s="90"/>
      <c r="HP927" s="90"/>
      <c r="HQ927" s="90"/>
    </row>
    <row r="928" spans="2:225" ht="12.75" x14ac:dyDescent="0.2">
      <c r="B928" s="121" t="s">
        <v>2437</v>
      </c>
      <c r="C928" s="12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9">
        <f>SUM(O845:O927)</f>
        <v>0</v>
      </c>
      <c r="P928" s="19">
        <f t="shared" ref="P928:V928" si="32">SUM(P845:P927)</f>
        <v>28331291</v>
      </c>
      <c r="Q928" s="19">
        <f t="shared" si="32"/>
        <v>146103217.21000001</v>
      </c>
      <c r="R928" s="19">
        <f t="shared" si="32"/>
        <v>9665198452.8199997</v>
      </c>
      <c r="S928" s="19">
        <f t="shared" si="32"/>
        <v>10035225313.902803</v>
      </c>
      <c r="T928" s="19">
        <f t="shared" si="32"/>
        <v>10343196061.320114</v>
      </c>
      <c r="U928" s="19">
        <f t="shared" si="32"/>
        <v>7479006510.1051254</v>
      </c>
      <c r="V928" s="19">
        <f t="shared" si="32"/>
        <v>7174206891.6537294</v>
      </c>
      <c r="W928" s="19"/>
      <c r="X928" s="19">
        <f>SUM(X845:X927)</f>
        <v>24090679127.338985</v>
      </c>
      <c r="Y928" s="19">
        <f>SUM(Y845:Y927)</f>
        <v>26981560622.619671</v>
      </c>
      <c r="Z928" s="11"/>
      <c r="AA928" s="11"/>
      <c r="AB928" s="11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  <c r="BU928" s="10"/>
      <c r="BV928" s="10"/>
      <c r="BW928" s="10"/>
      <c r="BX928" s="10"/>
      <c r="BY928" s="10"/>
      <c r="BZ928" s="10"/>
      <c r="CA928" s="10"/>
      <c r="CB928" s="10"/>
      <c r="CC928" s="10"/>
      <c r="CD928" s="10"/>
      <c r="CE928" s="10"/>
      <c r="CF928" s="10"/>
      <c r="CG928" s="10"/>
      <c r="CH928" s="10"/>
      <c r="CI928" s="10"/>
      <c r="CJ928" s="10"/>
      <c r="CK928" s="10"/>
      <c r="CL928" s="10"/>
      <c r="CM928" s="10"/>
      <c r="CN928" s="10"/>
      <c r="CO928" s="10"/>
      <c r="CP928" s="10"/>
      <c r="CQ928" s="10"/>
      <c r="CR928" s="10"/>
      <c r="CS928" s="10"/>
      <c r="CT928" s="10"/>
      <c r="CU928" s="10"/>
      <c r="CV928" s="10"/>
      <c r="CW928" s="10"/>
      <c r="CX928" s="10"/>
      <c r="CY928" s="10"/>
      <c r="CZ928" s="10"/>
      <c r="DA928" s="10"/>
      <c r="DB928" s="10"/>
      <c r="DC928" s="10"/>
      <c r="DD928" s="10"/>
      <c r="DE928" s="10"/>
      <c r="DF928" s="10"/>
      <c r="DG928" s="10"/>
      <c r="DH928" s="10"/>
      <c r="DI928" s="10"/>
      <c r="DJ928" s="10"/>
      <c r="DK928" s="10"/>
      <c r="DL928" s="10"/>
      <c r="DM928" s="10"/>
      <c r="DN928" s="10"/>
      <c r="DO928" s="10"/>
      <c r="DP928" s="10"/>
      <c r="DQ928" s="10"/>
      <c r="DR928" s="10"/>
      <c r="DS928" s="10"/>
      <c r="DT928" s="10"/>
      <c r="DU928" s="10"/>
      <c r="DV928" s="10"/>
      <c r="DW928" s="10"/>
      <c r="DX928" s="10"/>
      <c r="DY928" s="10"/>
      <c r="DZ928" s="10"/>
      <c r="EA928" s="10"/>
      <c r="EB928" s="10"/>
      <c r="EC928" s="10"/>
      <c r="ED928" s="10"/>
      <c r="EE928" s="10"/>
      <c r="EF928" s="10"/>
      <c r="EG928" s="10"/>
      <c r="EH928" s="10"/>
      <c r="EI928" s="10"/>
      <c r="EJ928" s="10"/>
      <c r="EK928" s="10"/>
      <c r="EL928" s="10"/>
      <c r="EM928" s="10"/>
      <c r="EN928" s="10"/>
      <c r="EO928" s="10"/>
      <c r="EP928" s="10"/>
      <c r="EQ928" s="10"/>
      <c r="ER928" s="10"/>
      <c r="ES928" s="10"/>
      <c r="ET928" s="10"/>
      <c r="EU928" s="10"/>
      <c r="EV928" s="10"/>
      <c r="EW928" s="10"/>
      <c r="EX928" s="10"/>
      <c r="EY928" s="10"/>
      <c r="EZ928" s="10"/>
      <c r="FA928" s="10"/>
      <c r="FB928" s="10"/>
      <c r="FC928" s="10"/>
      <c r="FD928" s="10"/>
      <c r="FE928" s="10"/>
      <c r="FF928" s="10"/>
      <c r="FG928" s="10"/>
      <c r="FH928" s="10"/>
      <c r="FI928" s="10"/>
      <c r="FJ928" s="10"/>
      <c r="FK928" s="10"/>
      <c r="FL928" s="10"/>
      <c r="FM928" s="10"/>
      <c r="FN928" s="10"/>
      <c r="FO928" s="10"/>
      <c r="FP928" s="10"/>
      <c r="FQ928" s="10"/>
      <c r="FR928" s="10"/>
      <c r="FS928" s="10"/>
      <c r="FT928" s="10"/>
      <c r="FU928" s="10"/>
      <c r="FV928" s="10"/>
      <c r="FW928" s="10"/>
      <c r="FX928" s="10"/>
      <c r="FY928" s="10"/>
      <c r="FZ928" s="10"/>
      <c r="GA928" s="10"/>
      <c r="GB928" s="10"/>
      <c r="GC928" s="10"/>
      <c r="GD928" s="10"/>
      <c r="GE928" s="10"/>
      <c r="GF928" s="10"/>
      <c r="GG928" s="10"/>
      <c r="GH928" s="10"/>
      <c r="GI928" s="10"/>
      <c r="GJ928" s="10"/>
      <c r="GK928" s="10"/>
      <c r="GL928" s="10"/>
      <c r="GM928" s="10"/>
      <c r="GN928" s="10"/>
      <c r="GO928" s="10"/>
      <c r="GP928" s="10"/>
      <c r="GQ928" s="10"/>
      <c r="GR928" s="10"/>
      <c r="GS928" s="10"/>
      <c r="GT928" s="10"/>
      <c r="GU928" s="10"/>
      <c r="GV928" s="10"/>
      <c r="GW928" s="10"/>
      <c r="GX928" s="10"/>
      <c r="GY928" s="10"/>
      <c r="GZ928" s="10"/>
      <c r="HA928" s="10"/>
      <c r="HB928" s="10"/>
      <c r="HC928" s="10"/>
      <c r="HD928" s="10"/>
      <c r="HE928" s="10"/>
      <c r="HF928" s="10"/>
      <c r="HG928" s="10"/>
      <c r="HH928" s="10"/>
      <c r="HI928" s="10"/>
      <c r="HJ928" s="10"/>
      <c r="HK928" s="10"/>
      <c r="HL928" s="10"/>
      <c r="HM928" s="10"/>
      <c r="HN928" s="10"/>
      <c r="HO928" s="10"/>
      <c r="HP928" s="10"/>
      <c r="HQ928" s="10"/>
    </row>
    <row r="929" spans="2:225" ht="12.75" x14ac:dyDescent="0.2">
      <c r="B929" s="88" t="s">
        <v>2438</v>
      </c>
      <c r="C929" s="88"/>
      <c r="D929" s="11"/>
      <c r="E929" s="11"/>
      <c r="F929" s="11"/>
      <c r="G929" s="11"/>
      <c r="H929" s="17"/>
      <c r="I929" s="11"/>
      <c r="J929" s="11"/>
      <c r="K929" s="11"/>
      <c r="L929" s="11"/>
      <c r="M929" s="11"/>
      <c r="N929" s="11"/>
      <c r="O929" s="19">
        <f t="shared" ref="O929:V929" si="33">O811+O843+O928</f>
        <v>30000000</v>
      </c>
      <c r="P929" s="19">
        <f t="shared" si="33"/>
        <v>5378443291</v>
      </c>
      <c r="Q929" s="19">
        <f t="shared" si="33"/>
        <v>5701113496.8400002</v>
      </c>
      <c r="R929" s="19">
        <f t="shared" si="33"/>
        <v>44188914205.220001</v>
      </c>
      <c r="S929" s="19">
        <f t="shared" si="33"/>
        <v>43767084030.442802</v>
      </c>
      <c r="T929" s="19">
        <f t="shared" si="33"/>
        <v>23666562040.521713</v>
      </c>
      <c r="U929" s="19">
        <f t="shared" si="33"/>
        <v>8295748230.03479</v>
      </c>
      <c r="V929" s="19">
        <f t="shared" si="33"/>
        <v>8021261742.7405796</v>
      </c>
      <c r="W929" s="19"/>
      <c r="X929" s="19">
        <f>X811+X843+X928</f>
        <v>97114897462.151566</v>
      </c>
      <c r="Y929" s="19">
        <f>Y811+Y843+Y928</f>
        <v>108768685157.60982</v>
      </c>
      <c r="Z929" s="11"/>
      <c r="AA929" s="11"/>
      <c r="AB929" s="11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0"/>
      <c r="CA929" s="10"/>
      <c r="CB929" s="10"/>
      <c r="CC929" s="10"/>
      <c r="CD929" s="10"/>
      <c r="CE929" s="10"/>
      <c r="CF929" s="10"/>
      <c r="CG929" s="10"/>
      <c r="CH929" s="10"/>
      <c r="CI929" s="10"/>
      <c r="CJ929" s="10"/>
      <c r="CK929" s="10"/>
      <c r="CL929" s="10"/>
      <c r="CM929" s="10"/>
      <c r="CN929" s="10"/>
      <c r="CO929" s="10"/>
      <c r="CP929" s="10"/>
      <c r="CQ929" s="10"/>
      <c r="CR929" s="10"/>
      <c r="CS929" s="10"/>
      <c r="CT929" s="10"/>
      <c r="CU929" s="10"/>
      <c r="CV929" s="10"/>
      <c r="CW929" s="10"/>
      <c r="CX929" s="10"/>
      <c r="CY929" s="10"/>
      <c r="CZ929" s="10"/>
      <c r="DA929" s="10"/>
      <c r="DB929" s="10"/>
      <c r="DC929" s="10"/>
      <c r="DD929" s="10"/>
      <c r="DE929" s="10"/>
      <c r="DF929" s="10"/>
      <c r="DG929" s="10"/>
      <c r="DH929" s="10"/>
      <c r="DI929" s="10"/>
      <c r="DJ929" s="10"/>
      <c r="DK929" s="10"/>
      <c r="DL929" s="10"/>
      <c r="DM929" s="10"/>
      <c r="DN929" s="10"/>
      <c r="DO929" s="10"/>
      <c r="DP929" s="10"/>
      <c r="DQ929" s="10"/>
      <c r="DR929" s="10"/>
      <c r="DS929" s="10"/>
      <c r="DT929" s="10"/>
      <c r="DU929" s="10"/>
      <c r="DV929" s="10"/>
      <c r="DW929" s="10"/>
      <c r="DX929" s="10"/>
      <c r="DY929" s="10"/>
      <c r="DZ929" s="10"/>
      <c r="EA929" s="10"/>
      <c r="EB929" s="10"/>
      <c r="EC929" s="10"/>
      <c r="ED929" s="10"/>
      <c r="EE929" s="10"/>
      <c r="EF929" s="10"/>
      <c r="EG929" s="10"/>
      <c r="EH929" s="10"/>
      <c r="EI929" s="10"/>
      <c r="EJ929" s="10"/>
      <c r="EK929" s="10"/>
      <c r="EL929" s="10"/>
      <c r="EM929" s="10"/>
      <c r="EN929" s="10"/>
      <c r="EO929" s="10"/>
      <c r="EP929" s="10"/>
      <c r="EQ929" s="10"/>
      <c r="ER929" s="10"/>
      <c r="ES929" s="10"/>
      <c r="ET929" s="10"/>
      <c r="EU929" s="10"/>
      <c r="EV929" s="10"/>
      <c r="EW929" s="10"/>
      <c r="EX929" s="10"/>
      <c r="EY929" s="10"/>
      <c r="EZ929" s="10"/>
      <c r="FA929" s="10"/>
      <c r="FB929" s="10"/>
      <c r="FC929" s="10"/>
      <c r="FD929" s="10"/>
      <c r="FE929" s="10"/>
      <c r="FF929" s="10"/>
      <c r="FG929" s="10"/>
      <c r="FH929" s="10"/>
      <c r="FI929" s="10"/>
      <c r="FJ929" s="10"/>
      <c r="FK929" s="10"/>
      <c r="FL929" s="10"/>
      <c r="FM929" s="10"/>
      <c r="FN929" s="10"/>
      <c r="FO929" s="10"/>
      <c r="FP929" s="10"/>
      <c r="FQ929" s="10"/>
      <c r="FR929" s="10"/>
      <c r="FS929" s="10"/>
      <c r="FT929" s="10"/>
      <c r="FU929" s="10"/>
      <c r="FV929" s="10"/>
      <c r="FW929" s="10"/>
      <c r="FX929" s="10"/>
      <c r="FY929" s="10"/>
      <c r="FZ929" s="10"/>
      <c r="GA929" s="10"/>
      <c r="GB929" s="10"/>
      <c r="GC929" s="10"/>
      <c r="GD929" s="10"/>
      <c r="GE929" s="10"/>
      <c r="GF929" s="10"/>
      <c r="GG929" s="10"/>
      <c r="GH929" s="10"/>
      <c r="GI929" s="10"/>
      <c r="GJ929" s="10"/>
      <c r="GK929" s="10"/>
      <c r="GL929" s="10"/>
      <c r="GM929" s="10"/>
      <c r="GN929" s="10"/>
      <c r="GO929" s="10"/>
      <c r="GP929" s="10"/>
      <c r="GQ929" s="10"/>
      <c r="GR929" s="10"/>
      <c r="GS929" s="10"/>
      <c r="GT929" s="10"/>
      <c r="GU929" s="10"/>
      <c r="GV929" s="10"/>
      <c r="GW929" s="10"/>
      <c r="GX929" s="10"/>
      <c r="GY929" s="10"/>
      <c r="GZ929" s="10"/>
      <c r="HA929" s="10"/>
      <c r="HB929" s="10"/>
      <c r="HC929" s="10"/>
      <c r="HD929" s="10"/>
      <c r="HE929" s="10"/>
      <c r="HF929" s="10"/>
      <c r="HG929" s="10"/>
      <c r="HH929" s="10"/>
      <c r="HI929" s="10"/>
      <c r="HJ929" s="10"/>
      <c r="HK929" s="10"/>
      <c r="HL929" s="10"/>
      <c r="HM929" s="10"/>
      <c r="HN929" s="10"/>
      <c r="HO929" s="10"/>
      <c r="HP929" s="10"/>
      <c r="HQ929" s="10"/>
    </row>
    <row r="930" spans="2:225" ht="12.75" x14ac:dyDescent="0.2">
      <c r="B930" s="101"/>
      <c r="C930" s="101"/>
      <c r="D930" s="101"/>
      <c r="E930" s="101"/>
      <c r="F930" s="101"/>
      <c r="G930" s="101"/>
      <c r="H930" s="8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  <c r="AA930" s="101"/>
      <c r="AB930" s="101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  <c r="EI930" s="9"/>
      <c r="EJ930" s="9"/>
      <c r="EK930" s="9"/>
      <c r="EL930" s="9"/>
      <c r="EM930" s="9"/>
      <c r="EN930" s="9"/>
      <c r="EO930" s="9"/>
      <c r="EP930" s="9"/>
      <c r="EQ930" s="9"/>
      <c r="ER930" s="9"/>
      <c r="ES930" s="9"/>
      <c r="ET930" s="9"/>
      <c r="EU930" s="9"/>
      <c r="EV930" s="9"/>
      <c r="EW930" s="9"/>
      <c r="EX930" s="9"/>
      <c r="EY930" s="9"/>
      <c r="EZ930" s="9"/>
      <c r="FA930" s="9"/>
      <c r="FB930" s="9"/>
      <c r="FC930" s="9"/>
      <c r="FD930" s="9"/>
      <c r="FE930" s="9"/>
      <c r="FF930" s="9"/>
      <c r="FG930" s="9"/>
      <c r="FH930" s="9"/>
      <c r="FI930" s="9"/>
      <c r="FJ930" s="9"/>
      <c r="FK930" s="9"/>
      <c r="FL930" s="9"/>
      <c r="FM930" s="9"/>
      <c r="FN930" s="9"/>
      <c r="FO930" s="9"/>
      <c r="FP930" s="9"/>
      <c r="FQ930" s="9"/>
      <c r="FR930" s="9"/>
      <c r="FS930" s="9"/>
      <c r="FT930" s="9"/>
      <c r="FU930" s="9"/>
      <c r="FV930" s="9"/>
      <c r="FW930" s="9"/>
      <c r="FX930" s="9"/>
      <c r="FY930" s="9"/>
      <c r="FZ930" s="9"/>
      <c r="GA930" s="9"/>
      <c r="GB930" s="9"/>
      <c r="GC930" s="9"/>
      <c r="GD930" s="9"/>
      <c r="GE930" s="9"/>
      <c r="GF930" s="9"/>
      <c r="GG930" s="9"/>
      <c r="GH930" s="9"/>
      <c r="GI930" s="9"/>
      <c r="GJ930" s="9"/>
      <c r="GK930" s="9"/>
      <c r="GL930" s="9"/>
      <c r="GM930" s="9"/>
      <c r="GN930" s="9"/>
      <c r="GO930" s="9"/>
      <c r="GP930" s="9"/>
      <c r="GQ930" s="9"/>
      <c r="GR930" s="9"/>
      <c r="GS930" s="9"/>
      <c r="GT930" s="9"/>
      <c r="GU930" s="9"/>
      <c r="GV930" s="9"/>
      <c r="GW930" s="9"/>
      <c r="GX930" s="9"/>
      <c r="GY930" s="9"/>
      <c r="GZ930" s="9"/>
      <c r="HA930" s="9"/>
      <c r="HB930" s="9"/>
      <c r="HC930" s="9"/>
      <c r="HD930" s="9"/>
      <c r="HE930" s="9"/>
      <c r="HF930" s="9"/>
      <c r="HG930" s="9"/>
      <c r="HH930" s="9"/>
      <c r="HI930" s="9"/>
      <c r="HJ930" s="9"/>
      <c r="HK930" s="9"/>
      <c r="HL930" s="9"/>
      <c r="HM930" s="9"/>
      <c r="HN930" s="9"/>
      <c r="HO930" s="9"/>
      <c r="HP930" s="9"/>
      <c r="HQ930" s="9"/>
    </row>
    <row r="931" spans="2:225" ht="12.75" x14ac:dyDescent="0.2">
      <c r="B931" s="8"/>
      <c r="C931" s="8"/>
      <c r="D931" s="8"/>
      <c r="E931" s="8"/>
      <c r="F931" s="8"/>
      <c r="G931" s="8"/>
      <c r="H931" s="102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103"/>
      <c r="Y931" s="103"/>
      <c r="Z931" s="8"/>
      <c r="AA931" s="8"/>
      <c r="AB931" s="8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  <c r="EK931" s="7"/>
      <c r="EL931" s="7"/>
      <c r="EM931" s="7"/>
      <c r="EN931" s="7"/>
      <c r="EO931" s="7"/>
      <c r="EP931" s="7"/>
      <c r="EQ931" s="7"/>
      <c r="ER931" s="7"/>
      <c r="ES931" s="7"/>
      <c r="ET931" s="7"/>
      <c r="EU931" s="7"/>
      <c r="EV931" s="7"/>
      <c r="EW931" s="7"/>
      <c r="EX931" s="7"/>
      <c r="EY931" s="7"/>
      <c r="EZ931" s="7"/>
      <c r="FA931" s="7"/>
      <c r="FB931" s="7"/>
      <c r="FC931" s="7"/>
      <c r="FD931" s="7"/>
      <c r="FE931" s="7"/>
      <c r="FF931" s="7"/>
      <c r="FG931" s="7"/>
      <c r="FH931" s="7"/>
      <c r="FI931" s="7"/>
      <c r="FJ931" s="7"/>
      <c r="FK931" s="7"/>
      <c r="FL931" s="7"/>
      <c r="FM931" s="7"/>
      <c r="FN931" s="7"/>
      <c r="FO931" s="7"/>
      <c r="FP931" s="7"/>
      <c r="FQ931" s="7"/>
      <c r="FR931" s="7"/>
      <c r="FS931" s="7"/>
      <c r="FT931" s="7"/>
      <c r="FU931" s="7"/>
      <c r="FV931" s="7"/>
      <c r="FW931" s="7"/>
      <c r="FX931" s="7"/>
      <c r="FY931" s="7"/>
      <c r="FZ931" s="7"/>
      <c r="GA931" s="7"/>
      <c r="GB931" s="7"/>
      <c r="GC931" s="7"/>
      <c r="GD931" s="7"/>
      <c r="GE931" s="7"/>
      <c r="GF931" s="7"/>
      <c r="GG931" s="7"/>
      <c r="GH931" s="7"/>
      <c r="GI931" s="7"/>
      <c r="GJ931" s="7"/>
      <c r="GK931" s="7"/>
      <c r="GL931" s="7"/>
      <c r="GM931" s="7"/>
      <c r="GN931" s="7"/>
      <c r="GO931" s="7"/>
      <c r="GP931" s="7"/>
      <c r="GQ931" s="7"/>
      <c r="GR931" s="7"/>
      <c r="GS931" s="7"/>
      <c r="GT931" s="7"/>
      <c r="GU931" s="7"/>
      <c r="GV931" s="7"/>
      <c r="GW931" s="7"/>
      <c r="GX931" s="7"/>
      <c r="GY931" s="7"/>
      <c r="GZ931" s="7"/>
      <c r="HA931" s="7"/>
      <c r="HB931" s="7"/>
      <c r="HC931" s="7"/>
      <c r="HD931" s="7"/>
      <c r="HE931" s="7"/>
      <c r="HF931" s="7"/>
      <c r="HG931" s="7"/>
      <c r="HH931" s="7"/>
      <c r="HI931" s="7"/>
      <c r="HJ931" s="7"/>
      <c r="HK931" s="7"/>
      <c r="HL931" s="7"/>
      <c r="HM931" s="7"/>
      <c r="HN931" s="7"/>
      <c r="HO931" s="7"/>
      <c r="HP931" s="7"/>
      <c r="HQ931" s="7"/>
    </row>
    <row r="932" spans="2:225" ht="12.75" x14ac:dyDescent="0.2"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4"/>
      <c r="X932" s="105"/>
      <c r="Y932" s="102"/>
      <c r="Z932" s="102"/>
      <c r="AA932" s="102"/>
      <c r="AB932" s="102"/>
      <c r="AC932" s="102"/>
      <c r="AD932" s="102"/>
      <c r="AE932" s="102"/>
      <c r="AF932" s="102"/>
      <c r="AG932" s="102"/>
      <c r="AH932" s="102"/>
      <c r="AI932" s="102"/>
      <c r="AJ932" s="102"/>
      <c r="AK932" s="102"/>
      <c r="AL932" s="102"/>
      <c r="AM932" s="102"/>
      <c r="AN932" s="102"/>
      <c r="AO932" s="102"/>
      <c r="AP932" s="102"/>
      <c r="AQ932" s="102"/>
      <c r="AR932" s="102"/>
      <c r="AS932" s="102"/>
      <c r="AT932" s="102"/>
      <c r="AU932" s="102"/>
      <c r="AV932" s="102"/>
      <c r="AW932" s="102"/>
      <c r="AX932" s="102"/>
      <c r="AY932" s="102"/>
      <c r="AZ932" s="102"/>
      <c r="BA932" s="102"/>
      <c r="BB932" s="102"/>
      <c r="BC932" s="102"/>
      <c r="BD932" s="102"/>
      <c r="BE932" s="102"/>
      <c r="BF932" s="102"/>
      <c r="BG932" s="102"/>
      <c r="BH932" s="102"/>
      <c r="BI932" s="102"/>
      <c r="BJ932" s="102"/>
      <c r="BK932" s="102"/>
      <c r="BL932" s="102"/>
      <c r="BM932" s="102"/>
      <c r="BN932" s="102"/>
      <c r="BO932" s="102"/>
      <c r="BP932" s="102"/>
      <c r="BQ932" s="102"/>
      <c r="BR932" s="102"/>
      <c r="BS932" s="102"/>
      <c r="BT932" s="102"/>
      <c r="BU932" s="102"/>
      <c r="BV932" s="102"/>
      <c r="BW932" s="102"/>
      <c r="BX932" s="102"/>
      <c r="BY932" s="102"/>
      <c r="BZ932" s="102"/>
      <c r="CA932" s="102"/>
      <c r="CB932" s="102"/>
      <c r="CC932" s="102"/>
      <c r="CD932" s="102"/>
      <c r="CE932" s="102"/>
      <c r="CF932" s="102"/>
      <c r="CG932" s="102"/>
      <c r="CH932" s="102"/>
      <c r="CI932" s="102"/>
      <c r="CJ932" s="102"/>
      <c r="CK932" s="102"/>
      <c r="CL932" s="102"/>
      <c r="CM932" s="102"/>
      <c r="CN932" s="102"/>
      <c r="CO932" s="102"/>
      <c r="CP932" s="102"/>
      <c r="CQ932" s="102"/>
      <c r="CR932" s="102"/>
      <c r="CS932" s="102"/>
      <c r="CT932" s="102"/>
      <c r="CU932" s="102"/>
      <c r="CV932" s="102"/>
      <c r="CW932" s="102"/>
      <c r="CX932" s="102"/>
      <c r="CY932" s="102"/>
      <c r="CZ932" s="102"/>
      <c r="DA932" s="102"/>
      <c r="DB932" s="102"/>
      <c r="DC932" s="102"/>
      <c r="DD932" s="102"/>
      <c r="DE932" s="102"/>
      <c r="DF932" s="102"/>
      <c r="DG932" s="102"/>
      <c r="DH932" s="102"/>
      <c r="DI932" s="102"/>
      <c r="DJ932" s="102"/>
      <c r="DK932" s="102"/>
      <c r="DL932" s="102"/>
      <c r="DM932" s="102"/>
      <c r="DN932" s="102"/>
      <c r="DO932" s="102"/>
      <c r="DP932" s="102"/>
      <c r="DQ932" s="102"/>
      <c r="DR932" s="102"/>
      <c r="DS932" s="102"/>
      <c r="DT932" s="102"/>
      <c r="DU932" s="102"/>
      <c r="DV932" s="102"/>
      <c r="DW932" s="102"/>
      <c r="DX932" s="102"/>
      <c r="DY932" s="102"/>
      <c r="DZ932" s="102"/>
      <c r="EA932" s="102"/>
      <c r="EB932" s="102"/>
      <c r="EC932" s="102"/>
      <c r="ED932" s="102"/>
      <c r="EE932" s="102"/>
      <c r="EF932" s="102"/>
      <c r="EG932" s="102"/>
      <c r="EH932" s="102"/>
      <c r="EI932" s="102"/>
      <c r="EJ932" s="102"/>
      <c r="EK932" s="102"/>
      <c r="EL932" s="102"/>
      <c r="EM932" s="102"/>
      <c r="EN932" s="102"/>
      <c r="EO932" s="102"/>
      <c r="EP932" s="102"/>
      <c r="EQ932" s="102"/>
      <c r="ER932" s="102"/>
      <c r="ES932" s="102"/>
      <c r="ET932" s="102"/>
      <c r="EU932" s="102"/>
      <c r="EV932" s="102"/>
      <c r="EW932" s="102"/>
      <c r="EX932" s="102"/>
      <c r="EY932" s="102"/>
      <c r="EZ932" s="102"/>
      <c r="FA932" s="102"/>
      <c r="FB932" s="102"/>
      <c r="FC932" s="102"/>
      <c r="FD932" s="102"/>
      <c r="FE932" s="102"/>
      <c r="FF932" s="102"/>
      <c r="FG932" s="102"/>
      <c r="FH932" s="102"/>
      <c r="FI932" s="102"/>
      <c r="FJ932" s="102"/>
      <c r="FK932" s="102"/>
      <c r="FL932" s="102"/>
      <c r="FM932" s="102"/>
      <c r="FN932" s="102"/>
      <c r="FO932" s="102"/>
      <c r="FP932" s="102"/>
      <c r="FQ932" s="102"/>
      <c r="FR932" s="102"/>
      <c r="FS932" s="102"/>
      <c r="FT932" s="102"/>
      <c r="FU932" s="102"/>
      <c r="FV932" s="102"/>
      <c r="FW932" s="102"/>
      <c r="FX932" s="102"/>
      <c r="FY932" s="102"/>
      <c r="FZ932" s="102"/>
      <c r="GA932" s="102"/>
      <c r="GB932" s="102"/>
      <c r="GC932" s="102"/>
      <c r="GD932" s="102"/>
      <c r="GE932" s="102"/>
      <c r="GF932" s="102"/>
      <c r="GG932" s="102"/>
      <c r="GH932" s="102"/>
      <c r="GI932" s="102"/>
      <c r="GJ932" s="102"/>
      <c r="GK932" s="102"/>
      <c r="GL932" s="102"/>
      <c r="GM932" s="102"/>
      <c r="GN932" s="102"/>
      <c r="GO932" s="102"/>
      <c r="GP932" s="102"/>
      <c r="GQ932" s="102"/>
      <c r="GR932" s="102"/>
      <c r="GS932" s="102"/>
      <c r="GT932" s="102"/>
      <c r="GU932" s="102"/>
      <c r="GV932" s="102"/>
      <c r="GW932" s="102"/>
      <c r="GX932" s="102"/>
      <c r="GY932" s="102"/>
      <c r="GZ932" s="102"/>
      <c r="HA932" s="102"/>
      <c r="HB932" s="102"/>
      <c r="HC932" s="102"/>
      <c r="HD932" s="102"/>
      <c r="HE932" s="102"/>
      <c r="HF932" s="102"/>
      <c r="HG932" s="102"/>
      <c r="HH932" s="102"/>
      <c r="HI932" s="102"/>
      <c r="HJ932" s="102"/>
      <c r="HK932" s="102"/>
      <c r="HL932" s="102"/>
      <c r="HM932" s="102"/>
      <c r="HN932" s="102"/>
      <c r="HO932" s="102"/>
      <c r="HP932" s="102"/>
      <c r="HQ932" s="102"/>
    </row>
    <row r="933" spans="2:225" ht="12.75" x14ac:dyDescent="0.2">
      <c r="B933" s="102"/>
      <c r="C933" s="102"/>
      <c r="D933" s="102"/>
      <c r="E933" s="102"/>
      <c r="F933" s="102"/>
      <c r="G933" s="102"/>
      <c r="H933" s="106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4"/>
      <c r="X933" s="104"/>
      <c r="Y933" s="104"/>
      <c r="Z933" s="102"/>
      <c r="AA933" s="102"/>
      <c r="AB933" s="102"/>
      <c r="AC933" s="102"/>
      <c r="AD933" s="102"/>
      <c r="AE933" s="102"/>
      <c r="AF933" s="102"/>
      <c r="AG933" s="102"/>
      <c r="AH933" s="102"/>
      <c r="AI933" s="102"/>
      <c r="AJ933" s="102"/>
      <c r="AK933" s="102"/>
      <c r="AL933" s="102"/>
      <c r="AM933" s="102"/>
      <c r="AN933" s="102"/>
      <c r="AO933" s="102"/>
      <c r="AP933" s="102"/>
      <c r="AQ933" s="102"/>
      <c r="AR933" s="102"/>
      <c r="AS933" s="102"/>
      <c r="AT933" s="102"/>
      <c r="AU933" s="102"/>
      <c r="AV933" s="102"/>
      <c r="AW933" s="102"/>
      <c r="AX933" s="102"/>
      <c r="AY933" s="102"/>
      <c r="AZ933" s="102"/>
      <c r="BA933" s="102"/>
      <c r="BB933" s="102"/>
      <c r="BC933" s="102"/>
      <c r="BD933" s="102"/>
      <c r="BE933" s="102"/>
      <c r="BF933" s="102"/>
      <c r="BG933" s="102"/>
      <c r="BH933" s="102"/>
      <c r="BI933" s="102"/>
      <c r="BJ933" s="102"/>
      <c r="BK933" s="102"/>
      <c r="BL933" s="102"/>
      <c r="BM933" s="102"/>
      <c r="BN933" s="102"/>
      <c r="BO933" s="102"/>
      <c r="BP933" s="102"/>
      <c r="BQ933" s="102"/>
      <c r="BR933" s="102"/>
      <c r="BS933" s="102"/>
      <c r="BT933" s="102"/>
      <c r="BU933" s="102"/>
      <c r="BV933" s="102"/>
      <c r="BW933" s="102"/>
      <c r="BX933" s="102"/>
      <c r="BY933" s="102"/>
      <c r="BZ933" s="102"/>
      <c r="CA933" s="102"/>
      <c r="CB933" s="102"/>
      <c r="CC933" s="102"/>
      <c r="CD933" s="102"/>
      <c r="CE933" s="102"/>
      <c r="CF933" s="102"/>
      <c r="CG933" s="102"/>
      <c r="CH933" s="102"/>
      <c r="CI933" s="102"/>
      <c r="CJ933" s="102"/>
      <c r="CK933" s="102"/>
      <c r="CL933" s="102"/>
      <c r="CM933" s="102"/>
      <c r="CN933" s="102"/>
      <c r="CO933" s="102"/>
      <c r="CP933" s="102"/>
      <c r="CQ933" s="102"/>
      <c r="CR933" s="102"/>
      <c r="CS933" s="102"/>
      <c r="CT933" s="102"/>
      <c r="CU933" s="102"/>
      <c r="CV933" s="102"/>
      <c r="CW933" s="102"/>
      <c r="CX933" s="102"/>
      <c r="CY933" s="102"/>
      <c r="CZ933" s="102"/>
      <c r="DA933" s="102"/>
      <c r="DB933" s="102"/>
      <c r="DC933" s="102"/>
      <c r="DD933" s="102"/>
      <c r="DE933" s="102"/>
      <c r="DF933" s="102"/>
      <c r="DG933" s="102"/>
      <c r="DH933" s="102"/>
      <c r="DI933" s="102"/>
      <c r="DJ933" s="102"/>
      <c r="DK933" s="102"/>
      <c r="DL933" s="102"/>
      <c r="DM933" s="102"/>
      <c r="DN933" s="102"/>
      <c r="DO933" s="102"/>
      <c r="DP933" s="102"/>
      <c r="DQ933" s="102"/>
      <c r="DR933" s="102"/>
      <c r="DS933" s="102"/>
      <c r="DT933" s="102"/>
      <c r="DU933" s="102"/>
      <c r="DV933" s="102"/>
      <c r="DW933" s="102"/>
      <c r="DX933" s="102"/>
      <c r="DY933" s="102"/>
      <c r="DZ933" s="102"/>
      <c r="EA933" s="102"/>
      <c r="EB933" s="102"/>
      <c r="EC933" s="102"/>
      <c r="ED933" s="102"/>
      <c r="EE933" s="102"/>
      <c r="EF933" s="102"/>
      <c r="EG933" s="102"/>
      <c r="EH933" s="102"/>
      <c r="EI933" s="102"/>
      <c r="EJ933" s="102"/>
      <c r="EK933" s="102"/>
      <c r="EL933" s="102"/>
      <c r="EM933" s="102"/>
      <c r="EN933" s="102"/>
      <c r="EO933" s="102"/>
      <c r="EP933" s="102"/>
      <c r="EQ933" s="102"/>
      <c r="ER933" s="102"/>
      <c r="ES933" s="102"/>
      <c r="ET933" s="102"/>
      <c r="EU933" s="102"/>
      <c r="EV933" s="102"/>
      <c r="EW933" s="102"/>
      <c r="EX933" s="102"/>
      <c r="EY933" s="102"/>
      <c r="EZ933" s="102"/>
      <c r="FA933" s="102"/>
      <c r="FB933" s="102"/>
      <c r="FC933" s="102"/>
      <c r="FD933" s="102"/>
      <c r="FE933" s="102"/>
      <c r="FF933" s="102"/>
      <c r="FG933" s="102"/>
      <c r="FH933" s="102"/>
      <c r="FI933" s="102"/>
      <c r="FJ933" s="102"/>
      <c r="FK933" s="102"/>
      <c r="FL933" s="102"/>
      <c r="FM933" s="102"/>
      <c r="FN933" s="102"/>
      <c r="FO933" s="102"/>
      <c r="FP933" s="102"/>
      <c r="FQ933" s="102"/>
      <c r="FR933" s="102"/>
      <c r="FS933" s="102"/>
      <c r="FT933" s="102"/>
      <c r="FU933" s="102"/>
      <c r="FV933" s="102"/>
      <c r="FW933" s="102"/>
      <c r="FX933" s="102"/>
      <c r="FY933" s="102"/>
      <c r="FZ933" s="102"/>
      <c r="GA933" s="102"/>
      <c r="GB933" s="102"/>
      <c r="GC933" s="102"/>
      <c r="GD933" s="102"/>
      <c r="GE933" s="102"/>
      <c r="GF933" s="102"/>
      <c r="GG933" s="102"/>
      <c r="GH933" s="102"/>
      <c r="GI933" s="102"/>
      <c r="GJ933" s="102"/>
      <c r="GK933" s="102"/>
      <c r="GL933" s="102"/>
      <c r="GM933" s="102"/>
      <c r="GN933" s="102"/>
      <c r="GO933" s="102"/>
      <c r="GP933" s="102"/>
      <c r="GQ933" s="102"/>
      <c r="GR933" s="102"/>
      <c r="GS933" s="102"/>
      <c r="GT933" s="102"/>
      <c r="GU933" s="102"/>
      <c r="GV933" s="102"/>
      <c r="GW933" s="102"/>
      <c r="GX933" s="102"/>
      <c r="GY933" s="102"/>
      <c r="GZ933" s="102"/>
      <c r="HA933" s="102"/>
      <c r="HB933" s="102"/>
      <c r="HC933" s="102"/>
      <c r="HD933" s="102"/>
      <c r="HE933" s="102"/>
      <c r="HF933" s="102"/>
      <c r="HG933" s="102"/>
      <c r="HH933" s="102"/>
      <c r="HI933" s="102"/>
      <c r="HJ933" s="102"/>
      <c r="HK933" s="102"/>
      <c r="HL933" s="102"/>
      <c r="HM933" s="102"/>
      <c r="HN933" s="102"/>
      <c r="HO933" s="102"/>
      <c r="HP933" s="102"/>
      <c r="HQ933" s="102"/>
    </row>
    <row r="934" spans="2:225" ht="12.75" x14ac:dyDescent="0.2">
      <c r="B934" s="102"/>
      <c r="C934" s="107" t="s">
        <v>2439</v>
      </c>
      <c r="D934" s="106"/>
      <c r="E934" s="106"/>
      <c r="F934" s="106"/>
      <c r="G934" s="106"/>
      <c r="H934" s="106"/>
      <c r="I934" s="108"/>
      <c r="J934" s="108"/>
      <c r="K934" s="106"/>
      <c r="L934" s="106"/>
      <c r="M934" s="102"/>
      <c r="N934" s="102"/>
      <c r="O934" s="102"/>
      <c r="P934" s="102"/>
      <c r="Q934" s="102"/>
      <c r="R934" s="102"/>
      <c r="S934" s="102"/>
      <c r="T934" s="104"/>
      <c r="U934" s="102"/>
      <c r="V934" s="102"/>
      <c r="W934" s="104"/>
      <c r="X934" s="104"/>
      <c r="Y934" s="104"/>
      <c r="Z934" s="102"/>
      <c r="AA934" s="102"/>
      <c r="AB934" s="102"/>
      <c r="AC934" s="102"/>
      <c r="AD934" s="102"/>
      <c r="AE934" s="102"/>
      <c r="AF934" s="102"/>
      <c r="AG934" s="102"/>
      <c r="AH934" s="102"/>
      <c r="AI934" s="102"/>
      <c r="AJ934" s="102"/>
      <c r="AK934" s="102"/>
      <c r="AL934" s="102"/>
      <c r="AM934" s="102"/>
      <c r="AN934" s="102"/>
      <c r="AO934" s="102"/>
      <c r="AP934" s="102"/>
      <c r="AQ934" s="102"/>
      <c r="AR934" s="102"/>
      <c r="AS934" s="102"/>
      <c r="AT934" s="102"/>
      <c r="AU934" s="102"/>
      <c r="AV934" s="102"/>
      <c r="AW934" s="102"/>
      <c r="AX934" s="102"/>
      <c r="AY934" s="102"/>
      <c r="AZ934" s="102"/>
      <c r="BA934" s="102"/>
      <c r="BB934" s="102"/>
      <c r="BC934" s="102"/>
      <c r="BD934" s="102"/>
      <c r="BE934" s="102"/>
      <c r="BF934" s="102"/>
      <c r="BG934" s="102"/>
      <c r="BH934" s="102"/>
      <c r="BI934" s="102"/>
      <c r="BJ934" s="102"/>
      <c r="BK934" s="102"/>
      <c r="BL934" s="102"/>
      <c r="BM934" s="102"/>
      <c r="BN934" s="102"/>
      <c r="BO934" s="102"/>
      <c r="BP934" s="102"/>
      <c r="BQ934" s="102"/>
      <c r="BR934" s="102"/>
      <c r="BS934" s="102"/>
      <c r="BT934" s="102"/>
      <c r="BU934" s="102"/>
      <c r="BV934" s="102"/>
      <c r="BW934" s="102"/>
      <c r="BX934" s="102"/>
      <c r="BY934" s="102"/>
      <c r="BZ934" s="102"/>
      <c r="CA934" s="102"/>
      <c r="CB934" s="102"/>
      <c r="CC934" s="102"/>
      <c r="CD934" s="102"/>
      <c r="CE934" s="102"/>
      <c r="CF934" s="102"/>
      <c r="CG934" s="102"/>
      <c r="CH934" s="102"/>
      <c r="CI934" s="102"/>
      <c r="CJ934" s="102"/>
      <c r="CK934" s="102"/>
      <c r="CL934" s="102"/>
      <c r="CM934" s="102"/>
      <c r="CN934" s="102"/>
      <c r="CO934" s="102"/>
      <c r="CP934" s="102"/>
      <c r="CQ934" s="102"/>
      <c r="CR934" s="102"/>
      <c r="CS934" s="102"/>
      <c r="CT934" s="102"/>
      <c r="CU934" s="102"/>
      <c r="CV934" s="102"/>
      <c r="CW934" s="102"/>
      <c r="CX934" s="102"/>
      <c r="CY934" s="102"/>
      <c r="CZ934" s="102"/>
      <c r="DA934" s="102"/>
      <c r="DB934" s="102"/>
      <c r="DC934" s="102"/>
      <c r="DD934" s="102"/>
      <c r="DE934" s="102"/>
      <c r="DF934" s="102"/>
      <c r="DG934" s="102"/>
      <c r="DH934" s="102"/>
      <c r="DI934" s="102"/>
      <c r="DJ934" s="102"/>
      <c r="DK934" s="102"/>
      <c r="DL934" s="102"/>
      <c r="DM934" s="102"/>
      <c r="DN934" s="102"/>
      <c r="DO934" s="102"/>
      <c r="DP934" s="102"/>
      <c r="DQ934" s="102"/>
      <c r="DR934" s="102"/>
      <c r="DS934" s="102"/>
      <c r="DT934" s="102"/>
      <c r="DU934" s="102"/>
      <c r="DV934" s="102"/>
      <c r="DW934" s="102"/>
      <c r="DX934" s="102"/>
      <c r="DY934" s="102"/>
      <c r="DZ934" s="102"/>
      <c r="EA934" s="102"/>
      <c r="EB934" s="102"/>
      <c r="EC934" s="102"/>
      <c r="ED934" s="102"/>
      <c r="EE934" s="102"/>
      <c r="EF934" s="102"/>
      <c r="EG934" s="102"/>
      <c r="EH934" s="102"/>
      <c r="EI934" s="102"/>
      <c r="EJ934" s="102"/>
      <c r="EK934" s="102"/>
      <c r="EL934" s="102"/>
      <c r="EM934" s="102"/>
      <c r="EN934" s="102"/>
      <c r="EO934" s="102"/>
      <c r="EP934" s="102"/>
      <c r="EQ934" s="102"/>
      <c r="ER934" s="102"/>
      <c r="ES934" s="102"/>
      <c r="ET934" s="102"/>
      <c r="EU934" s="102"/>
      <c r="EV934" s="102"/>
      <c r="EW934" s="102"/>
      <c r="EX934" s="102"/>
      <c r="EY934" s="102"/>
      <c r="EZ934" s="102"/>
      <c r="FA934" s="102"/>
      <c r="FB934" s="102"/>
      <c r="FC934" s="102"/>
      <c r="FD934" s="102"/>
      <c r="FE934" s="102"/>
      <c r="FF934" s="102"/>
      <c r="FG934" s="102"/>
      <c r="FH934" s="102"/>
      <c r="FI934" s="102"/>
      <c r="FJ934" s="102"/>
      <c r="FK934" s="102"/>
      <c r="FL934" s="102"/>
      <c r="FM934" s="102"/>
      <c r="FN934" s="102"/>
      <c r="FO934" s="102"/>
      <c r="FP934" s="102"/>
      <c r="FQ934" s="102"/>
      <c r="FR934" s="102"/>
      <c r="FS934" s="102"/>
      <c r="FT934" s="102"/>
      <c r="FU934" s="102"/>
      <c r="FV934" s="102"/>
      <c r="FW934" s="102"/>
      <c r="FX934" s="102"/>
      <c r="FY934" s="102"/>
      <c r="FZ934" s="102"/>
      <c r="GA934" s="102"/>
      <c r="GB934" s="102"/>
      <c r="GC934" s="102"/>
      <c r="GD934" s="102"/>
      <c r="GE934" s="102"/>
      <c r="GF934" s="102"/>
      <c r="GG934" s="102"/>
      <c r="GH934" s="102"/>
      <c r="GI934" s="102"/>
      <c r="GJ934" s="102"/>
      <c r="GK934" s="102"/>
      <c r="GL934" s="102"/>
      <c r="GM934" s="102"/>
      <c r="GN934" s="102"/>
      <c r="GO934" s="102"/>
      <c r="GP934" s="102"/>
      <c r="GQ934" s="102"/>
      <c r="GR934" s="102"/>
      <c r="GS934" s="102"/>
      <c r="GT934" s="102"/>
      <c r="GU934" s="102"/>
      <c r="GV934" s="102"/>
      <c r="GW934" s="102"/>
      <c r="GX934" s="102"/>
      <c r="GY934" s="102"/>
      <c r="GZ934" s="102"/>
      <c r="HA934" s="102"/>
      <c r="HB934" s="102"/>
      <c r="HC934" s="102"/>
      <c r="HD934" s="102"/>
      <c r="HE934" s="102"/>
      <c r="HF934" s="102"/>
      <c r="HG934" s="102"/>
      <c r="HH934" s="102"/>
      <c r="HI934" s="102"/>
      <c r="HJ934" s="102"/>
      <c r="HK934" s="102"/>
      <c r="HL934" s="102"/>
      <c r="HM934" s="102"/>
      <c r="HN934" s="102"/>
      <c r="HO934" s="102"/>
      <c r="HP934" s="102"/>
      <c r="HQ934" s="102"/>
    </row>
    <row r="935" spans="2:225" ht="12.75" x14ac:dyDescent="0.2">
      <c r="B935" s="102"/>
      <c r="C935" s="107" t="s">
        <v>2440</v>
      </c>
      <c r="D935" s="106"/>
      <c r="E935" s="106"/>
      <c r="F935" s="106"/>
      <c r="G935" s="106"/>
      <c r="H935" s="102"/>
      <c r="I935" s="108"/>
      <c r="J935" s="108"/>
      <c r="K935" s="106"/>
      <c r="L935" s="106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4"/>
      <c r="X935" s="104"/>
      <c r="Y935" s="104"/>
      <c r="Z935" s="102"/>
      <c r="AA935" s="102"/>
      <c r="AB935" s="102"/>
      <c r="AC935" s="102"/>
      <c r="AD935" s="102"/>
      <c r="AE935" s="102"/>
      <c r="AF935" s="102"/>
      <c r="AG935" s="102"/>
      <c r="AH935" s="102"/>
      <c r="AI935" s="102"/>
      <c r="AJ935" s="102"/>
      <c r="AK935" s="102"/>
      <c r="AL935" s="102"/>
      <c r="AM935" s="102"/>
      <c r="AN935" s="102"/>
      <c r="AO935" s="102"/>
      <c r="AP935" s="102"/>
      <c r="AQ935" s="102"/>
      <c r="AR935" s="102"/>
      <c r="AS935" s="102"/>
      <c r="AT935" s="102"/>
      <c r="AU935" s="102"/>
      <c r="AV935" s="102"/>
      <c r="AW935" s="102"/>
      <c r="AX935" s="102"/>
      <c r="AY935" s="102"/>
      <c r="AZ935" s="102"/>
      <c r="BA935" s="102"/>
      <c r="BB935" s="102"/>
      <c r="BC935" s="102"/>
      <c r="BD935" s="102"/>
      <c r="BE935" s="102"/>
      <c r="BF935" s="102"/>
      <c r="BG935" s="102"/>
      <c r="BH935" s="102"/>
      <c r="BI935" s="102"/>
      <c r="BJ935" s="102"/>
      <c r="BK935" s="102"/>
      <c r="BL935" s="102"/>
      <c r="BM935" s="102"/>
      <c r="BN935" s="102"/>
      <c r="BO935" s="102"/>
      <c r="BP935" s="102"/>
      <c r="BQ935" s="102"/>
      <c r="BR935" s="102"/>
      <c r="BS935" s="102"/>
      <c r="BT935" s="102"/>
      <c r="BU935" s="102"/>
      <c r="BV935" s="102"/>
      <c r="BW935" s="102"/>
      <c r="BX935" s="102"/>
      <c r="BY935" s="102"/>
      <c r="BZ935" s="102"/>
      <c r="CA935" s="102"/>
      <c r="CB935" s="102"/>
      <c r="CC935" s="102"/>
      <c r="CD935" s="102"/>
      <c r="CE935" s="102"/>
      <c r="CF935" s="102"/>
      <c r="CG935" s="102"/>
      <c r="CH935" s="102"/>
      <c r="CI935" s="102"/>
      <c r="CJ935" s="102"/>
      <c r="CK935" s="102"/>
      <c r="CL935" s="102"/>
      <c r="CM935" s="102"/>
      <c r="CN935" s="102"/>
      <c r="CO935" s="102"/>
      <c r="CP935" s="102"/>
      <c r="CQ935" s="102"/>
      <c r="CR935" s="102"/>
      <c r="CS935" s="102"/>
      <c r="CT935" s="102"/>
      <c r="CU935" s="102"/>
      <c r="CV935" s="102"/>
      <c r="CW935" s="102"/>
      <c r="CX935" s="102"/>
      <c r="CY935" s="102"/>
      <c r="CZ935" s="102"/>
      <c r="DA935" s="102"/>
      <c r="DB935" s="102"/>
      <c r="DC935" s="102"/>
      <c r="DD935" s="102"/>
      <c r="DE935" s="102"/>
      <c r="DF935" s="102"/>
      <c r="DG935" s="102"/>
      <c r="DH935" s="102"/>
      <c r="DI935" s="102"/>
      <c r="DJ935" s="102"/>
      <c r="DK935" s="102"/>
      <c r="DL935" s="102"/>
      <c r="DM935" s="102"/>
      <c r="DN935" s="102"/>
      <c r="DO935" s="102"/>
      <c r="DP935" s="102"/>
      <c r="DQ935" s="102"/>
      <c r="DR935" s="102"/>
      <c r="DS935" s="102"/>
      <c r="DT935" s="102"/>
      <c r="DU935" s="102"/>
      <c r="DV935" s="102"/>
      <c r="DW935" s="102"/>
      <c r="DX935" s="102"/>
      <c r="DY935" s="102"/>
      <c r="DZ935" s="102"/>
      <c r="EA935" s="102"/>
      <c r="EB935" s="102"/>
      <c r="EC935" s="102"/>
      <c r="ED935" s="102"/>
      <c r="EE935" s="102"/>
      <c r="EF935" s="102"/>
      <c r="EG935" s="102"/>
      <c r="EH935" s="102"/>
      <c r="EI935" s="102"/>
      <c r="EJ935" s="102"/>
      <c r="EK935" s="102"/>
      <c r="EL935" s="102"/>
      <c r="EM935" s="102"/>
      <c r="EN935" s="102"/>
      <c r="EO935" s="102"/>
      <c r="EP935" s="102"/>
      <c r="EQ935" s="102"/>
      <c r="ER935" s="102"/>
      <c r="ES935" s="102"/>
      <c r="ET935" s="102"/>
      <c r="EU935" s="102"/>
      <c r="EV935" s="102"/>
      <c r="EW935" s="102"/>
      <c r="EX935" s="102"/>
      <c r="EY935" s="102"/>
      <c r="EZ935" s="102"/>
      <c r="FA935" s="102"/>
      <c r="FB935" s="102"/>
      <c r="FC935" s="102"/>
      <c r="FD935" s="102"/>
      <c r="FE935" s="102"/>
      <c r="FF935" s="102"/>
      <c r="FG935" s="102"/>
      <c r="FH935" s="102"/>
      <c r="FI935" s="102"/>
      <c r="FJ935" s="102"/>
      <c r="FK935" s="102"/>
      <c r="FL935" s="102"/>
      <c r="FM935" s="102"/>
      <c r="FN935" s="102"/>
      <c r="FO935" s="102"/>
      <c r="FP935" s="102"/>
      <c r="FQ935" s="102"/>
      <c r="FR935" s="102"/>
      <c r="FS935" s="102"/>
      <c r="FT935" s="102"/>
      <c r="FU935" s="102"/>
      <c r="FV935" s="102"/>
      <c r="FW935" s="102"/>
      <c r="FX935" s="102"/>
      <c r="FY935" s="102"/>
      <c r="FZ935" s="102"/>
      <c r="GA935" s="102"/>
      <c r="GB935" s="102"/>
      <c r="GC935" s="102"/>
      <c r="GD935" s="102"/>
      <c r="GE935" s="102"/>
      <c r="GF935" s="102"/>
      <c r="GG935" s="102"/>
      <c r="GH935" s="102"/>
      <c r="GI935" s="102"/>
      <c r="GJ935" s="102"/>
      <c r="GK935" s="102"/>
      <c r="GL935" s="102"/>
      <c r="GM935" s="102"/>
      <c r="GN935" s="102"/>
      <c r="GO935" s="102"/>
      <c r="GP935" s="102"/>
      <c r="GQ935" s="102"/>
      <c r="GR935" s="102"/>
      <c r="GS935" s="102"/>
      <c r="GT935" s="102"/>
      <c r="GU935" s="102"/>
      <c r="GV935" s="102"/>
      <c r="GW935" s="102"/>
      <c r="GX935" s="102"/>
      <c r="GY935" s="102"/>
      <c r="GZ935" s="102"/>
      <c r="HA935" s="102"/>
      <c r="HB935" s="102"/>
      <c r="HC935" s="102"/>
      <c r="HD935" s="102"/>
      <c r="HE935" s="102"/>
      <c r="HF935" s="102"/>
      <c r="HG935" s="102"/>
      <c r="HH935" s="102"/>
      <c r="HI935" s="102"/>
      <c r="HJ935" s="102"/>
      <c r="HK935" s="102"/>
      <c r="HL935" s="102"/>
      <c r="HM935" s="102"/>
      <c r="HN935" s="102"/>
      <c r="HO935" s="102"/>
      <c r="HP935" s="102"/>
      <c r="HQ935" s="102"/>
    </row>
    <row r="936" spans="2:225" ht="12.75" x14ac:dyDescent="0.2">
      <c r="B936" s="102"/>
      <c r="C936" s="109" t="s">
        <v>2441</v>
      </c>
      <c r="D936" s="110"/>
      <c r="E936" s="110"/>
      <c r="F936" s="102"/>
      <c r="G936" s="102"/>
      <c r="H936" s="102"/>
      <c r="I936" s="110"/>
      <c r="J936" s="110"/>
      <c r="K936" s="110"/>
      <c r="L936" s="110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4"/>
      <c r="X936" s="104"/>
      <c r="Y936" s="104"/>
      <c r="Z936" s="102"/>
      <c r="AA936" s="102"/>
      <c r="AB936" s="102"/>
      <c r="AC936" s="102"/>
      <c r="AD936" s="102"/>
      <c r="AE936" s="102"/>
      <c r="AF936" s="102"/>
      <c r="AG936" s="102"/>
      <c r="AH936" s="102"/>
      <c r="AI936" s="102"/>
      <c r="AJ936" s="102"/>
      <c r="AK936" s="102"/>
      <c r="AL936" s="102"/>
      <c r="AM936" s="102"/>
      <c r="AN936" s="102"/>
      <c r="AO936" s="102"/>
      <c r="AP936" s="102"/>
      <c r="AQ936" s="102"/>
      <c r="AR936" s="102"/>
      <c r="AS936" s="102"/>
      <c r="AT936" s="102"/>
      <c r="AU936" s="102"/>
      <c r="AV936" s="102"/>
      <c r="AW936" s="102"/>
      <c r="AX936" s="102"/>
      <c r="AY936" s="102"/>
      <c r="AZ936" s="102"/>
      <c r="BA936" s="102"/>
      <c r="BB936" s="102"/>
      <c r="BC936" s="102"/>
      <c r="BD936" s="102"/>
      <c r="BE936" s="102"/>
      <c r="BF936" s="102"/>
      <c r="BG936" s="102"/>
      <c r="BH936" s="102"/>
      <c r="BI936" s="102"/>
      <c r="BJ936" s="102"/>
      <c r="BK936" s="102"/>
      <c r="BL936" s="102"/>
      <c r="BM936" s="102"/>
      <c r="BN936" s="102"/>
      <c r="BO936" s="102"/>
      <c r="BP936" s="102"/>
      <c r="BQ936" s="102"/>
      <c r="BR936" s="102"/>
      <c r="BS936" s="102"/>
      <c r="BT936" s="102"/>
      <c r="BU936" s="102"/>
      <c r="BV936" s="102"/>
      <c r="BW936" s="102"/>
      <c r="BX936" s="102"/>
      <c r="BY936" s="102"/>
      <c r="BZ936" s="102"/>
      <c r="CA936" s="102"/>
      <c r="CB936" s="102"/>
      <c r="CC936" s="102"/>
      <c r="CD936" s="102"/>
      <c r="CE936" s="102"/>
      <c r="CF936" s="102"/>
      <c r="CG936" s="102"/>
      <c r="CH936" s="102"/>
      <c r="CI936" s="102"/>
      <c r="CJ936" s="102"/>
      <c r="CK936" s="102"/>
      <c r="CL936" s="102"/>
      <c r="CM936" s="102"/>
      <c r="CN936" s="102"/>
      <c r="CO936" s="102"/>
      <c r="CP936" s="102"/>
      <c r="CQ936" s="102"/>
      <c r="CR936" s="102"/>
      <c r="CS936" s="102"/>
      <c r="CT936" s="102"/>
      <c r="CU936" s="102"/>
      <c r="CV936" s="102"/>
      <c r="CW936" s="102"/>
      <c r="CX936" s="102"/>
      <c r="CY936" s="102"/>
      <c r="CZ936" s="102"/>
      <c r="DA936" s="102"/>
      <c r="DB936" s="102"/>
      <c r="DC936" s="102"/>
      <c r="DD936" s="102"/>
      <c r="DE936" s="102"/>
      <c r="DF936" s="102"/>
      <c r="DG936" s="102"/>
      <c r="DH936" s="102"/>
      <c r="DI936" s="102"/>
      <c r="DJ936" s="102"/>
      <c r="DK936" s="102"/>
      <c r="DL936" s="102"/>
      <c r="DM936" s="102"/>
      <c r="DN936" s="102"/>
      <c r="DO936" s="102"/>
      <c r="DP936" s="102"/>
      <c r="DQ936" s="102"/>
      <c r="DR936" s="102"/>
      <c r="DS936" s="102"/>
      <c r="DT936" s="102"/>
      <c r="DU936" s="102"/>
      <c r="DV936" s="102"/>
      <c r="DW936" s="102"/>
      <c r="DX936" s="102"/>
      <c r="DY936" s="102"/>
      <c r="DZ936" s="102"/>
      <c r="EA936" s="102"/>
      <c r="EB936" s="102"/>
      <c r="EC936" s="102"/>
      <c r="ED936" s="102"/>
      <c r="EE936" s="102"/>
      <c r="EF936" s="102"/>
      <c r="EG936" s="102"/>
      <c r="EH936" s="102"/>
      <c r="EI936" s="102"/>
      <c r="EJ936" s="102"/>
      <c r="EK936" s="102"/>
      <c r="EL936" s="102"/>
      <c r="EM936" s="102"/>
      <c r="EN936" s="102"/>
      <c r="EO936" s="102"/>
      <c r="EP936" s="102"/>
      <c r="EQ936" s="102"/>
      <c r="ER936" s="102"/>
      <c r="ES936" s="102"/>
      <c r="ET936" s="102"/>
      <c r="EU936" s="102"/>
      <c r="EV936" s="102"/>
      <c r="EW936" s="102"/>
      <c r="EX936" s="102"/>
      <c r="EY936" s="102"/>
      <c r="EZ936" s="102"/>
      <c r="FA936" s="102"/>
      <c r="FB936" s="102"/>
      <c r="FC936" s="102"/>
      <c r="FD936" s="102"/>
      <c r="FE936" s="102"/>
      <c r="FF936" s="102"/>
      <c r="FG936" s="102"/>
      <c r="FH936" s="102"/>
      <c r="FI936" s="102"/>
      <c r="FJ936" s="102"/>
      <c r="FK936" s="102"/>
      <c r="FL936" s="102"/>
      <c r="FM936" s="102"/>
      <c r="FN936" s="102"/>
      <c r="FO936" s="102"/>
      <c r="FP936" s="102"/>
      <c r="FQ936" s="102"/>
      <c r="FR936" s="102"/>
      <c r="FS936" s="102"/>
      <c r="FT936" s="102"/>
      <c r="FU936" s="102"/>
      <c r="FV936" s="102"/>
      <c r="FW936" s="102"/>
      <c r="FX936" s="102"/>
      <c r="FY936" s="102"/>
      <c r="FZ936" s="102"/>
      <c r="GA936" s="102"/>
      <c r="GB936" s="102"/>
      <c r="GC936" s="102"/>
      <c r="GD936" s="102"/>
      <c r="GE936" s="102"/>
      <c r="GF936" s="102"/>
      <c r="GG936" s="102"/>
      <c r="GH936" s="102"/>
      <c r="GI936" s="102"/>
      <c r="GJ936" s="102"/>
      <c r="GK936" s="102"/>
      <c r="GL936" s="102"/>
      <c r="GM936" s="102"/>
      <c r="GN936" s="102"/>
      <c r="GO936" s="102"/>
      <c r="GP936" s="102"/>
      <c r="GQ936" s="102"/>
      <c r="GR936" s="102"/>
      <c r="GS936" s="102"/>
      <c r="GT936" s="102"/>
      <c r="GU936" s="102"/>
      <c r="GV936" s="102"/>
      <c r="GW936" s="102"/>
      <c r="GX936" s="102"/>
      <c r="GY936" s="102"/>
      <c r="GZ936" s="102"/>
      <c r="HA936" s="102"/>
      <c r="HB936" s="102"/>
      <c r="HC936" s="102"/>
      <c r="HD936" s="102"/>
      <c r="HE936" s="102"/>
      <c r="HF936" s="102"/>
      <c r="HG936" s="102"/>
      <c r="HH936" s="102"/>
      <c r="HI936" s="102"/>
      <c r="HJ936" s="102"/>
      <c r="HK936" s="102"/>
      <c r="HL936" s="102"/>
      <c r="HM936" s="102"/>
      <c r="HN936" s="102"/>
      <c r="HO936" s="102"/>
      <c r="HP936" s="102"/>
      <c r="HQ936" s="102"/>
    </row>
    <row r="937" spans="2:225" ht="12.75" x14ac:dyDescent="0.2">
      <c r="B937" s="102"/>
      <c r="C937" s="109" t="s">
        <v>2442</v>
      </c>
      <c r="D937" s="102"/>
      <c r="E937" s="102"/>
      <c r="F937" s="102"/>
      <c r="G937" s="102"/>
      <c r="H937" s="108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4"/>
      <c r="X937" s="104"/>
      <c r="Y937" s="104"/>
      <c r="Z937" s="102"/>
      <c r="AA937" s="102"/>
      <c r="AB937" s="102"/>
      <c r="AC937" s="102"/>
      <c r="AD937" s="102"/>
      <c r="AE937" s="102"/>
      <c r="AF937" s="102"/>
      <c r="AG937" s="102"/>
      <c r="AH937" s="102"/>
      <c r="AI937" s="102"/>
      <c r="AJ937" s="102"/>
      <c r="AK937" s="102"/>
      <c r="AL937" s="102"/>
      <c r="AM937" s="102"/>
      <c r="AN937" s="102"/>
      <c r="AO937" s="102"/>
      <c r="AP937" s="102"/>
      <c r="AQ937" s="102"/>
      <c r="AR937" s="102"/>
      <c r="AS937" s="102"/>
      <c r="AT937" s="102"/>
      <c r="AU937" s="102"/>
      <c r="AV937" s="102"/>
      <c r="AW937" s="102"/>
      <c r="AX937" s="102"/>
      <c r="AY937" s="102"/>
      <c r="AZ937" s="102"/>
      <c r="BA937" s="102"/>
      <c r="BB937" s="102"/>
      <c r="BC937" s="102"/>
      <c r="BD937" s="102"/>
      <c r="BE937" s="102"/>
      <c r="BF937" s="102"/>
      <c r="BG937" s="102"/>
      <c r="BH937" s="102"/>
      <c r="BI937" s="102"/>
      <c r="BJ937" s="102"/>
      <c r="BK937" s="102"/>
      <c r="BL937" s="102"/>
      <c r="BM937" s="102"/>
      <c r="BN937" s="102"/>
      <c r="BO937" s="102"/>
      <c r="BP937" s="102"/>
      <c r="BQ937" s="102"/>
      <c r="BR937" s="102"/>
      <c r="BS937" s="102"/>
      <c r="BT937" s="102"/>
      <c r="BU937" s="102"/>
      <c r="BV937" s="102"/>
      <c r="BW937" s="102"/>
      <c r="BX937" s="102"/>
      <c r="BY937" s="102"/>
      <c r="BZ937" s="102"/>
      <c r="CA937" s="102"/>
      <c r="CB937" s="102"/>
      <c r="CC937" s="102"/>
      <c r="CD937" s="102"/>
      <c r="CE937" s="102"/>
      <c r="CF937" s="102"/>
      <c r="CG937" s="102"/>
      <c r="CH937" s="102"/>
      <c r="CI937" s="102"/>
      <c r="CJ937" s="102"/>
      <c r="CK937" s="102"/>
      <c r="CL937" s="102"/>
      <c r="CM937" s="102"/>
      <c r="CN937" s="102"/>
      <c r="CO937" s="102"/>
      <c r="CP937" s="102"/>
      <c r="CQ937" s="102"/>
      <c r="CR937" s="102"/>
      <c r="CS937" s="102"/>
      <c r="CT937" s="102"/>
      <c r="CU937" s="102"/>
      <c r="CV937" s="102"/>
      <c r="CW937" s="102"/>
      <c r="CX937" s="102"/>
      <c r="CY937" s="102"/>
      <c r="CZ937" s="102"/>
      <c r="DA937" s="102"/>
      <c r="DB937" s="102"/>
      <c r="DC937" s="102"/>
      <c r="DD937" s="102"/>
      <c r="DE937" s="102"/>
      <c r="DF937" s="102"/>
      <c r="DG937" s="102"/>
      <c r="DH937" s="102"/>
      <c r="DI937" s="102"/>
      <c r="DJ937" s="102"/>
      <c r="DK937" s="102"/>
      <c r="DL937" s="102"/>
      <c r="DM937" s="102"/>
      <c r="DN937" s="102"/>
      <c r="DO937" s="102"/>
      <c r="DP937" s="102"/>
      <c r="DQ937" s="102"/>
      <c r="DR937" s="102"/>
      <c r="DS937" s="102"/>
      <c r="DT937" s="102"/>
      <c r="DU937" s="102"/>
      <c r="DV937" s="102"/>
      <c r="DW937" s="102"/>
      <c r="DX937" s="102"/>
      <c r="DY937" s="102"/>
      <c r="DZ937" s="102"/>
      <c r="EA937" s="102"/>
      <c r="EB937" s="102"/>
      <c r="EC937" s="102"/>
      <c r="ED937" s="102"/>
      <c r="EE937" s="102"/>
      <c r="EF937" s="102"/>
      <c r="EG937" s="102"/>
      <c r="EH937" s="102"/>
      <c r="EI937" s="102"/>
      <c r="EJ937" s="102"/>
      <c r="EK937" s="102"/>
      <c r="EL937" s="102"/>
      <c r="EM937" s="102"/>
      <c r="EN937" s="102"/>
      <c r="EO937" s="102"/>
      <c r="EP937" s="102"/>
      <c r="EQ937" s="102"/>
      <c r="ER937" s="102"/>
      <c r="ES937" s="102"/>
      <c r="ET937" s="102"/>
      <c r="EU937" s="102"/>
      <c r="EV937" s="102"/>
      <c r="EW937" s="102"/>
      <c r="EX937" s="102"/>
      <c r="EY937" s="102"/>
      <c r="EZ937" s="102"/>
      <c r="FA937" s="102"/>
      <c r="FB937" s="102"/>
      <c r="FC937" s="102"/>
      <c r="FD937" s="102"/>
      <c r="FE937" s="102"/>
      <c r="FF937" s="102"/>
      <c r="FG937" s="102"/>
      <c r="FH937" s="102"/>
      <c r="FI937" s="102"/>
      <c r="FJ937" s="102"/>
      <c r="FK937" s="102"/>
      <c r="FL937" s="102"/>
      <c r="FM937" s="102"/>
      <c r="FN937" s="102"/>
      <c r="FO937" s="102"/>
      <c r="FP937" s="102"/>
      <c r="FQ937" s="102"/>
      <c r="FR937" s="102"/>
      <c r="FS937" s="102"/>
      <c r="FT937" s="102"/>
      <c r="FU937" s="102"/>
      <c r="FV937" s="102"/>
      <c r="FW937" s="102"/>
      <c r="FX937" s="102"/>
      <c r="FY937" s="102"/>
      <c r="FZ937" s="102"/>
      <c r="GA937" s="102"/>
      <c r="GB937" s="102"/>
      <c r="GC937" s="102"/>
      <c r="GD937" s="102"/>
      <c r="GE937" s="102"/>
      <c r="GF937" s="102"/>
      <c r="GG937" s="102"/>
      <c r="GH937" s="102"/>
      <c r="GI937" s="102"/>
      <c r="GJ937" s="102"/>
      <c r="GK937" s="102"/>
      <c r="GL937" s="102"/>
      <c r="GM937" s="102"/>
      <c r="GN937" s="102"/>
      <c r="GO937" s="102"/>
      <c r="GP937" s="102"/>
      <c r="GQ937" s="102"/>
      <c r="GR937" s="102"/>
      <c r="GS937" s="102"/>
      <c r="GT937" s="102"/>
      <c r="GU937" s="102"/>
      <c r="GV937" s="102"/>
      <c r="GW937" s="102"/>
      <c r="GX937" s="102"/>
      <c r="GY937" s="102"/>
      <c r="GZ937" s="102"/>
      <c r="HA937" s="102"/>
      <c r="HB937" s="102"/>
      <c r="HC937" s="102"/>
      <c r="HD937" s="102"/>
      <c r="HE937" s="102"/>
      <c r="HF937" s="102"/>
      <c r="HG937" s="102"/>
      <c r="HH937" s="102"/>
      <c r="HI937" s="102"/>
      <c r="HJ937" s="102"/>
      <c r="HK937" s="102"/>
      <c r="HL937" s="102"/>
      <c r="HM937" s="102"/>
      <c r="HN937" s="102"/>
      <c r="HO937" s="102"/>
      <c r="HP937" s="102"/>
      <c r="HQ937" s="102"/>
    </row>
    <row r="938" spans="2:225" ht="12.75" x14ac:dyDescent="0.2">
      <c r="B938" s="108"/>
      <c r="C938" s="109" t="s">
        <v>2443</v>
      </c>
      <c r="D938" s="108"/>
      <c r="E938" s="108"/>
      <c r="F938" s="108"/>
      <c r="G938" s="108"/>
      <c r="H938" s="108"/>
      <c r="I938" s="108"/>
      <c r="J938" s="108"/>
      <c r="K938" s="108"/>
      <c r="L938" s="108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4"/>
      <c r="X938" s="104"/>
      <c r="Y938" s="102"/>
      <c r="Z938" s="102"/>
      <c r="AA938" s="102"/>
      <c r="AB938" s="102"/>
      <c r="AC938" s="102"/>
      <c r="AD938" s="102"/>
      <c r="AE938" s="102"/>
      <c r="AF938" s="102"/>
      <c r="AG938" s="102"/>
      <c r="AH938" s="102"/>
      <c r="AI938" s="102"/>
      <c r="AJ938" s="102"/>
      <c r="AK938" s="102"/>
      <c r="AL938" s="102"/>
      <c r="AM938" s="102"/>
      <c r="AN938" s="102"/>
      <c r="AO938" s="102"/>
      <c r="AP938" s="102"/>
      <c r="AQ938" s="102"/>
      <c r="AR938" s="102"/>
      <c r="AS938" s="102"/>
      <c r="AT938" s="102"/>
      <c r="AU938" s="102"/>
      <c r="AV938" s="102"/>
      <c r="AW938" s="102"/>
      <c r="AX938" s="102"/>
      <c r="AY938" s="102"/>
      <c r="AZ938" s="102"/>
      <c r="BA938" s="102"/>
      <c r="BB938" s="102"/>
      <c r="BC938" s="102"/>
      <c r="BD938" s="102"/>
      <c r="BE938" s="102"/>
      <c r="BF938" s="102"/>
      <c r="BG938" s="102"/>
      <c r="BH938" s="102"/>
      <c r="BI938" s="102"/>
      <c r="BJ938" s="102"/>
      <c r="BK938" s="102"/>
      <c r="BL938" s="102"/>
      <c r="BM938" s="102"/>
      <c r="BN938" s="102"/>
      <c r="BO938" s="102"/>
      <c r="BP938" s="102"/>
      <c r="BQ938" s="102"/>
      <c r="BR938" s="102"/>
      <c r="BS938" s="102"/>
      <c r="BT938" s="102"/>
      <c r="BU938" s="102"/>
      <c r="BV938" s="102"/>
      <c r="BW938" s="102"/>
      <c r="BX938" s="102"/>
      <c r="BY938" s="102"/>
      <c r="BZ938" s="102"/>
      <c r="CA938" s="102"/>
      <c r="CB938" s="102"/>
      <c r="CC938" s="102"/>
      <c r="CD938" s="102"/>
      <c r="CE938" s="102"/>
      <c r="CF938" s="102"/>
      <c r="CG938" s="102"/>
      <c r="CH938" s="102"/>
      <c r="CI938" s="102"/>
      <c r="CJ938" s="102"/>
      <c r="CK938" s="102"/>
      <c r="CL938" s="102"/>
      <c r="CM938" s="102"/>
      <c r="CN938" s="102"/>
      <c r="CO938" s="102"/>
      <c r="CP938" s="102"/>
      <c r="CQ938" s="102"/>
      <c r="CR938" s="102"/>
      <c r="CS938" s="102"/>
      <c r="CT938" s="102"/>
      <c r="CU938" s="102"/>
      <c r="CV938" s="102"/>
      <c r="CW938" s="102"/>
      <c r="CX938" s="102"/>
      <c r="CY938" s="102"/>
      <c r="CZ938" s="102"/>
      <c r="DA938" s="102"/>
      <c r="DB938" s="102"/>
      <c r="DC938" s="102"/>
      <c r="DD938" s="102"/>
      <c r="DE938" s="102"/>
      <c r="DF938" s="102"/>
      <c r="DG938" s="102"/>
      <c r="DH938" s="102"/>
      <c r="DI938" s="102"/>
      <c r="DJ938" s="102"/>
      <c r="DK938" s="102"/>
      <c r="DL938" s="102"/>
      <c r="DM938" s="102"/>
      <c r="DN938" s="102"/>
      <c r="DO938" s="102"/>
      <c r="DP938" s="102"/>
      <c r="DQ938" s="102"/>
      <c r="DR938" s="102"/>
      <c r="DS938" s="102"/>
      <c r="DT938" s="102"/>
      <c r="DU938" s="102"/>
      <c r="DV938" s="102"/>
      <c r="DW938" s="102"/>
      <c r="DX938" s="102"/>
      <c r="DY938" s="102"/>
      <c r="DZ938" s="102"/>
      <c r="EA938" s="102"/>
      <c r="EB938" s="102"/>
      <c r="EC938" s="102"/>
      <c r="ED938" s="102"/>
      <c r="EE938" s="102"/>
      <c r="EF938" s="102"/>
      <c r="EG938" s="102"/>
      <c r="EH938" s="102"/>
      <c r="EI938" s="102"/>
      <c r="EJ938" s="102"/>
      <c r="EK938" s="102"/>
      <c r="EL938" s="102"/>
      <c r="EM938" s="102"/>
      <c r="EN938" s="102"/>
      <c r="EO938" s="102"/>
      <c r="EP938" s="102"/>
      <c r="EQ938" s="102"/>
      <c r="ER938" s="102"/>
      <c r="ES938" s="102"/>
      <c r="ET938" s="102"/>
      <c r="EU938" s="102"/>
      <c r="EV938" s="102"/>
      <c r="EW938" s="102"/>
      <c r="EX938" s="102"/>
      <c r="EY938" s="102"/>
      <c r="EZ938" s="102"/>
      <c r="FA938" s="102"/>
      <c r="FB938" s="102"/>
      <c r="FC938" s="102"/>
      <c r="FD938" s="102"/>
      <c r="FE938" s="102"/>
      <c r="FF938" s="102"/>
      <c r="FG938" s="102"/>
      <c r="FH938" s="102"/>
      <c r="FI938" s="102"/>
      <c r="FJ938" s="102"/>
      <c r="FK938" s="102"/>
      <c r="FL938" s="102"/>
      <c r="FM938" s="102"/>
      <c r="FN938" s="102"/>
      <c r="FO938" s="102"/>
      <c r="FP938" s="102"/>
      <c r="FQ938" s="102"/>
      <c r="FR938" s="102"/>
      <c r="FS938" s="102"/>
      <c r="FT938" s="102"/>
      <c r="FU938" s="102"/>
      <c r="FV938" s="102"/>
      <c r="FW938" s="102"/>
      <c r="FX938" s="102"/>
      <c r="FY938" s="102"/>
      <c r="FZ938" s="102"/>
      <c r="GA938" s="102"/>
      <c r="GB938" s="102"/>
      <c r="GC938" s="102"/>
      <c r="GD938" s="102"/>
      <c r="GE938" s="102"/>
      <c r="GF938" s="102"/>
      <c r="GG938" s="102"/>
      <c r="GH938" s="102"/>
      <c r="GI938" s="102"/>
      <c r="GJ938" s="102"/>
      <c r="GK938" s="102"/>
      <c r="GL938" s="102"/>
      <c r="GM938" s="102"/>
      <c r="GN938" s="102"/>
      <c r="GO938" s="102"/>
      <c r="GP938" s="102"/>
      <c r="GQ938" s="102"/>
      <c r="GR938" s="102"/>
      <c r="GS938" s="102"/>
      <c r="GT938" s="102"/>
      <c r="GU938" s="102"/>
      <c r="GV938" s="102"/>
      <c r="GW938" s="102"/>
      <c r="GX938" s="102"/>
      <c r="GY938" s="102"/>
      <c r="GZ938" s="102"/>
      <c r="HA938" s="102"/>
      <c r="HB938" s="102"/>
      <c r="HC938" s="102"/>
      <c r="HD938" s="102"/>
      <c r="HE938" s="102"/>
      <c r="HF938" s="102"/>
      <c r="HG938" s="102"/>
      <c r="HH938" s="102"/>
      <c r="HI938" s="102"/>
      <c r="HJ938" s="102"/>
      <c r="HK938" s="102"/>
      <c r="HL938" s="102"/>
      <c r="HM938" s="102"/>
      <c r="HN938" s="102"/>
      <c r="HO938" s="102"/>
      <c r="HP938" s="102"/>
      <c r="HQ938" s="102"/>
    </row>
    <row r="939" spans="2:225" ht="12.75" x14ac:dyDescent="0.2">
      <c r="B939" s="102"/>
      <c r="C939" s="111" t="s">
        <v>2444</v>
      </c>
      <c r="D939" s="112"/>
      <c r="E939" s="112"/>
      <c r="F939" s="112"/>
      <c r="G939" s="112"/>
      <c r="H939" s="108"/>
      <c r="I939" s="108"/>
      <c r="J939" s="108"/>
      <c r="K939" s="108"/>
      <c r="L939" s="108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4"/>
      <c r="X939" s="104"/>
      <c r="Y939" s="104"/>
      <c r="Z939" s="102"/>
      <c r="AA939" s="102"/>
      <c r="AB939" s="102"/>
      <c r="AC939" s="102"/>
      <c r="AD939" s="102"/>
      <c r="AE939" s="102"/>
      <c r="AF939" s="102"/>
      <c r="AG939" s="102"/>
      <c r="AH939" s="102"/>
      <c r="AI939" s="102"/>
      <c r="AJ939" s="102"/>
      <c r="AK939" s="102"/>
      <c r="AL939" s="102"/>
      <c r="AM939" s="102"/>
      <c r="AN939" s="102"/>
      <c r="AO939" s="102"/>
      <c r="AP939" s="102"/>
      <c r="AQ939" s="102"/>
      <c r="AR939" s="102"/>
      <c r="AS939" s="102"/>
      <c r="AT939" s="102"/>
      <c r="AU939" s="102"/>
      <c r="AV939" s="102"/>
      <c r="AW939" s="102"/>
      <c r="AX939" s="102"/>
      <c r="AY939" s="102"/>
      <c r="AZ939" s="102"/>
      <c r="BA939" s="102"/>
      <c r="BB939" s="102"/>
      <c r="BC939" s="102"/>
      <c r="BD939" s="102"/>
      <c r="BE939" s="102"/>
      <c r="BF939" s="102"/>
      <c r="BG939" s="102"/>
      <c r="BH939" s="102"/>
      <c r="BI939" s="102"/>
      <c r="BJ939" s="102"/>
      <c r="BK939" s="102"/>
      <c r="BL939" s="102"/>
      <c r="BM939" s="102"/>
      <c r="BN939" s="102"/>
      <c r="BO939" s="102"/>
      <c r="BP939" s="102"/>
      <c r="BQ939" s="102"/>
      <c r="BR939" s="102"/>
      <c r="BS939" s="102"/>
      <c r="BT939" s="102"/>
      <c r="BU939" s="102"/>
      <c r="BV939" s="102"/>
      <c r="BW939" s="102"/>
      <c r="BX939" s="102"/>
      <c r="BY939" s="102"/>
      <c r="BZ939" s="102"/>
      <c r="CA939" s="102"/>
      <c r="CB939" s="102"/>
      <c r="CC939" s="102"/>
      <c r="CD939" s="102"/>
      <c r="CE939" s="102"/>
      <c r="CF939" s="102"/>
      <c r="CG939" s="102"/>
      <c r="CH939" s="102"/>
      <c r="CI939" s="102"/>
      <c r="CJ939" s="102"/>
      <c r="CK939" s="102"/>
      <c r="CL939" s="102"/>
      <c r="CM939" s="102"/>
      <c r="CN939" s="102"/>
      <c r="CO939" s="102"/>
      <c r="CP939" s="102"/>
      <c r="CQ939" s="102"/>
      <c r="CR939" s="102"/>
      <c r="CS939" s="102"/>
      <c r="CT939" s="102"/>
      <c r="CU939" s="102"/>
      <c r="CV939" s="102"/>
      <c r="CW939" s="102"/>
      <c r="CX939" s="102"/>
      <c r="CY939" s="102"/>
      <c r="CZ939" s="102"/>
      <c r="DA939" s="102"/>
      <c r="DB939" s="102"/>
      <c r="DC939" s="102"/>
      <c r="DD939" s="102"/>
      <c r="DE939" s="102"/>
      <c r="DF939" s="102"/>
      <c r="DG939" s="102"/>
      <c r="DH939" s="102"/>
      <c r="DI939" s="102"/>
      <c r="DJ939" s="102"/>
      <c r="DK939" s="102"/>
      <c r="DL939" s="102"/>
      <c r="DM939" s="102"/>
      <c r="DN939" s="102"/>
      <c r="DO939" s="102"/>
      <c r="DP939" s="102"/>
      <c r="DQ939" s="102"/>
      <c r="DR939" s="102"/>
      <c r="DS939" s="102"/>
      <c r="DT939" s="102"/>
      <c r="DU939" s="102"/>
      <c r="DV939" s="102"/>
      <c r="DW939" s="102"/>
      <c r="DX939" s="102"/>
      <c r="DY939" s="102"/>
      <c r="DZ939" s="102"/>
      <c r="EA939" s="102"/>
      <c r="EB939" s="102"/>
      <c r="EC939" s="102"/>
      <c r="ED939" s="102"/>
      <c r="EE939" s="102"/>
      <c r="EF939" s="102"/>
      <c r="EG939" s="102"/>
      <c r="EH939" s="102"/>
      <c r="EI939" s="102"/>
      <c r="EJ939" s="102"/>
      <c r="EK939" s="102"/>
      <c r="EL939" s="102"/>
      <c r="EM939" s="102"/>
      <c r="EN939" s="102"/>
      <c r="EO939" s="102"/>
      <c r="EP939" s="102"/>
      <c r="EQ939" s="102"/>
      <c r="ER939" s="102"/>
      <c r="ES939" s="102"/>
      <c r="ET939" s="102"/>
      <c r="EU939" s="102"/>
      <c r="EV939" s="102"/>
      <c r="EW939" s="102"/>
      <c r="EX939" s="102"/>
      <c r="EY939" s="102"/>
      <c r="EZ939" s="102"/>
      <c r="FA939" s="102"/>
      <c r="FB939" s="102"/>
      <c r="FC939" s="102"/>
      <c r="FD939" s="102"/>
      <c r="FE939" s="102"/>
      <c r="FF939" s="102"/>
      <c r="FG939" s="102"/>
      <c r="FH939" s="102"/>
      <c r="FI939" s="102"/>
      <c r="FJ939" s="102"/>
      <c r="FK939" s="102"/>
      <c r="FL939" s="102"/>
      <c r="FM939" s="102"/>
      <c r="FN939" s="102"/>
      <c r="FO939" s="102"/>
      <c r="FP939" s="102"/>
      <c r="FQ939" s="102"/>
      <c r="FR939" s="102"/>
      <c r="FS939" s="102"/>
      <c r="FT939" s="102"/>
      <c r="FU939" s="102"/>
      <c r="FV939" s="102"/>
      <c r="FW939" s="102"/>
      <c r="FX939" s="102"/>
      <c r="FY939" s="102"/>
      <c r="FZ939" s="102"/>
      <c r="GA939" s="102"/>
      <c r="GB939" s="102"/>
      <c r="GC939" s="102"/>
      <c r="GD939" s="102"/>
      <c r="GE939" s="102"/>
      <c r="GF939" s="102"/>
      <c r="GG939" s="102"/>
      <c r="GH939" s="102"/>
      <c r="GI939" s="102"/>
      <c r="GJ939" s="102"/>
      <c r="GK939" s="102"/>
      <c r="GL939" s="102"/>
      <c r="GM939" s="102"/>
      <c r="GN939" s="102"/>
      <c r="GO939" s="102"/>
      <c r="GP939" s="102"/>
      <c r="GQ939" s="102"/>
      <c r="GR939" s="102"/>
      <c r="GS939" s="102"/>
      <c r="GT939" s="102"/>
      <c r="GU939" s="102"/>
      <c r="GV939" s="102"/>
      <c r="GW939" s="102"/>
      <c r="GX939" s="102"/>
      <c r="GY939" s="102"/>
      <c r="GZ939" s="102"/>
      <c r="HA939" s="102"/>
      <c r="HB939" s="102"/>
      <c r="HC939" s="102"/>
      <c r="HD939" s="102"/>
      <c r="HE939" s="102"/>
      <c r="HF939" s="102"/>
      <c r="HG939" s="102"/>
      <c r="HH939" s="102"/>
      <c r="HI939" s="102"/>
      <c r="HJ939" s="102"/>
      <c r="HK939" s="102"/>
      <c r="HL939" s="102"/>
      <c r="HM939" s="102"/>
      <c r="HN939" s="102"/>
      <c r="HO939" s="102"/>
      <c r="HP939" s="102"/>
      <c r="HQ939" s="102"/>
    </row>
    <row r="940" spans="2:225" ht="12.75" x14ac:dyDescent="0.2">
      <c r="B940" s="102"/>
      <c r="C940" s="111"/>
      <c r="D940" s="112"/>
      <c r="E940" s="112"/>
      <c r="F940" s="112"/>
      <c r="G940" s="112"/>
      <c r="H940" s="113"/>
      <c r="I940" s="108"/>
      <c r="J940" s="108"/>
      <c r="K940" s="108"/>
      <c r="L940" s="108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4"/>
      <c r="X940" s="104"/>
      <c r="Y940" s="102"/>
      <c r="Z940" s="102"/>
      <c r="AA940" s="102"/>
      <c r="AB940" s="102"/>
      <c r="AC940" s="102"/>
      <c r="AD940" s="102"/>
      <c r="AE940" s="102"/>
      <c r="AF940" s="102"/>
      <c r="AG940" s="102"/>
      <c r="AH940" s="102"/>
      <c r="AI940" s="102"/>
      <c r="AJ940" s="102"/>
      <c r="AK940" s="102"/>
      <c r="AL940" s="102"/>
      <c r="AM940" s="102"/>
      <c r="AN940" s="102"/>
      <c r="AO940" s="102"/>
      <c r="AP940" s="102"/>
      <c r="AQ940" s="102"/>
      <c r="AR940" s="102"/>
      <c r="AS940" s="102"/>
      <c r="AT940" s="102"/>
      <c r="AU940" s="102"/>
      <c r="AV940" s="102"/>
      <c r="AW940" s="102"/>
      <c r="AX940" s="102"/>
      <c r="AY940" s="102"/>
      <c r="AZ940" s="102"/>
      <c r="BA940" s="102"/>
      <c r="BB940" s="102"/>
      <c r="BC940" s="102"/>
      <c r="BD940" s="102"/>
      <c r="BE940" s="102"/>
      <c r="BF940" s="102"/>
      <c r="BG940" s="102"/>
      <c r="BH940" s="102"/>
      <c r="BI940" s="102"/>
      <c r="BJ940" s="102"/>
      <c r="BK940" s="102"/>
      <c r="BL940" s="102"/>
      <c r="BM940" s="102"/>
      <c r="BN940" s="102"/>
      <c r="BO940" s="102"/>
      <c r="BP940" s="102"/>
      <c r="BQ940" s="102"/>
      <c r="BR940" s="102"/>
      <c r="BS940" s="102"/>
      <c r="BT940" s="102"/>
      <c r="BU940" s="102"/>
      <c r="BV940" s="102"/>
      <c r="BW940" s="102"/>
      <c r="BX940" s="102"/>
      <c r="BY940" s="102"/>
      <c r="BZ940" s="102"/>
      <c r="CA940" s="102"/>
      <c r="CB940" s="102"/>
      <c r="CC940" s="102"/>
      <c r="CD940" s="102"/>
      <c r="CE940" s="102"/>
      <c r="CF940" s="102"/>
      <c r="CG940" s="102"/>
      <c r="CH940" s="102"/>
      <c r="CI940" s="102"/>
      <c r="CJ940" s="102"/>
      <c r="CK940" s="102"/>
      <c r="CL940" s="102"/>
      <c r="CM940" s="102"/>
      <c r="CN940" s="102"/>
      <c r="CO940" s="102"/>
      <c r="CP940" s="102"/>
      <c r="CQ940" s="102"/>
      <c r="CR940" s="102"/>
      <c r="CS940" s="102"/>
      <c r="CT940" s="102"/>
      <c r="CU940" s="102"/>
      <c r="CV940" s="102"/>
      <c r="CW940" s="102"/>
      <c r="CX940" s="102"/>
      <c r="CY940" s="102"/>
      <c r="CZ940" s="102"/>
      <c r="DA940" s="102"/>
      <c r="DB940" s="102"/>
      <c r="DC940" s="102"/>
      <c r="DD940" s="102"/>
      <c r="DE940" s="102"/>
      <c r="DF940" s="102"/>
      <c r="DG940" s="102"/>
      <c r="DH940" s="102"/>
      <c r="DI940" s="102"/>
      <c r="DJ940" s="102"/>
      <c r="DK940" s="102"/>
      <c r="DL940" s="102"/>
      <c r="DM940" s="102"/>
      <c r="DN940" s="102"/>
      <c r="DO940" s="102"/>
      <c r="DP940" s="102"/>
      <c r="DQ940" s="102"/>
      <c r="DR940" s="102"/>
      <c r="DS940" s="102"/>
      <c r="DT940" s="102"/>
      <c r="DU940" s="102"/>
      <c r="DV940" s="102"/>
      <c r="DW940" s="102"/>
      <c r="DX940" s="102"/>
      <c r="DY940" s="102"/>
      <c r="DZ940" s="102"/>
      <c r="EA940" s="102"/>
      <c r="EB940" s="102"/>
      <c r="EC940" s="102"/>
      <c r="ED940" s="102"/>
      <c r="EE940" s="102"/>
      <c r="EF940" s="102"/>
      <c r="EG940" s="102"/>
      <c r="EH940" s="102"/>
      <c r="EI940" s="102"/>
      <c r="EJ940" s="102"/>
      <c r="EK940" s="102"/>
      <c r="EL940" s="102"/>
      <c r="EM940" s="102"/>
      <c r="EN940" s="102"/>
      <c r="EO940" s="102"/>
      <c r="EP940" s="102"/>
      <c r="EQ940" s="102"/>
      <c r="ER940" s="102"/>
      <c r="ES940" s="102"/>
      <c r="ET940" s="102"/>
      <c r="EU940" s="102"/>
      <c r="EV940" s="102"/>
      <c r="EW940" s="102"/>
      <c r="EX940" s="102"/>
      <c r="EY940" s="102"/>
      <c r="EZ940" s="102"/>
      <c r="FA940" s="102"/>
      <c r="FB940" s="102"/>
      <c r="FC940" s="102"/>
      <c r="FD940" s="102"/>
      <c r="FE940" s="102"/>
      <c r="FF940" s="102"/>
      <c r="FG940" s="102"/>
      <c r="FH940" s="102"/>
      <c r="FI940" s="102"/>
      <c r="FJ940" s="102"/>
      <c r="FK940" s="102"/>
      <c r="FL940" s="102"/>
      <c r="FM940" s="102"/>
      <c r="FN940" s="102"/>
      <c r="FO940" s="102"/>
      <c r="FP940" s="102"/>
      <c r="FQ940" s="102"/>
      <c r="FR940" s="102"/>
      <c r="FS940" s="102"/>
      <c r="FT940" s="102"/>
      <c r="FU940" s="102"/>
      <c r="FV940" s="102"/>
      <c r="FW940" s="102"/>
      <c r="FX940" s="102"/>
      <c r="FY940" s="102"/>
      <c r="FZ940" s="102"/>
      <c r="GA940" s="102"/>
      <c r="GB940" s="102"/>
      <c r="GC940" s="102"/>
      <c r="GD940" s="102"/>
      <c r="GE940" s="102"/>
      <c r="GF940" s="102"/>
      <c r="GG940" s="102"/>
      <c r="GH940" s="102"/>
      <c r="GI940" s="102"/>
      <c r="GJ940" s="102"/>
      <c r="GK940" s="102"/>
      <c r="GL940" s="102"/>
      <c r="GM940" s="102"/>
      <c r="GN940" s="102"/>
      <c r="GO940" s="102"/>
      <c r="GP940" s="102"/>
      <c r="GQ940" s="102"/>
      <c r="GR940" s="102"/>
      <c r="GS940" s="102"/>
      <c r="GT940" s="102"/>
      <c r="GU940" s="102"/>
      <c r="GV940" s="102"/>
      <c r="GW940" s="102"/>
      <c r="GX940" s="102"/>
      <c r="GY940" s="102"/>
      <c r="GZ940" s="102"/>
      <c r="HA940" s="102"/>
      <c r="HB940" s="102"/>
      <c r="HC940" s="102"/>
      <c r="HD940" s="102"/>
      <c r="HE940" s="102"/>
      <c r="HF940" s="102"/>
      <c r="HG940" s="102"/>
      <c r="HH940" s="102"/>
      <c r="HI940" s="102"/>
      <c r="HJ940" s="102"/>
      <c r="HK940" s="102"/>
      <c r="HL940" s="102"/>
      <c r="HM940" s="102"/>
      <c r="HN940" s="102"/>
      <c r="HO940" s="102"/>
      <c r="HP940" s="102"/>
      <c r="HQ940" s="102"/>
    </row>
    <row r="941" spans="2:225" ht="25.5" x14ac:dyDescent="0.2">
      <c r="B941" s="110">
        <v>1</v>
      </c>
      <c r="C941" s="114" t="s">
        <v>2445</v>
      </c>
      <c r="D941" s="113"/>
      <c r="E941" s="113"/>
      <c r="F941" s="113"/>
      <c r="G941" s="113"/>
      <c r="H941" s="113"/>
      <c r="I941" s="113"/>
      <c r="J941" s="113"/>
      <c r="K941" s="113"/>
      <c r="L941" s="113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4"/>
      <c r="X941" s="104"/>
      <c r="Y941" s="102"/>
      <c r="Z941" s="102"/>
      <c r="AA941" s="102"/>
      <c r="AB941" s="102"/>
      <c r="AC941" s="102"/>
      <c r="AD941" s="102"/>
      <c r="AE941" s="102"/>
      <c r="AF941" s="102"/>
      <c r="AG941" s="102"/>
      <c r="AH941" s="102"/>
      <c r="AI941" s="102"/>
      <c r="AJ941" s="102"/>
      <c r="AK941" s="102"/>
      <c r="AL941" s="102"/>
      <c r="AM941" s="102"/>
      <c r="AN941" s="102"/>
      <c r="AO941" s="102"/>
      <c r="AP941" s="102"/>
      <c r="AQ941" s="102"/>
      <c r="AR941" s="102"/>
      <c r="AS941" s="102"/>
      <c r="AT941" s="102"/>
      <c r="AU941" s="102"/>
      <c r="AV941" s="102"/>
      <c r="AW941" s="102"/>
      <c r="AX941" s="102"/>
      <c r="AY941" s="102"/>
      <c r="AZ941" s="102"/>
      <c r="BA941" s="102"/>
      <c r="BB941" s="102"/>
      <c r="BC941" s="102"/>
      <c r="BD941" s="102"/>
      <c r="BE941" s="102"/>
      <c r="BF941" s="102"/>
      <c r="BG941" s="102"/>
      <c r="BH941" s="102"/>
      <c r="BI941" s="102"/>
      <c r="BJ941" s="102"/>
      <c r="BK941" s="102"/>
      <c r="BL941" s="102"/>
      <c r="BM941" s="102"/>
      <c r="BN941" s="102"/>
      <c r="BO941" s="102"/>
      <c r="BP941" s="102"/>
      <c r="BQ941" s="102"/>
      <c r="BR941" s="102"/>
      <c r="BS941" s="102"/>
      <c r="BT941" s="102"/>
      <c r="BU941" s="102"/>
      <c r="BV941" s="102"/>
      <c r="BW941" s="102"/>
      <c r="BX941" s="102"/>
      <c r="BY941" s="102"/>
      <c r="BZ941" s="102"/>
      <c r="CA941" s="102"/>
      <c r="CB941" s="102"/>
      <c r="CC941" s="102"/>
      <c r="CD941" s="102"/>
      <c r="CE941" s="102"/>
      <c r="CF941" s="102"/>
      <c r="CG941" s="102"/>
      <c r="CH941" s="102"/>
      <c r="CI941" s="102"/>
      <c r="CJ941" s="102"/>
      <c r="CK941" s="102"/>
      <c r="CL941" s="102"/>
      <c r="CM941" s="102"/>
      <c r="CN941" s="102"/>
      <c r="CO941" s="102"/>
      <c r="CP941" s="102"/>
      <c r="CQ941" s="102"/>
      <c r="CR941" s="102"/>
      <c r="CS941" s="102"/>
      <c r="CT941" s="102"/>
      <c r="CU941" s="102"/>
      <c r="CV941" s="102"/>
      <c r="CW941" s="102"/>
      <c r="CX941" s="102"/>
      <c r="CY941" s="102"/>
      <c r="CZ941" s="102"/>
      <c r="DA941" s="102"/>
      <c r="DB941" s="102"/>
      <c r="DC941" s="102"/>
      <c r="DD941" s="102"/>
      <c r="DE941" s="102"/>
      <c r="DF941" s="102"/>
      <c r="DG941" s="102"/>
      <c r="DH941" s="102"/>
      <c r="DI941" s="102"/>
      <c r="DJ941" s="102"/>
      <c r="DK941" s="102"/>
      <c r="DL941" s="102"/>
      <c r="DM941" s="102"/>
      <c r="DN941" s="102"/>
      <c r="DO941" s="102"/>
      <c r="DP941" s="102"/>
      <c r="DQ941" s="102"/>
      <c r="DR941" s="102"/>
      <c r="DS941" s="102"/>
      <c r="DT941" s="102"/>
      <c r="DU941" s="102"/>
      <c r="DV941" s="102"/>
      <c r="DW941" s="102"/>
      <c r="DX941" s="102"/>
      <c r="DY941" s="102"/>
      <c r="DZ941" s="102"/>
      <c r="EA941" s="102"/>
      <c r="EB941" s="102"/>
      <c r="EC941" s="102"/>
      <c r="ED941" s="102"/>
      <c r="EE941" s="102"/>
      <c r="EF941" s="102"/>
      <c r="EG941" s="102"/>
      <c r="EH941" s="102"/>
      <c r="EI941" s="102"/>
      <c r="EJ941" s="102"/>
      <c r="EK941" s="102"/>
      <c r="EL941" s="102"/>
      <c r="EM941" s="102"/>
      <c r="EN941" s="102"/>
      <c r="EO941" s="102"/>
      <c r="EP941" s="102"/>
      <c r="EQ941" s="102"/>
      <c r="ER941" s="102"/>
      <c r="ES941" s="102"/>
      <c r="ET941" s="102"/>
      <c r="EU941" s="102"/>
      <c r="EV941" s="102"/>
      <c r="EW941" s="102"/>
      <c r="EX941" s="102"/>
      <c r="EY941" s="102"/>
      <c r="EZ941" s="102"/>
      <c r="FA941" s="102"/>
      <c r="FB941" s="102"/>
      <c r="FC941" s="102"/>
      <c r="FD941" s="102"/>
      <c r="FE941" s="102"/>
      <c r="FF941" s="102"/>
      <c r="FG941" s="102"/>
      <c r="FH941" s="102"/>
      <c r="FI941" s="102"/>
      <c r="FJ941" s="102"/>
      <c r="FK941" s="102"/>
      <c r="FL941" s="102"/>
      <c r="FM941" s="102"/>
      <c r="FN941" s="102"/>
      <c r="FO941" s="102"/>
      <c r="FP941" s="102"/>
      <c r="FQ941" s="102"/>
      <c r="FR941" s="102"/>
      <c r="FS941" s="102"/>
      <c r="FT941" s="102"/>
      <c r="FU941" s="102"/>
      <c r="FV941" s="102"/>
      <c r="FW941" s="102"/>
      <c r="FX941" s="102"/>
      <c r="FY941" s="102"/>
      <c r="FZ941" s="102"/>
      <c r="GA941" s="102"/>
      <c r="GB941" s="102"/>
      <c r="GC941" s="102"/>
      <c r="GD941" s="102"/>
      <c r="GE941" s="102"/>
      <c r="GF941" s="102"/>
      <c r="GG941" s="102"/>
      <c r="GH941" s="102"/>
      <c r="GI941" s="102"/>
      <c r="GJ941" s="102"/>
      <c r="GK941" s="102"/>
      <c r="GL941" s="102"/>
      <c r="GM941" s="102"/>
      <c r="GN941" s="102"/>
      <c r="GO941" s="102"/>
      <c r="GP941" s="102"/>
      <c r="GQ941" s="102"/>
      <c r="GR941" s="102"/>
      <c r="GS941" s="102"/>
      <c r="GT941" s="102"/>
      <c r="GU941" s="102"/>
      <c r="GV941" s="102"/>
      <c r="GW941" s="102"/>
      <c r="GX941" s="102"/>
      <c r="GY941" s="102"/>
      <c r="GZ941" s="102"/>
      <c r="HA941" s="102"/>
      <c r="HB941" s="102"/>
      <c r="HC941" s="102"/>
      <c r="HD941" s="102"/>
      <c r="HE941" s="102"/>
      <c r="HF941" s="102"/>
      <c r="HG941" s="102"/>
      <c r="HH941" s="102"/>
      <c r="HI941" s="102"/>
      <c r="HJ941" s="102"/>
      <c r="HK941" s="102"/>
      <c r="HL941" s="102"/>
      <c r="HM941" s="102"/>
      <c r="HN941" s="102"/>
      <c r="HO941" s="102"/>
      <c r="HP941" s="102"/>
      <c r="HQ941" s="102"/>
    </row>
    <row r="942" spans="2:225" ht="12.75" x14ac:dyDescent="0.2">
      <c r="B942" s="110"/>
      <c r="C942" s="115" t="s">
        <v>2446</v>
      </c>
      <c r="D942" s="113"/>
      <c r="E942" s="113"/>
      <c r="F942" s="113"/>
      <c r="G942" s="113"/>
      <c r="H942" s="113"/>
      <c r="I942" s="113"/>
      <c r="J942" s="113"/>
      <c r="K942" s="113"/>
      <c r="L942" s="113"/>
      <c r="M942" s="102"/>
      <c r="N942" s="102"/>
      <c r="O942" s="102"/>
      <c r="P942" s="102"/>
      <c r="Q942" s="102"/>
      <c r="R942" s="102"/>
      <c r="S942" s="102"/>
      <c r="T942" s="102"/>
      <c r="U942" s="102" t="s">
        <v>2447</v>
      </c>
      <c r="V942" s="102"/>
      <c r="W942" s="104"/>
      <c r="X942" s="104"/>
      <c r="Y942" s="102"/>
      <c r="Z942" s="102"/>
      <c r="AA942" s="102"/>
      <c r="AB942" s="102"/>
      <c r="AC942" s="102"/>
      <c r="AD942" s="102"/>
      <c r="AE942" s="102"/>
      <c r="AF942" s="102"/>
      <c r="AG942" s="102"/>
      <c r="AH942" s="102"/>
      <c r="AI942" s="102"/>
      <c r="AJ942" s="102"/>
      <c r="AK942" s="102"/>
      <c r="AL942" s="102"/>
      <c r="AM942" s="102"/>
      <c r="AN942" s="102"/>
      <c r="AO942" s="102"/>
      <c r="AP942" s="102"/>
      <c r="AQ942" s="102"/>
      <c r="AR942" s="102"/>
      <c r="AS942" s="102"/>
      <c r="AT942" s="102"/>
      <c r="AU942" s="102"/>
      <c r="AV942" s="102"/>
      <c r="AW942" s="102"/>
      <c r="AX942" s="102"/>
      <c r="AY942" s="102"/>
      <c r="AZ942" s="102"/>
      <c r="BA942" s="102"/>
      <c r="BB942" s="102"/>
      <c r="BC942" s="102"/>
      <c r="BD942" s="102"/>
      <c r="BE942" s="102"/>
      <c r="BF942" s="102"/>
      <c r="BG942" s="102"/>
      <c r="BH942" s="102"/>
      <c r="BI942" s="102"/>
      <c r="BJ942" s="102"/>
      <c r="BK942" s="102"/>
      <c r="BL942" s="102"/>
      <c r="BM942" s="102"/>
      <c r="BN942" s="102"/>
      <c r="BO942" s="102"/>
      <c r="BP942" s="102"/>
      <c r="BQ942" s="102"/>
      <c r="BR942" s="102"/>
      <c r="BS942" s="102"/>
      <c r="BT942" s="102"/>
      <c r="BU942" s="102"/>
      <c r="BV942" s="102"/>
      <c r="BW942" s="102"/>
      <c r="BX942" s="102"/>
      <c r="BY942" s="102"/>
      <c r="BZ942" s="102"/>
      <c r="CA942" s="102"/>
      <c r="CB942" s="102"/>
      <c r="CC942" s="102"/>
      <c r="CD942" s="102"/>
      <c r="CE942" s="102"/>
      <c r="CF942" s="102"/>
      <c r="CG942" s="102"/>
      <c r="CH942" s="102"/>
      <c r="CI942" s="102"/>
      <c r="CJ942" s="102"/>
      <c r="CK942" s="102"/>
      <c r="CL942" s="102"/>
      <c r="CM942" s="102"/>
      <c r="CN942" s="102"/>
      <c r="CO942" s="102"/>
      <c r="CP942" s="102"/>
      <c r="CQ942" s="102"/>
      <c r="CR942" s="102"/>
      <c r="CS942" s="102"/>
      <c r="CT942" s="102"/>
      <c r="CU942" s="102"/>
      <c r="CV942" s="102"/>
      <c r="CW942" s="102"/>
      <c r="CX942" s="102"/>
      <c r="CY942" s="102"/>
      <c r="CZ942" s="102"/>
      <c r="DA942" s="102"/>
      <c r="DB942" s="102"/>
      <c r="DC942" s="102"/>
      <c r="DD942" s="102"/>
      <c r="DE942" s="102"/>
      <c r="DF942" s="102"/>
      <c r="DG942" s="102"/>
      <c r="DH942" s="102"/>
      <c r="DI942" s="102"/>
      <c r="DJ942" s="102"/>
      <c r="DK942" s="102"/>
      <c r="DL942" s="102"/>
      <c r="DM942" s="102"/>
      <c r="DN942" s="102"/>
      <c r="DO942" s="102"/>
      <c r="DP942" s="102"/>
      <c r="DQ942" s="102"/>
      <c r="DR942" s="102"/>
      <c r="DS942" s="102"/>
      <c r="DT942" s="102"/>
      <c r="DU942" s="102"/>
      <c r="DV942" s="102"/>
      <c r="DW942" s="102"/>
      <c r="DX942" s="102"/>
      <c r="DY942" s="102"/>
      <c r="DZ942" s="102"/>
      <c r="EA942" s="102"/>
      <c r="EB942" s="102"/>
      <c r="EC942" s="102"/>
      <c r="ED942" s="102"/>
      <c r="EE942" s="102"/>
      <c r="EF942" s="102"/>
      <c r="EG942" s="102"/>
      <c r="EH942" s="102"/>
      <c r="EI942" s="102"/>
      <c r="EJ942" s="102"/>
      <c r="EK942" s="102"/>
      <c r="EL942" s="102"/>
      <c r="EM942" s="102"/>
      <c r="EN942" s="102"/>
      <c r="EO942" s="102"/>
      <c r="EP942" s="102"/>
      <c r="EQ942" s="102"/>
      <c r="ER942" s="102"/>
      <c r="ES942" s="102"/>
      <c r="ET942" s="102"/>
      <c r="EU942" s="102"/>
      <c r="EV942" s="102"/>
      <c r="EW942" s="102"/>
      <c r="EX942" s="102"/>
      <c r="EY942" s="102"/>
      <c r="EZ942" s="102"/>
      <c r="FA942" s="102"/>
      <c r="FB942" s="102"/>
      <c r="FC942" s="102"/>
      <c r="FD942" s="102"/>
      <c r="FE942" s="102"/>
      <c r="FF942" s="102"/>
      <c r="FG942" s="102"/>
      <c r="FH942" s="102"/>
      <c r="FI942" s="102"/>
      <c r="FJ942" s="102"/>
      <c r="FK942" s="102"/>
      <c r="FL942" s="102"/>
      <c r="FM942" s="102"/>
      <c r="FN942" s="102"/>
      <c r="FO942" s="102"/>
      <c r="FP942" s="102"/>
      <c r="FQ942" s="102"/>
      <c r="FR942" s="102"/>
      <c r="FS942" s="102"/>
      <c r="FT942" s="102"/>
      <c r="FU942" s="102"/>
      <c r="FV942" s="102"/>
      <c r="FW942" s="102"/>
      <c r="FX942" s="102"/>
      <c r="FY942" s="102"/>
      <c r="FZ942" s="102"/>
      <c r="GA942" s="102"/>
      <c r="GB942" s="102"/>
      <c r="GC942" s="102"/>
      <c r="GD942" s="102"/>
      <c r="GE942" s="102"/>
      <c r="GF942" s="102"/>
      <c r="GG942" s="102"/>
      <c r="GH942" s="102"/>
      <c r="GI942" s="102"/>
      <c r="GJ942" s="102"/>
      <c r="GK942" s="102"/>
      <c r="GL942" s="102"/>
      <c r="GM942" s="102"/>
      <c r="GN942" s="102"/>
      <c r="GO942" s="102"/>
      <c r="GP942" s="102"/>
      <c r="GQ942" s="102"/>
      <c r="GR942" s="102"/>
      <c r="GS942" s="102"/>
      <c r="GT942" s="102"/>
      <c r="GU942" s="102"/>
      <c r="GV942" s="102"/>
      <c r="GW942" s="102"/>
      <c r="GX942" s="102"/>
      <c r="GY942" s="102"/>
      <c r="GZ942" s="102"/>
      <c r="HA942" s="102"/>
      <c r="HB942" s="102"/>
      <c r="HC942" s="102"/>
      <c r="HD942" s="102"/>
      <c r="HE942" s="102"/>
      <c r="HF942" s="102"/>
      <c r="HG942" s="102"/>
      <c r="HH942" s="102"/>
      <c r="HI942" s="102"/>
      <c r="HJ942" s="102"/>
      <c r="HK942" s="102"/>
      <c r="HL942" s="102"/>
      <c r="HM942" s="102"/>
      <c r="HN942" s="102"/>
      <c r="HO942" s="102"/>
      <c r="HP942" s="102"/>
      <c r="HQ942" s="102"/>
    </row>
    <row r="943" spans="2:225" ht="12.75" x14ac:dyDescent="0.2">
      <c r="B943" s="110"/>
      <c r="C943" s="109" t="s">
        <v>2448</v>
      </c>
      <c r="D943" s="113"/>
      <c r="E943" s="113"/>
      <c r="F943" s="113"/>
      <c r="G943" s="113"/>
      <c r="H943" s="113"/>
      <c r="I943" s="113"/>
      <c r="J943" s="113"/>
      <c r="K943" s="113"/>
      <c r="L943" s="113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4"/>
      <c r="X943" s="104"/>
      <c r="Y943" s="102"/>
      <c r="Z943" s="102"/>
      <c r="AA943" s="102"/>
      <c r="AB943" s="102"/>
      <c r="AC943" s="102"/>
      <c r="AD943" s="102"/>
      <c r="AE943" s="102"/>
      <c r="AF943" s="102"/>
      <c r="AG943" s="102"/>
      <c r="AH943" s="102"/>
      <c r="AI943" s="102"/>
      <c r="AJ943" s="102"/>
      <c r="AK943" s="102"/>
      <c r="AL943" s="102"/>
      <c r="AM943" s="102"/>
      <c r="AN943" s="102"/>
      <c r="AO943" s="102"/>
      <c r="AP943" s="102"/>
      <c r="AQ943" s="102"/>
      <c r="AR943" s="102"/>
      <c r="AS943" s="102"/>
      <c r="AT943" s="102"/>
      <c r="AU943" s="102"/>
      <c r="AV943" s="102"/>
      <c r="AW943" s="102"/>
      <c r="AX943" s="102"/>
      <c r="AY943" s="102"/>
      <c r="AZ943" s="102"/>
      <c r="BA943" s="102"/>
      <c r="BB943" s="102"/>
      <c r="BC943" s="102"/>
      <c r="BD943" s="102"/>
      <c r="BE943" s="102"/>
      <c r="BF943" s="102"/>
      <c r="BG943" s="102"/>
      <c r="BH943" s="102"/>
      <c r="BI943" s="102"/>
      <c r="BJ943" s="102"/>
      <c r="BK943" s="102"/>
      <c r="BL943" s="102"/>
      <c r="BM943" s="102"/>
      <c r="BN943" s="102"/>
      <c r="BO943" s="102"/>
      <c r="BP943" s="102"/>
      <c r="BQ943" s="102"/>
      <c r="BR943" s="102"/>
      <c r="BS943" s="102"/>
      <c r="BT943" s="102"/>
      <c r="BU943" s="102"/>
      <c r="BV943" s="102"/>
      <c r="BW943" s="102"/>
      <c r="BX943" s="102"/>
      <c r="BY943" s="102"/>
      <c r="BZ943" s="102"/>
      <c r="CA943" s="102"/>
      <c r="CB943" s="102"/>
      <c r="CC943" s="102"/>
      <c r="CD943" s="102"/>
      <c r="CE943" s="102"/>
      <c r="CF943" s="102"/>
      <c r="CG943" s="102"/>
      <c r="CH943" s="102"/>
      <c r="CI943" s="102"/>
      <c r="CJ943" s="102"/>
      <c r="CK943" s="102"/>
      <c r="CL943" s="102"/>
      <c r="CM943" s="102"/>
      <c r="CN943" s="102"/>
      <c r="CO943" s="102"/>
      <c r="CP943" s="102"/>
      <c r="CQ943" s="102"/>
      <c r="CR943" s="102"/>
      <c r="CS943" s="102"/>
      <c r="CT943" s="102"/>
      <c r="CU943" s="102"/>
      <c r="CV943" s="102"/>
      <c r="CW943" s="102"/>
      <c r="CX943" s="102"/>
      <c r="CY943" s="102"/>
      <c r="CZ943" s="102"/>
      <c r="DA943" s="102"/>
      <c r="DB943" s="102"/>
      <c r="DC943" s="102"/>
      <c r="DD943" s="102"/>
      <c r="DE943" s="102"/>
      <c r="DF943" s="102"/>
      <c r="DG943" s="102"/>
      <c r="DH943" s="102"/>
      <c r="DI943" s="102"/>
      <c r="DJ943" s="102"/>
      <c r="DK943" s="102"/>
      <c r="DL943" s="102"/>
      <c r="DM943" s="102"/>
      <c r="DN943" s="102"/>
      <c r="DO943" s="102"/>
      <c r="DP943" s="102"/>
      <c r="DQ943" s="102"/>
      <c r="DR943" s="102"/>
      <c r="DS943" s="102"/>
      <c r="DT943" s="102"/>
      <c r="DU943" s="102"/>
      <c r="DV943" s="102"/>
      <c r="DW943" s="102"/>
      <c r="DX943" s="102"/>
      <c r="DY943" s="102"/>
      <c r="DZ943" s="102"/>
      <c r="EA943" s="102"/>
      <c r="EB943" s="102"/>
      <c r="EC943" s="102"/>
      <c r="ED943" s="102"/>
      <c r="EE943" s="102"/>
      <c r="EF943" s="102"/>
      <c r="EG943" s="102"/>
      <c r="EH943" s="102"/>
      <c r="EI943" s="102"/>
      <c r="EJ943" s="102"/>
      <c r="EK943" s="102"/>
      <c r="EL943" s="102"/>
      <c r="EM943" s="102"/>
      <c r="EN943" s="102"/>
      <c r="EO943" s="102"/>
      <c r="EP943" s="102"/>
      <c r="EQ943" s="102"/>
      <c r="ER943" s="102"/>
      <c r="ES943" s="102"/>
      <c r="ET943" s="102"/>
      <c r="EU943" s="102"/>
      <c r="EV943" s="102"/>
      <c r="EW943" s="102"/>
      <c r="EX943" s="102"/>
      <c r="EY943" s="102"/>
      <c r="EZ943" s="102"/>
      <c r="FA943" s="102"/>
      <c r="FB943" s="102"/>
      <c r="FC943" s="102"/>
      <c r="FD943" s="102"/>
      <c r="FE943" s="102"/>
      <c r="FF943" s="102"/>
      <c r="FG943" s="102"/>
      <c r="FH943" s="102"/>
      <c r="FI943" s="102"/>
      <c r="FJ943" s="102"/>
      <c r="FK943" s="102"/>
      <c r="FL943" s="102"/>
      <c r="FM943" s="102"/>
      <c r="FN943" s="102"/>
      <c r="FO943" s="102"/>
      <c r="FP943" s="102"/>
      <c r="FQ943" s="102"/>
      <c r="FR943" s="102"/>
      <c r="FS943" s="102"/>
      <c r="FT943" s="102"/>
      <c r="FU943" s="102"/>
      <c r="FV943" s="102"/>
      <c r="FW943" s="102"/>
      <c r="FX943" s="102"/>
      <c r="FY943" s="102"/>
      <c r="FZ943" s="102"/>
      <c r="GA943" s="102"/>
      <c r="GB943" s="102"/>
      <c r="GC943" s="102"/>
      <c r="GD943" s="102"/>
      <c r="GE943" s="102"/>
      <c r="GF943" s="102"/>
      <c r="GG943" s="102"/>
      <c r="GH943" s="102"/>
      <c r="GI943" s="102"/>
      <c r="GJ943" s="102"/>
      <c r="GK943" s="102"/>
      <c r="GL943" s="102"/>
      <c r="GM943" s="102"/>
      <c r="GN943" s="102"/>
      <c r="GO943" s="102"/>
      <c r="GP943" s="102"/>
      <c r="GQ943" s="102"/>
      <c r="GR943" s="102"/>
      <c r="GS943" s="102"/>
      <c r="GT943" s="102"/>
      <c r="GU943" s="102"/>
      <c r="GV943" s="102"/>
      <c r="GW943" s="102"/>
      <c r="GX943" s="102"/>
      <c r="GY943" s="102"/>
      <c r="GZ943" s="102"/>
      <c r="HA943" s="102"/>
      <c r="HB943" s="102"/>
      <c r="HC943" s="102"/>
      <c r="HD943" s="102"/>
      <c r="HE943" s="102"/>
      <c r="HF943" s="102"/>
      <c r="HG943" s="102"/>
      <c r="HH943" s="102"/>
      <c r="HI943" s="102"/>
      <c r="HJ943" s="102"/>
      <c r="HK943" s="102"/>
      <c r="HL943" s="102"/>
      <c r="HM943" s="102"/>
      <c r="HN943" s="102"/>
      <c r="HO943" s="102"/>
      <c r="HP943" s="102"/>
      <c r="HQ943" s="102"/>
    </row>
    <row r="944" spans="2:225" ht="12.75" x14ac:dyDescent="0.2">
      <c r="B944" s="110"/>
      <c r="C944" s="109" t="s">
        <v>2449</v>
      </c>
      <c r="D944" s="113"/>
      <c r="E944" s="113"/>
      <c r="F944" s="113"/>
      <c r="G944" s="113"/>
      <c r="H944" s="113"/>
      <c r="I944" s="113"/>
      <c r="J944" s="113"/>
      <c r="K944" s="113"/>
      <c r="L944" s="113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4"/>
      <c r="X944" s="104"/>
      <c r="Y944" s="102"/>
      <c r="Z944" s="102"/>
      <c r="AA944" s="102"/>
      <c r="AB944" s="102"/>
      <c r="AC944" s="102"/>
      <c r="AD944" s="102"/>
      <c r="AE944" s="102"/>
      <c r="AF944" s="102"/>
      <c r="AG944" s="102"/>
      <c r="AH944" s="102"/>
      <c r="AI944" s="102"/>
      <c r="AJ944" s="102"/>
      <c r="AK944" s="102"/>
      <c r="AL944" s="102"/>
      <c r="AM944" s="102"/>
      <c r="AN944" s="102"/>
      <c r="AO944" s="102"/>
      <c r="AP944" s="102"/>
      <c r="AQ944" s="102"/>
      <c r="AR944" s="102"/>
      <c r="AS944" s="102"/>
      <c r="AT944" s="102"/>
      <c r="AU944" s="102"/>
      <c r="AV944" s="102"/>
      <c r="AW944" s="102"/>
      <c r="AX944" s="102"/>
      <c r="AY944" s="102"/>
      <c r="AZ944" s="102"/>
      <c r="BA944" s="102"/>
      <c r="BB944" s="102"/>
      <c r="BC944" s="102"/>
      <c r="BD944" s="102"/>
      <c r="BE944" s="102"/>
      <c r="BF944" s="102"/>
      <c r="BG944" s="102"/>
      <c r="BH944" s="102"/>
      <c r="BI944" s="102"/>
      <c r="BJ944" s="102"/>
      <c r="BK944" s="102"/>
      <c r="BL944" s="102"/>
      <c r="BM944" s="102"/>
      <c r="BN944" s="102"/>
      <c r="BO944" s="102"/>
      <c r="BP944" s="102"/>
      <c r="BQ944" s="102"/>
      <c r="BR944" s="102"/>
      <c r="BS944" s="102"/>
      <c r="BT944" s="102"/>
      <c r="BU944" s="102"/>
      <c r="BV944" s="102"/>
      <c r="BW944" s="102"/>
      <c r="BX944" s="102"/>
      <c r="BY944" s="102"/>
      <c r="BZ944" s="102"/>
      <c r="CA944" s="102"/>
      <c r="CB944" s="102"/>
      <c r="CC944" s="102"/>
      <c r="CD944" s="102"/>
      <c r="CE944" s="102"/>
      <c r="CF944" s="102"/>
      <c r="CG944" s="102"/>
      <c r="CH944" s="102"/>
      <c r="CI944" s="102"/>
      <c r="CJ944" s="102"/>
      <c r="CK944" s="102"/>
      <c r="CL944" s="102"/>
      <c r="CM944" s="102"/>
      <c r="CN944" s="102"/>
      <c r="CO944" s="102"/>
      <c r="CP944" s="102"/>
      <c r="CQ944" s="102"/>
      <c r="CR944" s="102"/>
      <c r="CS944" s="102"/>
      <c r="CT944" s="102"/>
      <c r="CU944" s="102"/>
      <c r="CV944" s="102"/>
      <c r="CW944" s="102"/>
      <c r="CX944" s="102"/>
      <c r="CY944" s="102"/>
      <c r="CZ944" s="102"/>
      <c r="DA944" s="102"/>
      <c r="DB944" s="102"/>
      <c r="DC944" s="102"/>
      <c r="DD944" s="102"/>
      <c r="DE944" s="102"/>
      <c r="DF944" s="102"/>
      <c r="DG944" s="102"/>
      <c r="DH944" s="102"/>
      <c r="DI944" s="102"/>
      <c r="DJ944" s="102"/>
      <c r="DK944" s="102"/>
      <c r="DL944" s="102"/>
      <c r="DM944" s="102"/>
      <c r="DN944" s="102"/>
      <c r="DO944" s="102"/>
      <c r="DP944" s="102"/>
      <c r="DQ944" s="102"/>
      <c r="DR944" s="102"/>
      <c r="DS944" s="102"/>
      <c r="DT944" s="102"/>
      <c r="DU944" s="102"/>
      <c r="DV944" s="102"/>
      <c r="DW944" s="102"/>
      <c r="DX944" s="102"/>
      <c r="DY944" s="102"/>
      <c r="DZ944" s="102"/>
      <c r="EA944" s="102"/>
      <c r="EB944" s="102"/>
      <c r="EC944" s="102"/>
      <c r="ED944" s="102"/>
      <c r="EE944" s="102"/>
      <c r="EF944" s="102"/>
      <c r="EG944" s="102"/>
      <c r="EH944" s="102"/>
      <c r="EI944" s="102"/>
      <c r="EJ944" s="102"/>
      <c r="EK944" s="102"/>
      <c r="EL944" s="102"/>
      <c r="EM944" s="102"/>
      <c r="EN944" s="102"/>
      <c r="EO944" s="102"/>
      <c r="EP944" s="102"/>
      <c r="EQ944" s="102"/>
      <c r="ER944" s="102"/>
      <c r="ES944" s="102"/>
      <c r="ET944" s="102"/>
      <c r="EU944" s="102"/>
      <c r="EV944" s="102"/>
      <c r="EW944" s="102"/>
      <c r="EX944" s="102"/>
      <c r="EY944" s="102"/>
      <c r="EZ944" s="102"/>
      <c r="FA944" s="102"/>
      <c r="FB944" s="102"/>
      <c r="FC944" s="102"/>
      <c r="FD944" s="102"/>
      <c r="FE944" s="102"/>
      <c r="FF944" s="102"/>
      <c r="FG944" s="102"/>
      <c r="FH944" s="102"/>
      <c r="FI944" s="102"/>
      <c r="FJ944" s="102"/>
      <c r="FK944" s="102"/>
      <c r="FL944" s="102"/>
      <c r="FM944" s="102"/>
      <c r="FN944" s="102"/>
      <c r="FO944" s="102"/>
      <c r="FP944" s="102"/>
      <c r="FQ944" s="102"/>
      <c r="FR944" s="102"/>
      <c r="FS944" s="102"/>
      <c r="FT944" s="102"/>
      <c r="FU944" s="102"/>
      <c r="FV944" s="102"/>
      <c r="FW944" s="102"/>
      <c r="FX944" s="102"/>
      <c r="FY944" s="102"/>
      <c r="FZ944" s="102"/>
      <c r="GA944" s="102"/>
      <c r="GB944" s="102"/>
      <c r="GC944" s="102"/>
      <c r="GD944" s="102"/>
      <c r="GE944" s="102"/>
      <c r="GF944" s="102"/>
      <c r="GG944" s="102"/>
      <c r="GH944" s="102"/>
      <c r="GI944" s="102"/>
      <c r="GJ944" s="102"/>
      <c r="GK944" s="102"/>
      <c r="GL944" s="102"/>
      <c r="GM944" s="102"/>
      <c r="GN944" s="102"/>
      <c r="GO944" s="102"/>
      <c r="GP944" s="102"/>
      <c r="GQ944" s="102"/>
      <c r="GR944" s="102"/>
      <c r="GS944" s="102"/>
      <c r="GT944" s="102"/>
      <c r="GU944" s="102"/>
      <c r="GV944" s="102"/>
      <c r="GW944" s="102"/>
      <c r="GX944" s="102"/>
      <c r="GY944" s="102"/>
      <c r="GZ944" s="102"/>
      <c r="HA944" s="102"/>
      <c r="HB944" s="102"/>
      <c r="HC944" s="102"/>
      <c r="HD944" s="102"/>
      <c r="HE944" s="102"/>
      <c r="HF944" s="102"/>
      <c r="HG944" s="102"/>
      <c r="HH944" s="102"/>
      <c r="HI944" s="102"/>
      <c r="HJ944" s="102"/>
      <c r="HK944" s="102"/>
      <c r="HL944" s="102"/>
      <c r="HM944" s="102"/>
      <c r="HN944" s="102"/>
      <c r="HO944" s="102"/>
      <c r="HP944" s="102"/>
      <c r="HQ944" s="102"/>
    </row>
    <row r="945" spans="2:225" ht="12.75" x14ac:dyDescent="0.2">
      <c r="B945" s="110"/>
      <c r="C945" s="116" t="s">
        <v>2450</v>
      </c>
      <c r="D945" s="113"/>
      <c r="E945" s="113"/>
      <c r="F945" s="113"/>
      <c r="G945" s="113"/>
      <c r="H945" s="113"/>
      <c r="I945" s="113"/>
      <c r="J945" s="113"/>
      <c r="K945" s="113"/>
      <c r="L945" s="113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4"/>
      <c r="X945" s="104"/>
      <c r="Y945" s="102"/>
      <c r="Z945" s="102"/>
      <c r="AA945" s="102"/>
      <c r="AB945" s="102"/>
      <c r="AC945" s="102"/>
      <c r="AD945" s="102"/>
      <c r="AE945" s="102"/>
      <c r="AF945" s="102"/>
      <c r="AG945" s="102"/>
      <c r="AH945" s="102"/>
      <c r="AI945" s="102"/>
      <c r="AJ945" s="102"/>
      <c r="AK945" s="102"/>
      <c r="AL945" s="102"/>
      <c r="AM945" s="102"/>
      <c r="AN945" s="102"/>
      <c r="AO945" s="102"/>
      <c r="AP945" s="102"/>
      <c r="AQ945" s="102"/>
      <c r="AR945" s="102"/>
      <c r="AS945" s="102"/>
      <c r="AT945" s="102"/>
      <c r="AU945" s="102"/>
      <c r="AV945" s="102"/>
      <c r="AW945" s="102"/>
      <c r="AX945" s="102"/>
      <c r="AY945" s="102"/>
      <c r="AZ945" s="102"/>
      <c r="BA945" s="102"/>
      <c r="BB945" s="102"/>
      <c r="BC945" s="102"/>
      <c r="BD945" s="102"/>
      <c r="BE945" s="102"/>
      <c r="BF945" s="102"/>
      <c r="BG945" s="102"/>
      <c r="BH945" s="102"/>
      <c r="BI945" s="102"/>
      <c r="BJ945" s="102"/>
      <c r="BK945" s="102"/>
      <c r="BL945" s="102"/>
      <c r="BM945" s="102"/>
      <c r="BN945" s="102"/>
      <c r="BO945" s="102"/>
      <c r="BP945" s="102"/>
      <c r="BQ945" s="102"/>
      <c r="BR945" s="102"/>
      <c r="BS945" s="102"/>
      <c r="BT945" s="102"/>
      <c r="BU945" s="102"/>
      <c r="BV945" s="102"/>
      <c r="BW945" s="102"/>
      <c r="BX945" s="102"/>
      <c r="BY945" s="102"/>
      <c r="BZ945" s="102"/>
      <c r="CA945" s="102"/>
      <c r="CB945" s="102"/>
      <c r="CC945" s="102"/>
      <c r="CD945" s="102"/>
      <c r="CE945" s="102"/>
      <c r="CF945" s="102"/>
      <c r="CG945" s="102"/>
      <c r="CH945" s="102"/>
      <c r="CI945" s="102"/>
      <c r="CJ945" s="102"/>
      <c r="CK945" s="102"/>
      <c r="CL945" s="102"/>
      <c r="CM945" s="102"/>
      <c r="CN945" s="102"/>
      <c r="CO945" s="102"/>
      <c r="CP945" s="102"/>
      <c r="CQ945" s="102"/>
      <c r="CR945" s="102"/>
      <c r="CS945" s="102"/>
      <c r="CT945" s="102"/>
      <c r="CU945" s="102"/>
      <c r="CV945" s="102"/>
      <c r="CW945" s="102"/>
      <c r="CX945" s="102"/>
      <c r="CY945" s="102"/>
      <c r="CZ945" s="102"/>
      <c r="DA945" s="102"/>
      <c r="DB945" s="102"/>
      <c r="DC945" s="102"/>
      <c r="DD945" s="102"/>
      <c r="DE945" s="102"/>
      <c r="DF945" s="102"/>
      <c r="DG945" s="102"/>
      <c r="DH945" s="102"/>
      <c r="DI945" s="102"/>
      <c r="DJ945" s="102"/>
      <c r="DK945" s="102"/>
      <c r="DL945" s="102"/>
      <c r="DM945" s="102"/>
      <c r="DN945" s="102"/>
      <c r="DO945" s="102"/>
      <c r="DP945" s="102"/>
      <c r="DQ945" s="102"/>
      <c r="DR945" s="102"/>
      <c r="DS945" s="102"/>
      <c r="DT945" s="102"/>
      <c r="DU945" s="102"/>
      <c r="DV945" s="102"/>
      <c r="DW945" s="102"/>
      <c r="DX945" s="102"/>
      <c r="DY945" s="102"/>
      <c r="DZ945" s="102"/>
      <c r="EA945" s="102"/>
      <c r="EB945" s="102"/>
      <c r="EC945" s="102"/>
      <c r="ED945" s="102"/>
      <c r="EE945" s="102"/>
      <c r="EF945" s="102"/>
      <c r="EG945" s="102"/>
      <c r="EH945" s="102"/>
      <c r="EI945" s="102"/>
      <c r="EJ945" s="102"/>
      <c r="EK945" s="102"/>
      <c r="EL945" s="102"/>
      <c r="EM945" s="102"/>
      <c r="EN945" s="102"/>
      <c r="EO945" s="102"/>
      <c r="EP945" s="102"/>
      <c r="EQ945" s="102"/>
      <c r="ER945" s="102"/>
      <c r="ES945" s="102"/>
      <c r="ET945" s="102"/>
      <c r="EU945" s="102"/>
      <c r="EV945" s="102"/>
      <c r="EW945" s="102"/>
      <c r="EX945" s="102"/>
      <c r="EY945" s="102"/>
      <c r="EZ945" s="102"/>
      <c r="FA945" s="102"/>
      <c r="FB945" s="102"/>
      <c r="FC945" s="102"/>
      <c r="FD945" s="102"/>
      <c r="FE945" s="102"/>
      <c r="FF945" s="102"/>
      <c r="FG945" s="102"/>
      <c r="FH945" s="102"/>
      <c r="FI945" s="102"/>
      <c r="FJ945" s="102"/>
      <c r="FK945" s="102"/>
      <c r="FL945" s="102"/>
      <c r="FM945" s="102"/>
      <c r="FN945" s="102"/>
      <c r="FO945" s="102"/>
      <c r="FP945" s="102"/>
      <c r="FQ945" s="102"/>
      <c r="FR945" s="102"/>
      <c r="FS945" s="102"/>
      <c r="FT945" s="102"/>
      <c r="FU945" s="102"/>
      <c r="FV945" s="102"/>
      <c r="FW945" s="102"/>
      <c r="FX945" s="102"/>
      <c r="FY945" s="102"/>
      <c r="FZ945" s="102"/>
      <c r="GA945" s="102"/>
      <c r="GB945" s="102"/>
      <c r="GC945" s="102"/>
      <c r="GD945" s="102"/>
      <c r="GE945" s="102"/>
      <c r="GF945" s="102"/>
      <c r="GG945" s="102"/>
      <c r="GH945" s="102"/>
      <c r="GI945" s="102"/>
      <c r="GJ945" s="102"/>
      <c r="GK945" s="102"/>
      <c r="GL945" s="102"/>
      <c r="GM945" s="102"/>
      <c r="GN945" s="102"/>
      <c r="GO945" s="102"/>
      <c r="GP945" s="102"/>
      <c r="GQ945" s="102"/>
      <c r="GR945" s="102"/>
      <c r="GS945" s="102"/>
      <c r="GT945" s="102"/>
      <c r="GU945" s="102"/>
      <c r="GV945" s="102"/>
      <c r="GW945" s="102"/>
      <c r="GX945" s="102"/>
      <c r="GY945" s="102"/>
      <c r="GZ945" s="102"/>
      <c r="HA945" s="102"/>
      <c r="HB945" s="102"/>
      <c r="HC945" s="102"/>
      <c r="HD945" s="102"/>
      <c r="HE945" s="102"/>
      <c r="HF945" s="102"/>
      <c r="HG945" s="102"/>
      <c r="HH945" s="102"/>
      <c r="HI945" s="102"/>
      <c r="HJ945" s="102"/>
      <c r="HK945" s="102"/>
      <c r="HL945" s="102"/>
      <c r="HM945" s="102"/>
      <c r="HN945" s="102"/>
      <c r="HO945" s="102"/>
      <c r="HP945" s="102"/>
      <c r="HQ945" s="102"/>
    </row>
    <row r="946" spans="2:225" ht="12.75" x14ac:dyDescent="0.2">
      <c r="B946" s="110"/>
      <c r="C946" s="116" t="s">
        <v>2451</v>
      </c>
      <c r="D946" s="113"/>
      <c r="E946" s="113"/>
      <c r="F946" s="113"/>
      <c r="G946" s="113"/>
      <c r="H946" s="113"/>
      <c r="I946" s="113"/>
      <c r="J946" s="113"/>
      <c r="K946" s="113"/>
      <c r="L946" s="113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4"/>
      <c r="X946" s="104"/>
      <c r="Y946" s="102"/>
      <c r="Z946" s="102"/>
      <c r="AA946" s="102"/>
      <c r="AB946" s="102"/>
      <c r="AC946" s="102"/>
      <c r="AD946" s="102"/>
      <c r="AE946" s="102"/>
      <c r="AF946" s="102"/>
      <c r="AG946" s="102"/>
      <c r="AH946" s="102"/>
      <c r="AI946" s="102"/>
      <c r="AJ946" s="102"/>
      <c r="AK946" s="102"/>
      <c r="AL946" s="102"/>
      <c r="AM946" s="102"/>
      <c r="AN946" s="102"/>
      <c r="AO946" s="102"/>
      <c r="AP946" s="102"/>
      <c r="AQ946" s="102"/>
      <c r="AR946" s="102"/>
      <c r="AS946" s="102"/>
      <c r="AT946" s="102"/>
      <c r="AU946" s="102"/>
      <c r="AV946" s="102"/>
      <c r="AW946" s="102"/>
      <c r="AX946" s="102"/>
      <c r="AY946" s="102"/>
      <c r="AZ946" s="102"/>
      <c r="BA946" s="102"/>
      <c r="BB946" s="102"/>
      <c r="BC946" s="102"/>
      <c r="BD946" s="102"/>
      <c r="BE946" s="102"/>
      <c r="BF946" s="102"/>
      <c r="BG946" s="102"/>
      <c r="BH946" s="102"/>
      <c r="BI946" s="102"/>
      <c r="BJ946" s="102"/>
      <c r="BK946" s="102"/>
      <c r="BL946" s="102"/>
      <c r="BM946" s="102"/>
      <c r="BN946" s="102"/>
      <c r="BO946" s="102"/>
      <c r="BP946" s="102"/>
      <c r="BQ946" s="102"/>
      <c r="BR946" s="102"/>
      <c r="BS946" s="102"/>
      <c r="BT946" s="102"/>
      <c r="BU946" s="102"/>
      <c r="BV946" s="102"/>
      <c r="BW946" s="102"/>
      <c r="BX946" s="102"/>
      <c r="BY946" s="102"/>
      <c r="BZ946" s="102"/>
      <c r="CA946" s="102"/>
      <c r="CB946" s="102"/>
      <c r="CC946" s="102"/>
      <c r="CD946" s="102"/>
      <c r="CE946" s="102"/>
      <c r="CF946" s="102"/>
      <c r="CG946" s="102"/>
      <c r="CH946" s="102"/>
      <c r="CI946" s="102"/>
      <c r="CJ946" s="102"/>
      <c r="CK946" s="102"/>
      <c r="CL946" s="102"/>
      <c r="CM946" s="102"/>
      <c r="CN946" s="102"/>
      <c r="CO946" s="102"/>
      <c r="CP946" s="102"/>
      <c r="CQ946" s="102"/>
      <c r="CR946" s="102"/>
      <c r="CS946" s="102"/>
      <c r="CT946" s="102"/>
      <c r="CU946" s="102"/>
      <c r="CV946" s="102"/>
      <c r="CW946" s="102"/>
      <c r="CX946" s="102"/>
      <c r="CY946" s="102"/>
      <c r="CZ946" s="102"/>
      <c r="DA946" s="102"/>
      <c r="DB946" s="102"/>
      <c r="DC946" s="102"/>
      <c r="DD946" s="102"/>
      <c r="DE946" s="102"/>
      <c r="DF946" s="102"/>
      <c r="DG946" s="102"/>
      <c r="DH946" s="102"/>
      <c r="DI946" s="102"/>
      <c r="DJ946" s="102"/>
      <c r="DK946" s="102"/>
      <c r="DL946" s="102"/>
      <c r="DM946" s="102"/>
      <c r="DN946" s="102"/>
      <c r="DO946" s="102"/>
      <c r="DP946" s="102"/>
      <c r="DQ946" s="102"/>
      <c r="DR946" s="102"/>
      <c r="DS946" s="102"/>
      <c r="DT946" s="102"/>
      <c r="DU946" s="102"/>
      <c r="DV946" s="102"/>
      <c r="DW946" s="102"/>
      <c r="DX946" s="102"/>
      <c r="DY946" s="102"/>
      <c r="DZ946" s="102"/>
      <c r="EA946" s="102"/>
      <c r="EB946" s="102"/>
      <c r="EC946" s="102"/>
      <c r="ED946" s="102"/>
      <c r="EE946" s="102"/>
      <c r="EF946" s="102"/>
      <c r="EG946" s="102"/>
      <c r="EH946" s="102"/>
      <c r="EI946" s="102"/>
      <c r="EJ946" s="102"/>
      <c r="EK946" s="102"/>
      <c r="EL946" s="102"/>
      <c r="EM946" s="102"/>
      <c r="EN946" s="102"/>
      <c r="EO946" s="102"/>
      <c r="EP946" s="102"/>
      <c r="EQ946" s="102"/>
      <c r="ER946" s="102"/>
      <c r="ES946" s="102"/>
      <c r="ET946" s="102"/>
      <c r="EU946" s="102"/>
      <c r="EV946" s="102"/>
      <c r="EW946" s="102"/>
      <c r="EX946" s="102"/>
      <c r="EY946" s="102"/>
      <c r="EZ946" s="102"/>
      <c r="FA946" s="102"/>
      <c r="FB946" s="102"/>
      <c r="FC946" s="102"/>
      <c r="FD946" s="102"/>
      <c r="FE946" s="102"/>
      <c r="FF946" s="102"/>
      <c r="FG946" s="102"/>
      <c r="FH946" s="102"/>
      <c r="FI946" s="102"/>
      <c r="FJ946" s="102"/>
      <c r="FK946" s="102"/>
      <c r="FL946" s="102"/>
      <c r="FM946" s="102"/>
      <c r="FN946" s="102"/>
      <c r="FO946" s="102"/>
      <c r="FP946" s="102"/>
      <c r="FQ946" s="102"/>
      <c r="FR946" s="102"/>
      <c r="FS946" s="102"/>
      <c r="FT946" s="102"/>
      <c r="FU946" s="102"/>
      <c r="FV946" s="102"/>
      <c r="FW946" s="102"/>
      <c r="FX946" s="102"/>
      <c r="FY946" s="102"/>
      <c r="FZ946" s="102"/>
      <c r="GA946" s="102"/>
      <c r="GB946" s="102"/>
      <c r="GC946" s="102"/>
      <c r="GD946" s="102"/>
      <c r="GE946" s="102"/>
      <c r="GF946" s="102"/>
      <c r="GG946" s="102"/>
      <c r="GH946" s="102"/>
      <c r="GI946" s="102"/>
      <c r="GJ946" s="102"/>
      <c r="GK946" s="102"/>
      <c r="GL946" s="102"/>
      <c r="GM946" s="102"/>
      <c r="GN946" s="102"/>
      <c r="GO946" s="102"/>
      <c r="GP946" s="102"/>
      <c r="GQ946" s="102"/>
      <c r="GR946" s="102"/>
      <c r="GS946" s="102"/>
      <c r="GT946" s="102"/>
      <c r="GU946" s="102"/>
      <c r="GV946" s="102"/>
      <c r="GW946" s="102"/>
      <c r="GX946" s="102"/>
      <c r="GY946" s="102"/>
      <c r="GZ946" s="102"/>
      <c r="HA946" s="102"/>
      <c r="HB946" s="102"/>
      <c r="HC946" s="102"/>
      <c r="HD946" s="102"/>
      <c r="HE946" s="102"/>
      <c r="HF946" s="102"/>
      <c r="HG946" s="102"/>
      <c r="HH946" s="102"/>
      <c r="HI946" s="102"/>
      <c r="HJ946" s="102"/>
      <c r="HK946" s="102"/>
      <c r="HL946" s="102"/>
      <c r="HM946" s="102"/>
      <c r="HN946" s="102"/>
      <c r="HO946" s="102"/>
      <c r="HP946" s="102"/>
      <c r="HQ946" s="102"/>
    </row>
    <row r="947" spans="2:225" ht="12.75" x14ac:dyDescent="0.2">
      <c r="B947" s="110"/>
      <c r="C947" s="109" t="s">
        <v>2452</v>
      </c>
      <c r="D947" s="113"/>
      <c r="E947" s="113"/>
      <c r="F947" s="113"/>
      <c r="G947" s="113"/>
      <c r="H947" s="117"/>
      <c r="I947" s="113"/>
      <c r="J947" s="113"/>
      <c r="K947" s="113"/>
      <c r="L947" s="113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4"/>
      <c r="X947" s="104"/>
      <c r="Y947" s="102"/>
      <c r="Z947" s="102"/>
      <c r="AA947" s="102"/>
      <c r="AB947" s="102"/>
      <c r="AC947" s="102"/>
      <c r="AD947" s="102"/>
      <c r="AE947" s="102"/>
      <c r="AF947" s="102"/>
      <c r="AG947" s="102"/>
      <c r="AH947" s="102"/>
      <c r="AI947" s="102"/>
      <c r="AJ947" s="102"/>
      <c r="AK947" s="102"/>
      <c r="AL947" s="102"/>
      <c r="AM947" s="102"/>
      <c r="AN947" s="102"/>
      <c r="AO947" s="102"/>
      <c r="AP947" s="102"/>
      <c r="AQ947" s="102"/>
      <c r="AR947" s="102"/>
      <c r="AS947" s="102"/>
      <c r="AT947" s="102"/>
      <c r="AU947" s="102"/>
      <c r="AV947" s="102"/>
      <c r="AW947" s="102"/>
      <c r="AX947" s="102"/>
      <c r="AY947" s="102"/>
      <c r="AZ947" s="102"/>
      <c r="BA947" s="102"/>
      <c r="BB947" s="102"/>
      <c r="BC947" s="102"/>
      <c r="BD947" s="102"/>
      <c r="BE947" s="102"/>
      <c r="BF947" s="102"/>
      <c r="BG947" s="102"/>
      <c r="BH947" s="102"/>
      <c r="BI947" s="102"/>
      <c r="BJ947" s="102"/>
      <c r="BK947" s="102"/>
      <c r="BL947" s="102"/>
      <c r="BM947" s="102"/>
      <c r="BN947" s="102"/>
      <c r="BO947" s="102"/>
      <c r="BP947" s="102"/>
      <c r="BQ947" s="102"/>
      <c r="BR947" s="102"/>
      <c r="BS947" s="102"/>
      <c r="BT947" s="102"/>
      <c r="BU947" s="102"/>
      <c r="BV947" s="102"/>
      <c r="BW947" s="102"/>
      <c r="BX947" s="102"/>
      <c r="BY947" s="102"/>
      <c r="BZ947" s="102"/>
      <c r="CA947" s="102"/>
      <c r="CB947" s="102"/>
      <c r="CC947" s="102"/>
      <c r="CD947" s="102"/>
      <c r="CE947" s="102"/>
      <c r="CF947" s="102"/>
      <c r="CG947" s="102"/>
      <c r="CH947" s="102"/>
      <c r="CI947" s="102"/>
      <c r="CJ947" s="102"/>
      <c r="CK947" s="102"/>
      <c r="CL947" s="102"/>
      <c r="CM947" s="102"/>
      <c r="CN947" s="102"/>
      <c r="CO947" s="102"/>
      <c r="CP947" s="102"/>
      <c r="CQ947" s="102"/>
      <c r="CR947" s="102"/>
      <c r="CS947" s="102"/>
      <c r="CT947" s="102"/>
      <c r="CU947" s="102"/>
      <c r="CV947" s="102"/>
      <c r="CW947" s="102"/>
      <c r="CX947" s="102"/>
      <c r="CY947" s="102"/>
      <c r="CZ947" s="102"/>
      <c r="DA947" s="102"/>
      <c r="DB947" s="102"/>
      <c r="DC947" s="102"/>
      <c r="DD947" s="102"/>
      <c r="DE947" s="102"/>
      <c r="DF947" s="102"/>
      <c r="DG947" s="102"/>
      <c r="DH947" s="102"/>
      <c r="DI947" s="102"/>
      <c r="DJ947" s="102"/>
      <c r="DK947" s="102"/>
      <c r="DL947" s="102"/>
      <c r="DM947" s="102"/>
      <c r="DN947" s="102"/>
      <c r="DO947" s="102"/>
      <c r="DP947" s="102"/>
      <c r="DQ947" s="102"/>
      <c r="DR947" s="102"/>
      <c r="DS947" s="102"/>
      <c r="DT947" s="102"/>
      <c r="DU947" s="102"/>
      <c r="DV947" s="102"/>
      <c r="DW947" s="102"/>
      <c r="DX947" s="102"/>
      <c r="DY947" s="102"/>
      <c r="DZ947" s="102"/>
      <c r="EA947" s="102"/>
      <c r="EB947" s="102"/>
      <c r="EC947" s="102"/>
      <c r="ED947" s="102"/>
      <c r="EE947" s="102"/>
      <c r="EF947" s="102"/>
      <c r="EG947" s="102"/>
      <c r="EH947" s="102"/>
      <c r="EI947" s="102"/>
      <c r="EJ947" s="102"/>
      <c r="EK947" s="102"/>
      <c r="EL947" s="102"/>
      <c r="EM947" s="102"/>
      <c r="EN947" s="102"/>
      <c r="EO947" s="102"/>
      <c r="EP947" s="102"/>
      <c r="EQ947" s="102"/>
      <c r="ER947" s="102"/>
      <c r="ES947" s="102"/>
      <c r="ET947" s="102"/>
      <c r="EU947" s="102"/>
      <c r="EV947" s="102"/>
      <c r="EW947" s="102"/>
      <c r="EX947" s="102"/>
      <c r="EY947" s="102"/>
      <c r="EZ947" s="102"/>
      <c r="FA947" s="102"/>
      <c r="FB947" s="102"/>
      <c r="FC947" s="102"/>
      <c r="FD947" s="102"/>
      <c r="FE947" s="102"/>
      <c r="FF947" s="102"/>
      <c r="FG947" s="102"/>
      <c r="FH947" s="102"/>
      <c r="FI947" s="102"/>
      <c r="FJ947" s="102"/>
      <c r="FK947" s="102"/>
      <c r="FL947" s="102"/>
      <c r="FM947" s="102"/>
      <c r="FN947" s="102"/>
      <c r="FO947" s="102"/>
      <c r="FP947" s="102"/>
      <c r="FQ947" s="102"/>
      <c r="FR947" s="102"/>
      <c r="FS947" s="102"/>
      <c r="FT947" s="102"/>
      <c r="FU947" s="102"/>
      <c r="FV947" s="102"/>
      <c r="FW947" s="102"/>
      <c r="FX947" s="102"/>
      <c r="FY947" s="102"/>
      <c r="FZ947" s="102"/>
      <c r="GA947" s="102"/>
      <c r="GB947" s="102"/>
      <c r="GC947" s="102"/>
      <c r="GD947" s="102"/>
      <c r="GE947" s="102"/>
      <c r="GF947" s="102"/>
      <c r="GG947" s="102"/>
      <c r="GH947" s="102"/>
      <c r="GI947" s="102"/>
      <c r="GJ947" s="102"/>
      <c r="GK947" s="102"/>
      <c r="GL947" s="102"/>
      <c r="GM947" s="102"/>
      <c r="GN947" s="102"/>
      <c r="GO947" s="102"/>
      <c r="GP947" s="102"/>
      <c r="GQ947" s="102"/>
      <c r="GR947" s="102"/>
      <c r="GS947" s="102"/>
      <c r="GT947" s="102"/>
      <c r="GU947" s="102"/>
      <c r="GV947" s="102"/>
      <c r="GW947" s="102"/>
      <c r="GX947" s="102"/>
      <c r="GY947" s="102"/>
      <c r="GZ947" s="102"/>
      <c r="HA947" s="102"/>
      <c r="HB947" s="102"/>
      <c r="HC947" s="102"/>
      <c r="HD947" s="102"/>
      <c r="HE947" s="102"/>
      <c r="HF947" s="102"/>
      <c r="HG947" s="102"/>
      <c r="HH947" s="102"/>
      <c r="HI947" s="102"/>
      <c r="HJ947" s="102"/>
      <c r="HK947" s="102"/>
      <c r="HL947" s="102"/>
      <c r="HM947" s="102"/>
      <c r="HN947" s="102"/>
      <c r="HO947" s="102"/>
      <c r="HP947" s="102"/>
      <c r="HQ947" s="102"/>
    </row>
    <row r="948" spans="2:225" ht="12.75" x14ac:dyDescent="0.2">
      <c r="B948" s="108"/>
      <c r="C948" s="107" t="s">
        <v>2453</v>
      </c>
      <c r="D948" s="117"/>
      <c r="E948" s="117"/>
      <c r="F948" s="117"/>
      <c r="G948" s="117"/>
      <c r="H948" s="106"/>
      <c r="I948" s="117"/>
      <c r="J948" s="117"/>
      <c r="K948" s="117"/>
      <c r="L948" s="117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  <c r="AA948" s="102"/>
      <c r="AB948" s="102"/>
      <c r="AC948" s="102"/>
      <c r="AD948" s="102"/>
      <c r="AE948" s="102"/>
      <c r="AF948" s="102"/>
      <c r="AG948" s="102"/>
      <c r="AH948" s="102"/>
      <c r="AI948" s="102"/>
      <c r="AJ948" s="102"/>
      <c r="AK948" s="102"/>
      <c r="AL948" s="102"/>
      <c r="AM948" s="102"/>
      <c r="AN948" s="102"/>
      <c r="AO948" s="102"/>
      <c r="AP948" s="102"/>
      <c r="AQ948" s="102"/>
      <c r="AR948" s="102"/>
      <c r="AS948" s="102"/>
      <c r="AT948" s="102"/>
      <c r="AU948" s="102"/>
      <c r="AV948" s="102"/>
      <c r="AW948" s="102"/>
      <c r="AX948" s="102"/>
      <c r="AY948" s="102"/>
      <c r="AZ948" s="102"/>
      <c r="BA948" s="102"/>
      <c r="BB948" s="102"/>
      <c r="BC948" s="102"/>
      <c r="BD948" s="102"/>
      <c r="BE948" s="102"/>
      <c r="BF948" s="102"/>
      <c r="BG948" s="102"/>
      <c r="BH948" s="102"/>
      <c r="BI948" s="102"/>
      <c r="BJ948" s="102"/>
      <c r="BK948" s="102"/>
      <c r="BL948" s="102"/>
      <c r="BM948" s="102"/>
      <c r="BN948" s="102"/>
      <c r="BO948" s="102"/>
      <c r="BP948" s="102"/>
      <c r="BQ948" s="102"/>
      <c r="BR948" s="102"/>
      <c r="BS948" s="102"/>
      <c r="BT948" s="102"/>
      <c r="BU948" s="102"/>
      <c r="BV948" s="102"/>
      <c r="BW948" s="102"/>
      <c r="BX948" s="102"/>
      <c r="BY948" s="102"/>
      <c r="BZ948" s="102"/>
      <c r="CA948" s="102"/>
      <c r="CB948" s="102"/>
      <c r="CC948" s="102"/>
      <c r="CD948" s="102"/>
      <c r="CE948" s="102"/>
      <c r="CF948" s="102"/>
      <c r="CG948" s="102"/>
      <c r="CH948" s="102"/>
      <c r="CI948" s="102"/>
      <c r="CJ948" s="102"/>
      <c r="CK948" s="102"/>
      <c r="CL948" s="102"/>
      <c r="CM948" s="102"/>
      <c r="CN948" s="102"/>
      <c r="CO948" s="102"/>
      <c r="CP948" s="102"/>
      <c r="CQ948" s="102"/>
      <c r="CR948" s="102"/>
      <c r="CS948" s="102"/>
      <c r="CT948" s="102"/>
      <c r="CU948" s="102"/>
      <c r="CV948" s="102"/>
      <c r="CW948" s="102"/>
      <c r="CX948" s="102"/>
      <c r="CY948" s="102"/>
      <c r="CZ948" s="102"/>
      <c r="DA948" s="102"/>
      <c r="DB948" s="102"/>
      <c r="DC948" s="102"/>
      <c r="DD948" s="102"/>
      <c r="DE948" s="102"/>
      <c r="DF948" s="102"/>
      <c r="DG948" s="102"/>
      <c r="DH948" s="102"/>
      <c r="DI948" s="102"/>
      <c r="DJ948" s="102"/>
      <c r="DK948" s="102"/>
      <c r="DL948" s="102"/>
      <c r="DM948" s="102"/>
      <c r="DN948" s="102"/>
      <c r="DO948" s="102"/>
      <c r="DP948" s="102"/>
      <c r="DQ948" s="102"/>
      <c r="DR948" s="102"/>
      <c r="DS948" s="102"/>
      <c r="DT948" s="102"/>
      <c r="DU948" s="102"/>
      <c r="DV948" s="102"/>
      <c r="DW948" s="102"/>
      <c r="DX948" s="102"/>
      <c r="DY948" s="102"/>
      <c r="DZ948" s="102"/>
      <c r="EA948" s="102"/>
      <c r="EB948" s="102"/>
      <c r="EC948" s="102"/>
      <c r="ED948" s="102"/>
      <c r="EE948" s="102"/>
      <c r="EF948" s="102"/>
      <c r="EG948" s="102"/>
      <c r="EH948" s="102"/>
      <c r="EI948" s="102"/>
      <c r="EJ948" s="102"/>
      <c r="EK948" s="102"/>
      <c r="EL948" s="102"/>
      <c r="EM948" s="102"/>
      <c r="EN948" s="102"/>
      <c r="EO948" s="102"/>
      <c r="EP948" s="102"/>
      <c r="EQ948" s="102"/>
      <c r="ER948" s="102"/>
      <c r="ES948" s="102"/>
      <c r="ET948" s="102"/>
      <c r="EU948" s="102"/>
      <c r="EV948" s="102"/>
      <c r="EW948" s="102"/>
      <c r="EX948" s="102"/>
      <c r="EY948" s="102"/>
      <c r="EZ948" s="102"/>
      <c r="FA948" s="102"/>
      <c r="FB948" s="102"/>
      <c r="FC948" s="102"/>
      <c r="FD948" s="102"/>
      <c r="FE948" s="102"/>
      <c r="FF948" s="102"/>
      <c r="FG948" s="102"/>
      <c r="FH948" s="102"/>
      <c r="FI948" s="102"/>
      <c r="FJ948" s="102"/>
      <c r="FK948" s="102"/>
      <c r="FL948" s="102"/>
      <c r="FM948" s="102"/>
      <c r="FN948" s="102"/>
      <c r="FO948" s="102"/>
      <c r="FP948" s="102"/>
      <c r="FQ948" s="102"/>
      <c r="FR948" s="102"/>
      <c r="FS948" s="102"/>
      <c r="FT948" s="102"/>
      <c r="FU948" s="102"/>
      <c r="FV948" s="102"/>
      <c r="FW948" s="102"/>
      <c r="FX948" s="102"/>
      <c r="FY948" s="102"/>
      <c r="FZ948" s="102"/>
      <c r="GA948" s="102"/>
      <c r="GB948" s="102"/>
      <c r="GC948" s="102"/>
      <c r="GD948" s="102"/>
      <c r="GE948" s="102"/>
      <c r="GF948" s="102"/>
      <c r="GG948" s="102"/>
      <c r="GH948" s="102"/>
      <c r="GI948" s="102"/>
      <c r="GJ948" s="102"/>
      <c r="GK948" s="102"/>
      <c r="GL948" s="102"/>
      <c r="GM948" s="102"/>
      <c r="GN948" s="102"/>
      <c r="GO948" s="102"/>
      <c r="GP948" s="102"/>
      <c r="GQ948" s="102"/>
      <c r="GR948" s="102"/>
      <c r="GS948" s="102"/>
      <c r="GT948" s="102"/>
      <c r="GU948" s="102"/>
      <c r="GV948" s="102"/>
      <c r="GW948" s="102"/>
      <c r="GX948" s="102"/>
      <c r="GY948" s="102"/>
      <c r="GZ948" s="102"/>
      <c r="HA948" s="102"/>
      <c r="HB948" s="102"/>
      <c r="HC948" s="102"/>
      <c r="HD948" s="102"/>
      <c r="HE948" s="102"/>
      <c r="HF948" s="102"/>
      <c r="HG948" s="102"/>
      <c r="HH948" s="102"/>
      <c r="HI948" s="102"/>
      <c r="HJ948" s="102"/>
      <c r="HK948" s="102"/>
      <c r="HL948" s="102"/>
      <c r="HM948" s="102"/>
      <c r="HN948" s="102"/>
      <c r="HO948" s="102"/>
      <c r="HP948" s="102"/>
      <c r="HQ948" s="102"/>
    </row>
    <row r="949" spans="2:225" ht="12.75" x14ac:dyDescent="0.2">
      <c r="B949" s="108"/>
      <c r="C949" s="107" t="s">
        <v>2454</v>
      </c>
      <c r="D949" s="106"/>
      <c r="E949" s="106"/>
      <c r="F949" s="106"/>
      <c r="G949" s="106"/>
      <c r="H949" s="106"/>
      <c r="I949" s="106"/>
      <c r="J949" s="106"/>
      <c r="K949" s="106"/>
      <c r="L949" s="106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  <c r="AA949" s="102"/>
      <c r="AB949" s="102"/>
      <c r="AC949" s="102"/>
      <c r="AD949" s="102"/>
      <c r="AE949" s="102"/>
      <c r="AF949" s="102"/>
      <c r="AG949" s="102"/>
      <c r="AH949" s="102"/>
      <c r="AI949" s="102"/>
      <c r="AJ949" s="102"/>
      <c r="AK949" s="102"/>
      <c r="AL949" s="102"/>
      <c r="AM949" s="102"/>
      <c r="AN949" s="102"/>
      <c r="AO949" s="102"/>
      <c r="AP949" s="102"/>
      <c r="AQ949" s="102"/>
      <c r="AR949" s="102"/>
      <c r="AS949" s="102"/>
      <c r="AT949" s="102"/>
      <c r="AU949" s="102"/>
      <c r="AV949" s="102"/>
      <c r="AW949" s="102"/>
      <c r="AX949" s="102"/>
      <c r="AY949" s="102"/>
      <c r="AZ949" s="102"/>
      <c r="BA949" s="102"/>
      <c r="BB949" s="102"/>
      <c r="BC949" s="102"/>
      <c r="BD949" s="102"/>
      <c r="BE949" s="102"/>
      <c r="BF949" s="102"/>
      <c r="BG949" s="102"/>
      <c r="BH949" s="102"/>
      <c r="BI949" s="102"/>
      <c r="BJ949" s="102"/>
      <c r="BK949" s="102"/>
      <c r="BL949" s="102"/>
      <c r="BM949" s="102"/>
      <c r="BN949" s="102"/>
      <c r="BO949" s="102"/>
      <c r="BP949" s="102"/>
      <c r="BQ949" s="102"/>
      <c r="BR949" s="102"/>
      <c r="BS949" s="102"/>
      <c r="BT949" s="102"/>
      <c r="BU949" s="102"/>
      <c r="BV949" s="102"/>
      <c r="BW949" s="102"/>
      <c r="BX949" s="102"/>
      <c r="BY949" s="102"/>
      <c r="BZ949" s="102"/>
      <c r="CA949" s="102"/>
      <c r="CB949" s="102"/>
      <c r="CC949" s="102"/>
      <c r="CD949" s="102"/>
      <c r="CE949" s="102"/>
      <c r="CF949" s="102"/>
      <c r="CG949" s="102"/>
      <c r="CH949" s="102"/>
      <c r="CI949" s="102"/>
      <c r="CJ949" s="102"/>
      <c r="CK949" s="102"/>
      <c r="CL949" s="102"/>
      <c r="CM949" s="102"/>
      <c r="CN949" s="102"/>
      <c r="CO949" s="102"/>
      <c r="CP949" s="102"/>
      <c r="CQ949" s="102"/>
      <c r="CR949" s="102"/>
      <c r="CS949" s="102"/>
      <c r="CT949" s="102"/>
      <c r="CU949" s="102"/>
      <c r="CV949" s="102"/>
      <c r="CW949" s="102"/>
      <c r="CX949" s="102"/>
      <c r="CY949" s="102"/>
      <c r="CZ949" s="102"/>
      <c r="DA949" s="102"/>
      <c r="DB949" s="102"/>
      <c r="DC949" s="102"/>
      <c r="DD949" s="102"/>
      <c r="DE949" s="102"/>
      <c r="DF949" s="102"/>
      <c r="DG949" s="102"/>
      <c r="DH949" s="102"/>
      <c r="DI949" s="102"/>
      <c r="DJ949" s="102"/>
      <c r="DK949" s="102"/>
      <c r="DL949" s="102"/>
      <c r="DM949" s="102"/>
      <c r="DN949" s="102"/>
      <c r="DO949" s="102"/>
      <c r="DP949" s="102"/>
      <c r="DQ949" s="102"/>
      <c r="DR949" s="102"/>
      <c r="DS949" s="102"/>
      <c r="DT949" s="102"/>
      <c r="DU949" s="102"/>
      <c r="DV949" s="102"/>
      <c r="DW949" s="102"/>
      <c r="DX949" s="102"/>
      <c r="DY949" s="102"/>
      <c r="DZ949" s="102"/>
      <c r="EA949" s="102"/>
      <c r="EB949" s="102"/>
      <c r="EC949" s="102"/>
      <c r="ED949" s="102"/>
      <c r="EE949" s="102"/>
      <c r="EF949" s="102"/>
      <c r="EG949" s="102"/>
      <c r="EH949" s="102"/>
      <c r="EI949" s="102"/>
      <c r="EJ949" s="102"/>
      <c r="EK949" s="102"/>
      <c r="EL949" s="102"/>
      <c r="EM949" s="102"/>
      <c r="EN949" s="102"/>
      <c r="EO949" s="102"/>
      <c r="EP949" s="102"/>
      <c r="EQ949" s="102"/>
      <c r="ER949" s="102"/>
      <c r="ES949" s="102"/>
      <c r="ET949" s="102"/>
      <c r="EU949" s="102"/>
      <c r="EV949" s="102"/>
      <c r="EW949" s="102"/>
      <c r="EX949" s="102"/>
      <c r="EY949" s="102"/>
      <c r="EZ949" s="102"/>
      <c r="FA949" s="102"/>
      <c r="FB949" s="102"/>
      <c r="FC949" s="102"/>
      <c r="FD949" s="102"/>
      <c r="FE949" s="102"/>
      <c r="FF949" s="102"/>
      <c r="FG949" s="102"/>
      <c r="FH949" s="102"/>
      <c r="FI949" s="102"/>
      <c r="FJ949" s="102"/>
      <c r="FK949" s="102"/>
      <c r="FL949" s="102"/>
      <c r="FM949" s="102"/>
      <c r="FN949" s="102"/>
      <c r="FO949" s="102"/>
      <c r="FP949" s="102"/>
      <c r="FQ949" s="102"/>
      <c r="FR949" s="102"/>
      <c r="FS949" s="102"/>
      <c r="FT949" s="102"/>
      <c r="FU949" s="102"/>
      <c r="FV949" s="102"/>
      <c r="FW949" s="102"/>
      <c r="FX949" s="102"/>
      <c r="FY949" s="102"/>
      <c r="FZ949" s="102"/>
      <c r="GA949" s="102"/>
      <c r="GB949" s="102"/>
      <c r="GC949" s="102"/>
      <c r="GD949" s="102"/>
      <c r="GE949" s="102"/>
      <c r="GF949" s="102"/>
      <c r="GG949" s="102"/>
      <c r="GH949" s="102"/>
      <c r="GI949" s="102"/>
      <c r="GJ949" s="102"/>
      <c r="GK949" s="102"/>
      <c r="GL949" s="102"/>
      <c r="GM949" s="102"/>
      <c r="GN949" s="102"/>
      <c r="GO949" s="102"/>
      <c r="GP949" s="102"/>
      <c r="GQ949" s="102"/>
      <c r="GR949" s="102"/>
      <c r="GS949" s="102"/>
      <c r="GT949" s="102"/>
      <c r="GU949" s="102"/>
      <c r="GV949" s="102"/>
      <c r="GW949" s="102"/>
      <c r="GX949" s="102"/>
      <c r="GY949" s="102"/>
      <c r="GZ949" s="102"/>
      <c r="HA949" s="102"/>
      <c r="HB949" s="102"/>
      <c r="HC949" s="102"/>
      <c r="HD949" s="102"/>
      <c r="HE949" s="102"/>
      <c r="HF949" s="102"/>
      <c r="HG949" s="102"/>
      <c r="HH949" s="102"/>
      <c r="HI949" s="102"/>
      <c r="HJ949" s="102"/>
      <c r="HK949" s="102"/>
      <c r="HL949" s="102"/>
      <c r="HM949" s="102"/>
      <c r="HN949" s="102"/>
      <c r="HO949" s="102"/>
      <c r="HP949" s="102"/>
      <c r="HQ949" s="102"/>
    </row>
    <row r="950" spans="2:225" ht="12.75" x14ac:dyDescent="0.2">
      <c r="B950" s="108"/>
      <c r="C950" s="107" t="s">
        <v>2455</v>
      </c>
      <c r="D950" s="106"/>
      <c r="E950" s="106"/>
      <c r="F950" s="106"/>
      <c r="G950" s="106"/>
      <c r="H950" s="106"/>
      <c r="I950" s="106"/>
      <c r="J950" s="106"/>
      <c r="K950" s="106"/>
      <c r="L950" s="106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  <c r="AA950" s="102"/>
      <c r="AB950" s="102"/>
      <c r="AC950" s="102"/>
      <c r="AD950" s="102"/>
      <c r="AE950" s="102"/>
      <c r="AF950" s="102"/>
      <c r="AG950" s="102"/>
      <c r="AH950" s="102"/>
      <c r="AI950" s="102"/>
      <c r="AJ950" s="102"/>
      <c r="AK950" s="102"/>
      <c r="AL950" s="102"/>
      <c r="AM950" s="102"/>
      <c r="AN950" s="102"/>
      <c r="AO950" s="102"/>
      <c r="AP950" s="102"/>
      <c r="AQ950" s="102"/>
      <c r="AR950" s="102"/>
      <c r="AS950" s="102"/>
      <c r="AT950" s="102"/>
      <c r="AU950" s="102"/>
      <c r="AV950" s="102"/>
      <c r="AW950" s="102"/>
      <c r="AX950" s="102"/>
      <c r="AY950" s="102"/>
      <c r="AZ950" s="102"/>
      <c r="BA950" s="102"/>
      <c r="BB950" s="102"/>
      <c r="BC950" s="102"/>
      <c r="BD950" s="102"/>
      <c r="BE950" s="102"/>
      <c r="BF950" s="102"/>
      <c r="BG950" s="102"/>
      <c r="BH950" s="102"/>
      <c r="BI950" s="102"/>
      <c r="BJ950" s="102"/>
      <c r="BK950" s="102"/>
      <c r="BL950" s="102"/>
      <c r="BM950" s="102"/>
      <c r="BN950" s="102"/>
      <c r="BO950" s="102"/>
      <c r="BP950" s="102"/>
      <c r="BQ950" s="102"/>
      <c r="BR950" s="102"/>
      <c r="BS950" s="102"/>
      <c r="BT950" s="102"/>
      <c r="BU950" s="102"/>
      <c r="BV950" s="102"/>
      <c r="BW950" s="102"/>
      <c r="BX950" s="102"/>
      <c r="BY950" s="102"/>
      <c r="BZ950" s="102"/>
      <c r="CA950" s="102"/>
      <c r="CB950" s="102"/>
      <c r="CC950" s="102"/>
      <c r="CD950" s="102"/>
      <c r="CE950" s="102"/>
      <c r="CF950" s="102"/>
      <c r="CG950" s="102"/>
      <c r="CH950" s="102"/>
      <c r="CI950" s="102"/>
      <c r="CJ950" s="102"/>
      <c r="CK950" s="102"/>
      <c r="CL950" s="102"/>
      <c r="CM950" s="102"/>
      <c r="CN950" s="102"/>
      <c r="CO950" s="102"/>
      <c r="CP950" s="102"/>
      <c r="CQ950" s="102"/>
      <c r="CR950" s="102"/>
      <c r="CS950" s="102"/>
      <c r="CT950" s="102"/>
      <c r="CU950" s="102"/>
      <c r="CV950" s="102"/>
      <c r="CW950" s="102"/>
      <c r="CX950" s="102"/>
      <c r="CY950" s="102"/>
      <c r="CZ950" s="102"/>
      <c r="DA950" s="102"/>
      <c r="DB950" s="102"/>
      <c r="DC950" s="102"/>
      <c r="DD950" s="102"/>
      <c r="DE950" s="102"/>
      <c r="DF950" s="102"/>
      <c r="DG950" s="102"/>
      <c r="DH950" s="102"/>
      <c r="DI950" s="102"/>
      <c r="DJ950" s="102"/>
      <c r="DK950" s="102"/>
      <c r="DL950" s="102"/>
      <c r="DM950" s="102"/>
      <c r="DN950" s="102"/>
      <c r="DO950" s="102"/>
      <c r="DP950" s="102"/>
      <c r="DQ950" s="102"/>
      <c r="DR950" s="102"/>
      <c r="DS950" s="102"/>
      <c r="DT950" s="102"/>
      <c r="DU950" s="102"/>
      <c r="DV950" s="102"/>
      <c r="DW950" s="102"/>
      <c r="DX950" s="102"/>
      <c r="DY950" s="102"/>
      <c r="DZ950" s="102"/>
      <c r="EA950" s="102"/>
      <c r="EB950" s="102"/>
      <c r="EC950" s="102"/>
      <c r="ED950" s="102"/>
      <c r="EE950" s="102"/>
      <c r="EF950" s="102"/>
      <c r="EG950" s="102"/>
      <c r="EH950" s="102"/>
      <c r="EI950" s="102"/>
      <c r="EJ950" s="102"/>
      <c r="EK950" s="102"/>
      <c r="EL950" s="102"/>
      <c r="EM950" s="102"/>
      <c r="EN950" s="102"/>
      <c r="EO950" s="102"/>
      <c r="EP950" s="102"/>
      <c r="EQ950" s="102"/>
      <c r="ER950" s="102"/>
      <c r="ES950" s="102"/>
      <c r="ET950" s="102"/>
      <c r="EU950" s="102"/>
      <c r="EV950" s="102"/>
      <c r="EW950" s="102"/>
      <c r="EX950" s="102"/>
      <c r="EY950" s="102"/>
      <c r="EZ950" s="102"/>
      <c r="FA950" s="102"/>
      <c r="FB950" s="102"/>
      <c r="FC950" s="102"/>
      <c r="FD950" s="102"/>
      <c r="FE950" s="102"/>
      <c r="FF950" s="102"/>
      <c r="FG950" s="102"/>
      <c r="FH950" s="102"/>
      <c r="FI950" s="102"/>
      <c r="FJ950" s="102"/>
      <c r="FK950" s="102"/>
      <c r="FL950" s="102"/>
      <c r="FM950" s="102"/>
      <c r="FN950" s="102"/>
      <c r="FO950" s="102"/>
      <c r="FP950" s="102"/>
      <c r="FQ950" s="102"/>
      <c r="FR950" s="102"/>
      <c r="FS950" s="102"/>
      <c r="FT950" s="102"/>
      <c r="FU950" s="102"/>
      <c r="FV950" s="102"/>
      <c r="FW950" s="102"/>
      <c r="FX950" s="102"/>
      <c r="FY950" s="102"/>
      <c r="FZ950" s="102"/>
      <c r="GA950" s="102"/>
      <c r="GB950" s="102"/>
      <c r="GC950" s="102"/>
      <c r="GD950" s="102"/>
      <c r="GE950" s="102"/>
      <c r="GF950" s="102"/>
      <c r="GG950" s="102"/>
      <c r="GH950" s="102"/>
      <c r="GI950" s="102"/>
      <c r="GJ950" s="102"/>
      <c r="GK950" s="102"/>
      <c r="GL950" s="102"/>
      <c r="GM950" s="102"/>
      <c r="GN950" s="102"/>
      <c r="GO950" s="102"/>
      <c r="GP950" s="102"/>
      <c r="GQ950" s="102"/>
      <c r="GR950" s="102"/>
      <c r="GS950" s="102"/>
      <c r="GT950" s="102"/>
      <c r="GU950" s="102"/>
      <c r="GV950" s="102"/>
      <c r="GW950" s="102"/>
      <c r="GX950" s="102"/>
      <c r="GY950" s="102"/>
      <c r="GZ950" s="102"/>
      <c r="HA950" s="102"/>
      <c r="HB950" s="102"/>
      <c r="HC950" s="102"/>
      <c r="HD950" s="102"/>
      <c r="HE950" s="102"/>
      <c r="HF950" s="102"/>
      <c r="HG950" s="102"/>
      <c r="HH950" s="102"/>
      <c r="HI950" s="102"/>
      <c r="HJ950" s="102"/>
      <c r="HK950" s="102"/>
      <c r="HL950" s="102"/>
      <c r="HM950" s="102"/>
      <c r="HN950" s="102"/>
      <c r="HO950" s="102"/>
      <c r="HP950" s="102"/>
      <c r="HQ950" s="102"/>
    </row>
    <row r="951" spans="2:225" ht="12.75" x14ac:dyDescent="0.2">
      <c r="B951" s="108"/>
      <c r="C951" s="107" t="s">
        <v>2456</v>
      </c>
      <c r="D951" s="106"/>
      <c r="E951" s="106"/>
      <c r="F951" s="106"/>
      <c r="G951" s="106"/>
      <c r="H951" s="106"/>
      <c r="I951" s="106"/>
      <c r="J951" s="106"/>
      <c r="K951" s="106"/>
      <c r="L951" s="106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  <c r="AA951" s="102"/>
      <c r="AB951" s="102"/>
      <c r="AC951" s="102"/>
      <c r="AD951" s="102"/>
      <c r="AE951" s="102"/>
      <c r="AF951" s="102"/>
      <c r="AG951" s="102"/>
      <c r="AH951" s="102"/>
      <c r="AI951" s="102"/>
      <c r="AJ951" s="102"/>
      <c r="AK951" s="102"/>
      <c r="AL951" s="102"/>
      <c r="AM951" s="102"/>
      <c r="AN951" s="102"/>
      <c r="AO951" s="102"/>
      <c r="AP951" s="102"/>
      <c r="AQ951" s="102"/>
      <c r="AR951" s="102"/>
      <c r="AS951" s="102"/>
      <c r="AT951" s="102"/>
      <c r="AU951" s="102"/>
      <c r="AV951" s="102"/>
      <c r="AW951" s="102"/>
      <c r="AX951" s="102"/>
      <c r="AY951" s="102"/>
      <c r="AZ951" s="102"/>
      <c r="BA951" s="102"/>
      <c r="BB951" s="102"/>
      <c r="BC951" s="102"/>
      <c r="BD951" s="102"/>
      <c r="BE951" s="102"/>
      <c r="BF951" s="102"/>
      <c r="BG951" s="102"/>
      <c r="BH951" s="102"/>
      <c r="BI951" s="102"/>
      <c r="BJ951" s="102"/>
      <c r="BK951" s="102"/>
      <c r="BL951" s="102"/>
      <c r="BM951" s="102"/>
      <c r="BN951" s="102"/>
      <c r="BO951" s="102"/>
      <c r="BP951" s="102"/>
      <c r="BQ951" s="102"/>
      <c r="BR951" s="102"/>
      <c r="BS951" s="102"/>
      <c r="BT951" s="102"/>
      <c r="BU951" s="102"/>
      <c r="BV951" s="102"/>
      <c r="BW951" s="102"/>
      <c r="BX951" s="102"/>
      <c r="BY951" s="102"/>
      <c r="BZ951" s="102"/>
      <c r="CA951" s="102"/>
      <c r="CB951" s="102"/>
      <c r="CC951" s="102"/>
      <c r="CD951" s="102"/>
      <c r="CE951" s="102"/>
      <c r="CF951" s="102"/>
      <c r="CG951" s="102"/>
      <c r="CH951" s="102"/>
      <c r="CI951" s="102"/>
      <c r="CJ951" s="102"/>
      <c r="CK951" s="102"/>
      <c r="CL951" s="102"/>
      <c r="CM951" s="102"/>
      <c r="CN951" s="102"/>
      <c r="CO951" s="102"/>
      <c r="CP951" s="102"/>
      <c r="CQ951" s="102"/>
      <c r="CR951" s="102"/>
      <c r="CS951" s="102"/>
      <c r="CT951" s="102"/>
      <c r="CU951" s="102"/>
      <c r="CV951" s="102"/>
      <c r="CW951" s="102"/>
      <c r="CX951" s="102"/>
      <c r="CY951" s="102"/>
      <c r="CZ951" s="102"/>
      <c r="DA951" s="102"/>
      <c r="DB951" s="102"/>
      <c r="DC951" s="102"/>
      <c r="DD951" s="102"/>
      <c r="DE951" s="102"/>
      <c r="DF951" s="102"/>
      <c r="DG951" s="102"/>
      <c r="DH951" s="102"/>
      <c r="DI951" s="102"/>
      <c r="DJ951" s="102"/>
      <c r="DK951" s="102"/>
      <c r="DL951" s="102"/>
      <c r="DM951" s="102"/>
      <c r="DN951" s="102"/>
      <c r="DO951" s="102"/>
      <c r="DP951" s="102"/>
      <c r="DQ951" s="102"/>
      <c r="DR951" s="102"/>
      <c r="DS951" s="102"/>
      <c r="DT951" s="102"/>
      <c r="DU951" s="102"/>
      <c r="DV951" s="102"/>
      <c r="DW951" s="102"/>
      <c r="DX951" s="102"/>
      <c r="DY951" s="102"/>
      <c r="DZ951" s="102"/>
      <c r="EA951" s="102"/>
      <c r="EB951" s="102"/>
      <c r="EC951" s="102"/>
      <c r="ED951" s="102"/>
      <c r="EE951" s="102"/>
      <c r="EF951" s="102"/>
      <c r="EG951" s="102"/>
      <c r="EH951" s="102"/>
      <c r="EI951" s="102"/>
      <c r="EJ951" s="102"/>
      <c r="EK951" s="102"/>
      <c r="EL951" s="102"/>
      <c r="EM951" s="102"/>
      <c r="EN951" s="102"/>
      <c r="EO951" s="102"/>
      <c r="EP951" s="102"/>
      <c r="EQ951" s="102"/>
      <c r="ER951" s="102"/>
      <c r="ES951" s="102"/>
      <c r="ET951" s="102"/>
      <c r="EU951" s="102"/>
      <c r="EV951" s="102"/>
      <c r="EW951" s="102"/>
      <c r="EX951" s="102"/>
      <c r="EY951" s="102"/>
      <c r="EZ951" s="102"/>
      <c r="FA951" s="102"/>
      <c r="FB951" s="102"/>
      <c r="FC951" s="102"/>
      <c r="FD951" s="102"/>
      <c r="FE951" s="102"/>
      <c r="FF951" s="102"/>
      <c r="FG951" s="102"/>
      <c r="FH951" s="102"/>
      <c r="FI951" s="102"/>
      <c r="FJ951" s="102"/>
      <c r="FK951" s="102"/>
      <c r="FL951" s="102"/>
      <c r="FM951" s="102"/>
      <c r="FN951" s="102"/>
      <c r="FO951" s="102"/>
      <c r="FP951" s="102"/>
      <c r="FQ951" s="102"/>
      <c r="FR951" s="102"/>
      <c r="FS951" s="102"/>
      <c r="FT951" s="102"/>
      <c r="FU951" s="102"/>
      <c r="FV951" s="102"/>
      <c r="FW951" s="102"/>
      <c r="FX951" s="102"/>
      <c r="FY951" s="102"/>
      <c r="FZ951" s="102"/>
      <c r="GA951" s="102"/>
      <c r="GB951" s="102"/>
      <c r="GC951" s="102"/>
      <c r="GD951" s="102"/>
      <c r="GE951" s="102"/>
      <c r="GF951" s="102"/>
      <c r="GG951" s="102"/>
      <c r="GH951" s="102"/>
      <c r="GI951" s="102"/>
      <c r="GJ951" s="102"/>
      <c r="GK951" s="102"/>
      <c r="GL951" s="102"/>
      <c r="GM951" s="102"/>
      <c r="GN951" s="102"/>
      <c r="GO951" s="102"/>
      <c r="GP951" s="102"/>
      <c r="GQ951" s="102"/>
      <c r="GR951" s="102"/>
      <c r="GS951" s="102"/>
      <c r="GT951" s="102"/>
      <c r="GU951" s="102"/>
      <c r="GV951" s="102"/>
      <c r="GW951" s="102"/>
      <c r="GX951" s="102"/>
      <c r="GY951" s="102"/>
      <c r="GZ951" s="102"/>
      <c r="HA951" s="102"/>
      <c r="HB951" s="102"/>
      <c r="HC951" s="102"/>
      <c r="HD951" s="102"/>
      <c r="HE951" s="102"/>
      <c r="HF951" s="102"/>
      <c r="HG951" s="102"/>
      <c r="HH951" s="102"/>
      <c r="HI951" s="102"/>
      <c r="HJ951" s="102"/>
      <c r="HK951" s="102"/>
      <c r="HL951" s="102"/>
      <c r="HM951" s="102"/>
      <c r="HN951" s="102"/>
      <c r="HO951" s="102"/>
      <c r="HP951" s="102"/>
      <c r="HQ951" s="102"/>
    </row>
    <row r="952" spans="2:225" ht="12.75" x14ac:dyDescent="0.2">
      <c r="B952" s="108"/>
      <c r="C952" s="107" t="s">
        <v>2457</v>
      </c>
      <c r="D952" s="106"/>
      <c r="E952" s="106"/>
      <c r="F952" s="106"/>
      <c r="G952" s="106"/>
      <c r="H952" s="106"/>
      <c r="I952" s="106"/>
      <c r="J952" s="106"/>
      <c r="K952" s="106"/>
      <c r="L952" s="106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  <c r="AA952" s="102"/>
      <c r="AB952" s="102"/>
      <c r="AC952" s="102"/>
      <c r="AD952" s="102"/>
      <c r="AE952" s="102"/>
      <c r="AF952" s="102"/>
      <c r="AG952" s="102"/>
      <c r="AH952" s="102"/>
      <c r="AI952" s="102"/>
      <c r="AJ952" s="102"/>
      <c r="AK952" s="102"/>
      <c r="AL952" s="102"/>
      <c r="AM952" s="102"/>
      <c r="AN952" s="102"/>
      <c r="AO952" s="102"/>
      <c r="AP952" s="102"/>
      <c r="AQ952" s="102"/>
      <c r="AR952" s="102"/>
      <c r="AS952" s="102"/>
      <c r="AT952" s="102"/>
      <c r="AU952" s="102"/>
      <c r="AV952" s="102"/>
      <c r="AW952" s="102"/>
      <c r="AX952" s="102"/>
      <c r="AY952" s="102"/>
      <c r="AZ952" s="102"/>
      <c r="BA952" s="102"/>
      <c r="BB952" s="102"/>
      <c r="BC952" s="102"/>
      <c r="BD952" s="102"/>
      <c r="BE952" s="102"/>
      <c r="BF952" s="102"/>
      <c r="BG952" s="102"/>
      <c r="BH952" s="102"/>
      <c r="BI952" s="102"/>
      <c r="BJ952" s="102"/>
      <c r="BK952" s="102"/>
      <c r="BL952" s="102"/>
      <c r="BM952" s="102"/>
      <c r="BN952" s="102"/>
      <c r="BO952" s="102"/>
      <c r="BP952" s="102"/>
      <c r="BQ952" s="102"/>
      <c r="BR952" s="102"/>
      <c r="BS952" s="102"/>
      <c r="BT952" s="102"/>
      <c r="BU952" s="102"/>
      <c r="BV952" s="102"/>
      <c r="BW952" s="102"/>
      <c r="BX952" s="102"/>
      <c r="BY952" s="102"/>
      <c r="BZ952" s="102"/>
      <c r="CA952" s="102"/>
      <c r="CB952" s="102"/>
      <c r="CC952" s="102"/>
      <c r="CD952" s="102"/>
      <c r="CE952" s="102"/>
      <c r="CF952" s="102"/>
      <c r="CG952" s="102"/>
      <c r="CH952" s="102"/>
      <c r="CI952" s="102"/>
      <c r="CJ952" s="102"/>
      <c r="CK952" s="102"/>
      <c r="CL952" s="102"/>
      <c r="CM952" s="102"/>
      <c r="CN952" s="102"/>
      <c r="CO952" s="102"/>
      <c r="CP952" s="102"/>
      <c r="CQ952" s="102"/>
      <c r="CR952" s="102"/>
      <c r="CS952" s="102"/>
      <c r="CT952" s="102"/>
      <c r="CU952" s="102"/>
      <c r="CV952" s="102"/>
      <c r="CW952" s="102"/>
      <c r="CX952" s="102"/>
      <c r="CY952" s="102"/>
      <c r="CZ952" s="102"/>
      <c r="DA952" s="102"/>
      <c r="DB952" s="102"/>
      <c r="DC952" s="102"/>
      <c r="DD952" s="102"/>
      <c r="DE952" s="102"/>
      <c r="DF952" s="102"/>
      <c r="DG952" s="102"/>
      <c r="DH952" s="102"/>
      <c r="DI952" s="102"/>
      <c r="DJ952" s="102"/>
      <c r="DK952" s="102"/>
      <c r="DL952" s="102"/>
      <c r="DM952" s="102"/>
      <c r="DN952" s="102"/>
      <c r="DO952" s="102"/>
      <c r="DP952" s="102"/>
      <c r="DQ952" s="102"/>
      <c r="DR952" s="102"/>
      <c r="DS952" s="102"/>
      <c r="DT952" s="102"/>
      <c r="DU952" s="102"/>
      <c r="DV952" s="102"/>
      <c r="DW952" s="102"/>
      <c r="DX952" s="102"/>
      <c r="DY952" s="102"/>
      <c r="DZ952" s="102"/>
      <c r="EA952" s="102"/>
      <c r="EB952" s="102"/>
      <c r="EC952" s="102"/>
      <c r="ED952" s="102"/>
      <c r="EE952" s="102"/>
      <c r="EF952" s="102"/>
      <c r="EG952" s="102"/>
      <c r="EH952" s="102"/>
      <c r="EI952" s="102"/>
      <c r="EJ952" s="102"/>
      <c r="EK952" s="102"/>
      <c r="EL952" s="102"/>
      <c r="EM952" s="102"/>
      <c r="EN952" s="102"/>
      <c r="EO952" s="102"/>
      <c r="EP952" s="102"/>
      <c r="EQ952" s="102"/>
      <c r="ER952" s="102"/>
      <c r="ES952" s="102"/>
      <c r="ET952" s="102"/>
      <c r="EU952" s="102"/>
      <c r="EV952" s="102"/>
      <c r="EW952" s="102"/>
      <c r="EX952" s="102"/>
      <c r="EY952" s="102"/>
      <c r="EZ952" s="102"/>
      <c r="FA952" s="102"/>
      <c r="FB952" s="102"/>
      <c r="FC952" s="102"/>
      <c r="FD952" s="102"/>
      <c r="FE952" s="102"/>
      <c r="FF952" s="102"/>
      <c r="FG952" s="102"/>
      <c r="FH952" s="102"/>
      <c r="FI952" s="102"/>
      <c r="FJ952" s="102"/>
      <c r="FK952" s="102"/>
      <c r="FL952" s="102"/>
      <c r="FM952" s="102"/>
      <c r="FN952" s="102"/>
      <c r="FO952" s="102"/>
      <c r="FP952" s="102"/>
      <c r="FQ952" s="102"/>
      <c r="FR952" s="102"/>
      <c r="FS952" s="102"/>
      <c r="FT952" s="102"/>
      <c r="FU952" s="102"/>
      <c r="FV952" s="102"/>
      <c r="FW952" s="102"/>
      <c r="FX952" s="102"/>
      <c r="FY952" s="102"/>
      <c r="FZ952" s="102"/>
      <c r="GA952" s="102"/>
      <c r="GB952" s="102"/>
      <c r="GC952" s="102"/>
      <c r="GD952" s="102"/>
      <c r="GE952" s="102"/>
      <c r="GF952" s="102"/>
      <c r="GG952" s="102"/>
      <c r="GH952" s="102"/>
      <c r="GI952" s="102"/>
      <c r="GJ952" s="102"/>
      <c r="GK952" s="102"/>
      <c r="GL952" s="102"/>
      <c r="GM952" s="102"/>
      <c r="GN952" s="102"/>
      <c r="GO952" s="102"/>
      <c r="GP952" s="102"/>
      <c r="GQ952" s="102"/>
      <c r="GR952" s="102"/>
      <c r="GS952" s="102"/>
      <c r="GT952" s="102"/>
      <c r="GU952" s="102"/>
      <c r="GV952" s="102"/>
      <c r="GW952" s="102"/>
      <c r="GX952" s="102"/>
      <c r="GY952" s="102"/>
      <c r="GZ952" s="102"/>
      <c r="HA952" s="102"/>
      <c r="HB952" s="102"/>
      <c r="HC952" s="102"/>
      <c r="HD952" s="102"/>
      <c r="HE952" s="102"/>
      <c r="HF952" s="102"/>
      <c r="HG952" s="102"/>
      <c r="HH952" s="102"/>
      <c r="HI952" s="102"/>
      <c r="HJ952" s="102"/>
      <c r="HK952" s="102"/>
      <c r="HL952" s="102"/>
      <c r="HM952" s="102"/>
      <c r="HN952" s="102"/>
      <c r="HO952" s="102"/>
      <c r="HP952" s="102"/>
      <c r="HQ952" s="102"/>
    </row>
    <row r="953" spans="2:225" ht="12.75" x14ac:dyDescent="0.2">
      <c r="B953" s="108"/>
      <c r="C953" s="107" t="s">
        <v>2458</v>
      </c>
      <c r="D953" s="106"/>
      <c r="E953" s="106"/>
      <c r="F953" s="106"/>
      <c r="G953" s="106"/>
      <c r="H953" s="118"/>
      <c r="I953" s="106"/>
      <c r="J953" s="106"/>
      <c r="K953" s="106"/>
      <c r="L953" s="106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  <c r="AA953" s="102"/>
      <c r="AB953" s="102"/>
      <c r="AC953" s="102"/>
      <c r="AD953" s="102"/>
      <c r="AE953" s="102"/>
      <c r="AF953" s="102"/>
      <c r="AG953" s="102"/>
      <c r="AH953" s="102"/>
      <c r="AI953" s="102"/>
      <c r="AJ953" s="102"/>
      <c r="AK953" s="102"/>
      <c r="AL953" s="102"/>
      <c r="AM953" s="102"/>
      <c r="AN953" s="102"/>
      <c r="AO953" s="102"/>
      <c r="AP953" s="102"/>
      <c r="AQ953" s="102"/>
      <c r="AR953" s="102"/>
      <c r="AS953" s="102"/>
      <c r="AT953" s="102"/>
      <c r="AU953" s="102"/>
      <c r="AV953" s="102"/>
      <c r="AW953" s="102"/>
      <c r="AX953" s="102"/>
      <c r="AY953" s="102"/>
      <c r="AZ953" s="102"/>
      <c r="BA953" s="102"/>
      <c r="BB953" s="102"/>
      <c r="BC953" s="102"/>
      <c r="BD953" s="102"/>
      <c r="BE953" s="102"/>
      <c r="BF953" s="102"/>
      <c r="BG953" s="102"/>
      <c r="BH953" s="102"/>
      <c r="BI953" s="102"/>
      <c r="BJ953" s="102"/>
      <c r="BK953" s="102"/>
      <c r="BL953" s="102"/>
      <c r="BM953" s="102"/>
      <c r="BN953" s="102"/>
      <c r="BO953" s="102"/>
      <c r="BP953" s="102"/>
      <c r="BQ953" s="102"/>
      <c r="BR953" s="102"/>
      <c r="BS953" s="102"/>
      <c r="BT953" s="102"/>
      <c r="BU953" s="102"/>
      <c r="BV953" s="102"/>
      <c r="BW953" s="102"/>
      <c r="BX953" s="102"/>
      <c r="BY953" s="102"/>
      <c r="BZ953" s="102"/>
      <c r="CA953" s="102"/>
      <c r="CB953" s="102"/>
      <c r="CC953" s="102"/>
      <c r="CD953" s="102"/>
      <c r="CE953" s="102"/>
      <c r="CF953" s="102"/>
      <c r="CG953" s="102"/>
      <c r="CH953" s="102"/>
      <c r="CI953" s="102"/>
      <c r="CJ953" s="102"/>
      <c r="CK953" s="102"/>
      <c r="CL953" s="102"/>
      <c r="CM953" s="102"/>
      <c r="CN953" s="102"/>
      <c r="CO953" s="102"/>
      <c r="CP953" s="102"/>
      <c r="CQ953" s="102"/>
      <c r="CR953" s="102"/>
      <c r="CS953" s="102"/>
      <c r="CT953" s="102"/>
      <c r="CU953" s="102"/>
      <c r="CV953" s="102"/>
      <c r="CW953" s="102"/>
      <c r="CX953" s="102"/>
      <c r="CY953" s="102"/>
      <c r="CZ953" s="102"/>
      <c r="DA953" s="102"/>
      <c r="DB953" s="102"/>
      <c r="DC953" s="102"/>
      <c r="DD953" s="102"/>
      <c r="DE953" s="102"/>
      <c r="DF953" s="102"/>
      <c r="DG953" s="102"/>
      <c r="DH953" s="102"/>
      <c r="DI953" s="102"/>
      <c r="DJ953" s="102"/>
      <c r="DK953" s="102"/>
      <c r="DL953" s="102"/>
      <c r="DM953" s="102"/>
      <c r="DN953" s="102"/>
      <c r="DO953" s="102"/>
      <c r="DP953" s="102"/>
      <c r="DQ953" s="102"/>
      <c r="DR953" s="102"/>
      <c r="DS953" s="102"/>
      <c r="DT953" s="102"/>
      <c r="DU953" s="102"/>
      <c r="DV953" s="102"/>
      <c r="DW953" s="102"/>
      <c r="DX953" s="102"/>
      <c r="DY953" s="102"/>
      <c r="DZ953" s="102"/>
      <c r="EA953" s="102"/>
      <c r="EB953" s="102"/>
      <c r="EC953" s="102"/>
      <c r="ED953" s="102"/>
      <c r="EE953" s="102"/>
      <c r="EF953" s="102"/>
      <c r="EG953" s="102"/>
      <c r="EH953" s="102"/>
      <c r="EI953" s="102"/>
      <c r="EJ953" s="102"/>
      <c r="EK953" s="102"/>
      <c r="EL953" s="102"/>
      <c r="EM953" s="102"/>
      <c r="EN953" s="102"/>
      <c r="EO953" s="102"/>
      <c r="EP953" s="102"/>
      <c r="EQ953" s="102"/>
      <c r="ER953" s="102"/>
      <c r="ES953" s="102"/>
      <c r="ET953" s="102"/>
      <c r="EU953" s="102"/>
      <c r="EV953" s="102"/>
      <c r="EW953" s="102"/>
      <c r="EX953" s="102"/>
      <c r="EY953" s="102"/>
      <c r="EZ953" s="102"/>
      <c r="FA953" s="102"/>
      <c r="FB953" s="102"/>
      <c r="FC953" s="102"/>
      <c r="FD953" s="102"/>
      <c r="FE953" s="102"/>
      <c r="FF953" s="102"/>
      <c r="FG953" s="102"/>
      <c r="FH953" s="102"/>
      <c r="FI953" s="102"/>
      <c r="FJ953" s="102"/>
      <c r="FK953" s="102"/>
      <c r="FL953" s="102"/>
      <c r="FM953" s="102"/>
      <c r="FN953" s="102"/>
      <c r="FO953" s="102"/>
      <c r="FP953" s="102"/>
      <c r="FQ953" s="102"/>
      <c r="FR953" s="102"/>
      <c r="FS953" s="102"/>
      <c r="FT953" s="102"/>
      <c r="FU953" s="102"/>
      <c r="FV953" s="102"/>
      <c r="FW953" s="102"/>
      <c r="FX953" s="102"/>
      <c r="FY953" s="102"/>
      <c r="FZ953" s="102"/>
      <c r="GA953" s="102"/>
      <c r="GB953" s="102"/>
      <c r="GC953" s="102"/>
      <c r="GD953" s="102"/>
      <c r="GE953" s="102"/>
      <c r="GF953" s="102"/>
      <c r="GG953" s="102"/>
      <c r="GH953" s="102"/>
      <c r="GI953" s="102"/>
      <c r="GJ953" s="102"/>
      <c r="GK953" s="102"/>
      <c r="GL953" s="102"/>
      <c r="GM953" s="102"/>
      <c r="GN953" s="102"/>
      <c r="GO953" s="102"/>
      <c r="GP953" s="102"/>
      <c r="GQ953" s="102"/>
      <c r="GR953" s="102"/>
      <c r="GS953" s="102"/>
      <c r="GT953" s="102"/>
      <c r="GU953" s="102"/>
      <c r="GV953" s="102"/>
      <c r="GW953" s="102"/>
      <c r="GX953" s="102"/>
      <c r="GY953" s="102"/>
      <c r="GZ953" s="102"/>
      <c r="HA953" s="102"/>
      <c r="HB953" s="102"/>
      <c r="HC953" s="102"/>
      <c r="HD953" s="102"/>
      <c r="HE953" s="102"/>
      <c r="HF953" s="102"/>
      <c r="HG953" s="102"/>
      <c r="HH953" s="102"/>
      <c r="HI953" s="102"/>
      <c r="HJ953" s="102"/>
      <c r="HK953" s="102"/>
      <c r="HL953" s="102"/>
      <c r="HM953" s="102"/>
      <c r="HN953" s="102"/>
      <c r="HO953" s="102"/>
      <c r="HP953" s="102"/>
      <c r="HQ953" s="102"/>
    </row>
    <row r="954" spans="2:225" ht="12.75" x14ac:dyDescent="0.2">
      <c r="B954" s="108"/>
      <c r="C954" s="119" t="s">
        <v>2459</v>
      </c>
      <c r="D954" s="118"/>
      <c r="E954" s="118"/>
      <c r="F954" s="118"/>
      <c r="G954" s="118"/>
      <c r="H954" s="102"/>
      <c r="I954" s="118"/>
      <c r="J954" s="118"/>
      <c r="K954" s="118"/>
      <c r="L954" s="118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  <c r="AA954" s="102"/>
      <c r="AB954" s="102"/>
      <c r="AC954" s="102"/>
      <c r="AD954" s="102"/>
      <c r="AE954" s="102"/>
      <c r="AF954" s="102"/>
      <c r="AG954" s="102"/>
      <c r="AH954" s="102"/>
      <c r="AI954" s="102"/>
      <c r="AJ954" s="102"/>
      <c r="AK954" s="102"/>
      <c r="AL954" s="102"/>
      <c r="AM954" s="102"/>
      <c r="AN954" s="102"/>
      <c r="AO954" s="102"/>
      <c r="AP954" s="102"/>
      <c r="AQ954" s="102"/>
      <c r="AR954" s="102"/>
      <c r="AS954" s="102"/>
      <c r="AT954" s="102"/>
      <c r="AU954" s="102"/>
      <c r="AV954" s="102"/>
      <c r="AW954" s="102"/>
      <c r="AX954" s="102"/>
      <c r="AY954" s="102"/>
      <c r="AZ954" s="102"/>
      <c r="BA954" s="102"/>
      <c r="BB954" s="102"/>
      <c r="BC954" s="102"/>
      <c r="BD954" s="102"/>
      <c r="BE954" s="102"/>
      <c r="BF954" s="102"/>
      <c r="BG954" s="102"/>
      <c r="BH954" s="102"/>
      <c r="BI954" s="102"/>
      <c r="BJ954" s="102"/>
      <c r="BK954" s="102"/>
      <c r="BL954" s="102"/>
      <c r="BM954" s="102"/>
      <c r="BN954" s="102"/>
      <c r="BO954" s="102"/>
      <c r="BP954" s="102"/>
      <c r="BQ954" s="102"/>
      <c r="BR954" s="102"/>
      <c r="BS954" s="102"/>
      <c r="BT954" s="102"/>
      <c r="BU954" s="102"/>
      <c r="BV954" s="102"/>
      <c r="BW954" s="102"/>
      <c r="BX954" s="102"/>
      <c r="BY954" s="102"/>
      <c r="BZ954" s="102"/>
      <c r="CA954" s="102"/>
      <c r="CB954" s="102"/>
      <c r="CC954" s="102"/>
      <c r="CD954" s="102"/>
      <c r="CE954" s="102"/>
      <c r="CF954" s="102"/>
      <c r="CG954" s="102"/>
      <c r="CH954" s="102"/>
      <c r="CI954" s="102"/>
      <c r="CJ954" s="102"/>
      <c r="CK954" s="102"/>
      <c r="CL954" s="102"/>
      <c r="CM954" s="102"/>
      <c r="CN954" s="102"/>
      <c r="CO954" s="102"/>
      <c r="CP954" s="102"/>
      <c r="CQ954" s="102"/>
      <c r="CR954" s="102"/>
      <c r="CS954" s="102"/>
      <c r="CT954" s="102"/>
      <c r="CU954" s="102"/>
      <c r="CV954" s="102"/>
      <c r="CW954" s="102"/>
      <c r="CX954" s="102"/>
      <c r="CY954" s="102"/>
      <c r="CZ954" s="102"/>
      <c r="DA954" s="102"/>
      <c r="DB954" s="102"/>
      <c r="DC954" s="102"/>
      <c r="DD954" s="102"/>
      <c r="DE954" s="102"/>
      <c r="DF954" s="102"/>
      <c r="DG954" s="102"/>
      <c r="DH954" s="102"/>
      <c r="DI954" s="102"/>
      <c r="DJ954" s="102"/>
      <c r="DK954" s="102"/>
      <c r="DL954" s="102"/>
      <c r="DM954" s="102"/>
      <c r="DN954" s="102"/>
      <c r="DO954" s="102"/>
      <c r="DP954" s="102"/>
      <c r="DQ954" s="102"/>
      <c r="DR954" s="102"/>
      <c r="DS954" s="102"/>
      <c r="DT954" s="102"/>
      <c r="DU954" s="102"/>
      <c r="DV954" s="102"/>
      <c r="DW954" s="102"/>
      <c r="DX954" s="102"/>
      <c r="DY954" s="102"/>
      <c r="DZ954" s="102"/>
      <c r="EA954" s="102"/>
      <c r="EB954" s="102"/>
      <c r="EC954" s="102"/>
      <c r="ED954" s="102"/>
      <c r="EE954" s="102"/>
      <c r="EF954" s="102"/>
      <c r="EG954" s="102"/>
      <c r="EH954" s="102"/>
      <c r="EI954" s="102"/>
      <c r="EJ954" s="102"/>
      <c r="EK954" s="102"/>
      <c r="EL954" s="102"/>
      <c r="EM954" s="102"/>
      <c r="EN954" s="102"/>
      <c r="EO954" s="102"/>
      <c r="EP954" s="102"/>
      <c r="EQ954" s="102"/>
      <c r="ER954" s="102"/>
      <c r="ES954" s="102"/>
      <c r="ET954" s="102"/>
      <c r="EU954" s="102"/>
      <c r="EV954" s="102"/>
      <c r="EW954" s="102"/>
      <c r="EX954" s="102"/>
      <c r="EY954" s="102"/>
      <c r="EZ954" s="102"/>
      <c r="FA954" s="102"/>
      <c r="FB954" s="102"/>
      <c r="FC954" s="102"/>
      <c r="FD954" s="102"/>
      <c r="FE954" s="102"/>
      <c r="FF954" s="102"/>
      <c r="FG954" s="102"/>
      <c r="FH954" s="102"/>
      <c r="FI954" s="102"/>
      <c r="FJ954" s="102"/>
      <c r="FK954" s="102"/>
      <c r="FL954" s="102"/>
      <c r="FM954" s="102"/>
      <c r="FN954" s="102"/>
      <c r="FO954" s="102"/>
      <c r="FP954" s="102"/>
      <c r="FQ954" s="102"/>
      <c r="FR954" s="102"/>
      <c r="FS954" s="102"/>
      <c r="FT954" s="102"/>
      <c r="FU954" s="102"/>
      <c r="FV954" s="102"/>
      <c r="FW954" s="102"/>
      <c r="FX954" s="102"/>
      <c r="FY954" s="102"/>
      <c r="FZ954" s="102"/>
      <c r="GA954" s="102"/>
      <c r="GB954" s="102"/>
      <c r="GC954" s="102"/>
      <c r="GD954" s="102"/>
      <c r="GE954" s="102"/>
      <c r="GF954" s="102"/>
      <c r="GG954" s="102"/>
      <c r="GH954" s="102"/>
      <c r="GI954" s="102"/>
      <c r="GJ954" s="102"/>
      <c r="GK954" s="102"/>
      <c r="GL954" s="102"/>
      <c r="GM954" s="102"/>
      <c r="GN954" s="102"/>
      <c r="GO954" s="102"/>
      <c r="GP954" s="102"/>
      <c r="GQ954" s="102"/>
      <c r="GR954" s="102"/>
      <c r="GS954" s="102"/>
      <c r="GT954" s="102"/>
      <c r="GU954" s="102"/>
      <c r="GV954" s="102"/>
      <c r="GW954" s="102"/>
      <c r="GX954" s="102"/>
      <c r="GY954" s="102"/>
      <c r="GZ954" s="102"/>
      <c r="HA954" s="102"/>
      <c r="HB954" s="102"/>
      <c r="HC954" s="102"/>
      <c r="HD954" s="102"/>
      <c r="HE954" s="102"/>
      <c r="HF954" s="102"/>
      <c r="HG954" s="102"/>
      <c r="HH954" s="102"/>
      <c r="HI954" s="102"/>
      <c r="HJ954" s="102"/>
      <c r="HK954" s="102"/>
      <c r="HL954" s="102"/>
      <c r="HM954" s="102"/>
      <c r="HN954" s="102"/>
      <c r="HO954" s="102"/>
      <c r="HP954" s="102"/>
      <c r="HQ954" s="102"/>
    </row>
    <row r="955" spans="2:225" ht="12.75" x14ac:dyDescent="0.2">
      <c r="B955" s="110">
        <v>2</v>
      </c>
      <c r="C955" s="109" t="s">
        <v>2460</v>
      </c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  <c r="AA955" s="102"/>
      <c r="AB955" s="102"/>
      <c r="AC955" s="102"/>
      <c r="AD955" s="102"/>
      <c r="AE955" s="102"/>
      <c r="AF955" s="102"/>
      <c r="AG955" s="102"/>
      <c r="AH955" s="102"/>
      <c r="AI955" s="102"/>
      <c r="AJ955" s="102"/>
      <c r="AK955" s="102"/>
      <c r="AL955" s="102"/>
      <c r="AM955" s="102"/>
      <c r="AN955" s="102"/>
      <c r="AO955" s="102"/>
      <c r="AP955" s="102"/>
      <c r="AQ955" s="102"/>
      <c r="AR955" s="102"/>
      <c r="AS955" s="102"/>
      <c r="AT955" s="102"/>
      <c r="AU955" s="102"/>
      <c r="AV955" s="102"/>
      <c r="AW955" s="102"/>
      <c r="AX955" s="102"/>
      <c r="AY955" s="102"/>
      <c r="AZ955" s="102"/>
      <c r="BA955" s="102"/>
      <c r="BB955" s="102"/>
      <c r="BC955" s="102"/>
      <c r="BD955" s="102"/>
      <c r="BE955" s="102"/>
      <c r="BF955" s="102"/>
      <c r="BG955" s="102"/>
      <c r="BH955" s="102"/>
      <c r="BI955" s="102"/>
      <c r="BJ955" s="102"/>
      <c r="BK955" s="102"/>
      <c r="BL955" s="102"/>
      <c r="BM955" s="102"/>
      <c r="BN955" s="102"/>
      <c r="BO955" s="102"/>
      <c r="BP955" s="102"/>
      <c r="BQ955" s="102"/>
      <c r="BR955" s="102"/>
      <c r="BS955" s="102"/>
      <c r="BT955" s="102"/>
      <c r="BU955" s="102"/>
      <c r="BV955" s="102"/>
      <c r="BW955" s="102"/>
      <c r="BX955" s="102"/>
      <c r="BY955" s="102"/>
      <c r="BZ955" s="102"/>
      <c r="CA955" s="102"/>
      <c r="CB955" s="102"/>
      <c r="CC955" s="102"/>
      <c r="CD955" s="102"/>
      <c r="CE955" s="102"/>
      <c r="CF955" s="102"/>
      <c r="CG955" s="102"/>
      <c r="CH955" s="102"/>
      <c r="CI955" s="102"/>
      <c r="CJ955" s="102"/>
      <c r="CK955" s="102"/>
      <c r="CL955" s="102"/>
      <c r="CM955" s="102"/>
      <c r="CN955" s="102"/>
      <c r="CO955" s="102"/>
      <c r="CP955" s="102"/>
      <c r="CQ955" s="102"/>
      <c r="CR955" s="102"/>
      <c r="CS955" s="102"/>
      <c r="CT955" s="102"/>
      <c r="CU955" s="102"/>
      <c r="CV955" s="102"/>
      <c r="CW955" s="102"/>
      <c r="CX955" s="102"/>
      <c r="CY955" s="102"/>
      <c r="CZ955" s="102"/>
      <c r="DA955" s="102"/>
      <c r="DB955" s="102"/>
      <c r="DC955" s="102"/>
      <c r="DD955" s="102"/>
      <c r="DE955" s="102"/>
      <c r="DF955" s="102"/>
      <c r="DG955" s="102"/>
      <c r="DH955" s="102"/>
      <c r="DI955" s="102"/>
      <c r="DJ955" s="102"/>
      <c r="DK955" s="102"/>
      <c r="DL955" s="102"/>
      <c r="DM955" s="102"/>
      <c r="DN955" s="102"/>
      <c r="DO955" s="102"/>
      <c r="DP955" s="102"/>
      <c r="DQ955" s="102"/>
      <c r="DR955" s="102"/>
      <c r="DS955" s="102"/>
      <c r="DT955" s="102"/>
      <c r="DU955" s="102"/>
      <c r="DV955" s="102"/>
      <c r="DW955" s="102"/>
      <c r="DX955" s="102"/>
      <c r="DY955" s="102"/>
      <c r="DZ955" s="102"/>
      <c r="EA955" s="102"/>
      <c r="EB955" s="102"/>
      <c r="EC955" s="102"/>
      <c r="ED955" s="102"/>
      <c r="EE955" s="102"/>
      <c r="EF955" s="102"/>
      <c r="EG955" s="102"/>
      <c r="EH955" s="102"/>
      <c r="EI955" s="102"/>
      <c r="EJ955" s="102"/>
      <c r="EK955" s="102"/>
      <c r="EL955" s="102"/>
      <c r="EM955" s="102"/>
      <c r="EN955" s="102"/>
      <c r="EO955" s="102"/>
      <c r="EP955" s="102"/>
      <c r="EQ955" s="102"/>
      <c r="ER955" s="102"/>
      <c r="ES955" s="102"/>
      <c r="ET955" s="102"/>
      <c r="EU955" s="102"/>
      <c r="EV955" s="102"/>
      <c r="EW955" s="102"/>
      <c r="EX955" s="102"/>
      <c r="EY955" s="102"/>
      <c r="EZ955" s="102"/>
      <c r="FA955" s="102"/>
      <c r="FB955" s="102"/>
      <c r="FC955" s="102"/>
      <c r="FD955" s="102"/>
      <c r="FE955" s="102"/>
      <c r="FF955" s="102"/>
      <c r="FG955" s="102"/>
      <c r="FH955" s="102"/>
      <c r="FI955" s="102"/>
      <c r="FJ955" s="102"/>
      <c r="FK955" s="102"/>
      <c r="FL955" s="102"/>
      <c r="FM955" s="102"/>
      <c r="FN955" s="102"/>
      <c r="FO955" s="102"/>
      <c r="FP955" s="102"/>
      <c r="FQ955" s="102"/>
      <c r="FR955" s="102"/>
      <c r="FS955" s="102"/>
      <c r="FT955" s="102"/>
      <c r="FU955" s="102"/>
      <c r="FV955" s="102"/>
      <c r="FW955" s="102"/>
      <c r="FX955" s="102"/>
      <c r="FY955" s="102"/>
      <c r="FZ955" s="102"/>
      <c r="GA955" s="102"/>
      <c r="GB955" s="102"/>
      <c r="GC955" s="102"/>
      <c r="GD955" s="102"/>
      <c r="GE955" s="102"/>
      <c r="GF955" s="102"/>
      <c r="GG955" s="102"/>
      <c r="GH955" s="102"/>
      <c r="GI955" s="102"/>
      <c r="GJ955" s="102"/>
      <c r="GK955" s="102"/>
      <c r="GL955" s="102"/>
      <c r="GM955" s="102"/>
      <c r="GN955" s="102"/>
      <c r="GO955" s="102"/>
      <c r="GP955" s="102"/>
      <c r="GQ955" s="102"/>
      <c r="GR955" s="102"/>
      <c r="GS955" s="102"/>
      <c r="GT955" s="102"/>
      <c r="GU955" s="102"/>
      <c r="GV955" s="102"/>
      <c r="GW955" s="102"/>
      <c r="GX955" s="102"/>
      <c r="GY955" s="102"/>
      <c r="GZ955" s="102"/>
      <c r="HA955" s="102"/>
      <c r="HB955" s="102"/>
      <c r="HC955" s="102"/>
      <c r="HD955" s="102"/>
      <c r="HE955" s="102"/>
      <c r="HF955" s="102"/>
      <c r="HG955" s="102"/>
      <c r="HH955" s="102"/>
      <c r="HI955" s="102"/>
      <c r="HJ955" s="102"/>
      <c r="HK955" s="102"/>
      <c r="HL955" s="102"/>
      <c r="HM955" s="102"/>
      <c r="HN955" s="102"/>
      <c r="HO955" s="102"/>
      <c r="HP955" s="102"/>
      <c r="HQ955" s="102"/>
    </row>
    <row r="956" spans="2:225" ht="12.75" x14ac:dyDescent="0.2">
      <c r="B956" s="110">
        <v>3</v>
      </c>
      <c r="C956" s="109" t="s">
        <v>2461</v>
      </c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  <c r="AA956" s="102"/>
      <c r="AB956" s="102"/>
      <c r="AC956" s="102"/>
      <c r="AD956" s="102"/>
      <c r="AE956" s="102"/>
      <c r="AF956" s="102"/>
      <c r="AG956" s="102"/>
      <c r="AH956" s="102"/>
      <c r="AI956" s="102"/>
      <c r="AJ956" s="102"/>
      <c r="AK956" s="102"/>
      <c r="AL956" s="102"/>
      <c r="AM956" s="102"/>
      <c r="AN956" s="102"/>
      <c r="AO956" s="102"/>
      <c r="AP956" s="102"/>
      <c r="AQ956" s="102"/>
      <c r="AR956" s="102"/>
      <c r="AS956" s="102"/>
      <c r="AT956" s="102"/>
      <c r="AU956" s="102"/>
      <c r="AV956" s="102"/>
      <c r="AW956" s="102"/>
      <c r="AX956" s="102"/>
      <c r="AY956" s="102"/>
      <c r="AZ956" s="102"/>
      <c r="BA956" s="102"/>
      <c r="BB956" s="102"/>
      <c r="BC956" s="102"/>
      <c r="BD956" s="102"/>
      <c r="BE956" s="102"/>
      <c r="BF956" s="102"/>
      <c r="BG956" s="102"/>
      <c r="BH956" s="102"/>
      <c r="BI956" s="102"/>
      <c r="BJ956" s="102"/>
      <c r="BK956" s="102"/>
      <c r="BL956" s="102"/>
      <c r="BM956" s="102"/>
      <c r="BN956" s="102"/>
      <c r="BO956" s="102"/>
      <c r="BP956" s="102"/>
      <c r="BQ956" s="102"/>
      <c r="BR956" s="102"/>
      <c r="BS956" s="102"/>
      <c r="BT956" s="102"/>
      <c r="BU956" s="102"/>
      <c r="BV956" s="102"/>
      <c r="BW956" s="102"/>
      <c r="BX956" s="102"/>
      <c r="BY956" s="102"/>
      <c r="BZ956" s="102"/>
      <c r="CA956" s="102"/>
      <c r="CB956" s="102"/>
      <c r="CC956" s="102"/>
      <c r="CD956" s="102"/>
      <c r="CE956" s="102"/>
      <c r="CF956" s="102"/>
      <c r="CG956" s="102"/>
      <c r="CH956" s="102"/>
      <c r="CI956" s="102"/>
      <c r="CJ956" s="102"/>
      <c r="CK956" s="102"/>
      <c r="CL956" s="102"/>
      <c r="CM956" s="102"/>
      <c r="CN956" s="102"/>
      <c r="CO956" s="102"/>
      <c r="CP956" s="102"/>
      <c r="CQ956" s="102"/>
      <c r="CR956" s="102"/>
      <c r="CS956" s="102"/>
      <c r="CT956" s="102"/>
      <c r="CU956" s="102"/>
      <c r="CV956" s="102"/>
      <c r="CW956" s="102"/>
      <c r="CX956" s="102"/>
      <c r="CY956" s="102"/>
      <c r="CZ956" s="102"/>
      <c r="DA956" s="102"/>
      <c r="DB956" s="102"/>
      <c r="DC956" s="102"/>
      <c r="DD956" s="102"/>
      <c r="DE956" s="102"/>
      <c r="DF956" s="102"/>
      <c r="DG956" s="102"/>
      <c r="DH956" s="102"/>
      <c r="DI956" s="102"/>
      <c r="DJ956" s="102"/>
      <c r="DK956" s="102"/>
      <c r="DL956" s="102"/>
      <c r="DM956" s="102"/>
      <c r="DN956" s="102"/>
      <c r="DO956" s="102"/>
      <c r="DP956" s="102"/>
      <c r="DQ956" s="102"/>
      <c r="DR956" s="102"/>
      <c r="DS956" s="102"/>
      <c r="DT956" s="102"/>
      <c r="DU956" s="102"/>
      <c r="DV956" s="102"/>
      <c r="DW956" s="102"/>
      <c r="DX956" s="102"/>
      <c r="DY956" s="102"/>
      <c r="DZ956" s="102"/>
      <c r="EA956" s="102"/>
      <c r="EB956" s="102"/>
      <c r="EC956" s="102"/>
      <c r="ED956" s="102"/>
      <c r="EE956" s="102"/>
      <c r="EF956" s="102"/>
      <c r="EG956" s="102"/>
      <c r="EH956" s="102"/>
      <c r="EI956" s="102"/>
      <c r="EJ956" s="102"/>
      <c r="EK956" s="102"/>
      <c r="EL956" s="102"/>
      <c r="EM956" s="102"/>
      <c r="EN956" s="102"/>
      <c r="EO956" s="102"/>
      <c r="EP956" s="102"/>
      <c r="EQ956" s="102"/>
      <c r="ER956" s="102"/>
      <c r="ES956" s="102"/>
      <c r="ET956" s="102"/>
      <c r="EU956" s="102"/>
      <c r="EV956" s="102"/>
      <c r="EW956" s="102"/>
      <c r="EX956" s="102"/>
      <c r="EY956" s="102"/>
      <c r="EZ956" s="102"/>
      <c r="FA956" s="102"/>
      <c r="FB956" s="102"/>
      <c r="FC956" s="102"/>
      <c r="FD956" s="102"/>
      <c r="FE956" s="102"/>
      <c r="FF956" s="102"/>
      <c r="FG956" s="102"/>
      <c r="FH956" s="102"/>
      <c r="FI956" s="102"/>
      <c r="FJ956" s="102"/>
      <c r="FK956" s="102"/>
      <c r="FL956" s="102"/>
      <c r="FM956" s="102"/>
      <c r="FN956" s="102"/>
      <c r="FO956" s="102"/>
      <c r="FP956" s="102"/>
      <c r="FQ956" s="102"/>
      <c r="FR956" s="102"/>
      <c r="FS956" s="102"/>
      <c r="FT956" s="102"/>
      <c r="FU956" s="102"/>
      <c r="FV956" s="102"/>
      <c r="FW956" s="102"/>
      <c r="FX956" s="102"/>
      <c r="FY956" s="102"/>
      <c r="FZ956" s="102"/>
      <c r="GA956" s="102"/>
      <c r="GB956" s="102"/>
      <c r="GC956" s="102"/>
      <c r="GD956" s="102"/>
      <c r="GE956" s="102"/>
      <c r="GF956" s="102"/>
      <c r="GG956" s="102"/>
      <c r="GH956" s="102"/>
      <c r="GI956" s="102"/>
      <c r="GJ956" s="102"/>
      <c r="GK956" s="102"/>
      <c r="GL956" s="102"/>
      <c r="GM956" s="102"/>
      <c r="GN956" s="102"/>
      <c r="GO956" s="102"/>
      <c r="GP956" s="102"/>
      <c r="GQ956" s="102"/>
      <c r="GR956" s="102"/>
      <c r="GS956" s="102"/>
      <c r="GT956" s="102"/>
      <c r="GU956" s="102"/>
      <c r="GV956" s="102"/>
      <c r="GW956" s="102"/>
      <c r="GX956" s="102"/>
      <c r="GY956" s="102"/>
      <c r="GZ956" s="102"/>
      <c r="HA956" s="102"/>
      <c r="HB956" s="102"/>
      <c r="HC956" s="102"/>
      <c r="HD956" s="102"/>
      <c r="HE956" s="102"/>
      <c r="HF956" s="102"/>
      <c r="HG956" s="102"/>
      <c r="HH956" s="102"/>
      <c r="HI956" s="102"/>
      <c r="HJ956" s="102"/>
      <c r="HK956" s="102"/>
      <c r="HL956" s="102"/>
      <c r="HM956" s="102"/>
      <c r="HN956" s="102"/>
      <c r="HO956" s="102"/>
      <c r="HP956" s="102"/>
      <c r="HQ956" s="102"/>
    </row>
    <row r="957" spans="2:225" ht="12.75" x14ac:dyDescent="0.2">
      <c r="B957" s="110">
        <v>4</v>
      </c>
      <c r="C957" s="109" t="s">
        <v>2462</v>
      </c>
      <c r="D957" s="102"/>
      <c r="E957" s="102"/>
      <c r="F957" s="102"/>
      <c r="G957" s="102"/>
      <c r="H957" s="113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  <c r="AA957" s="102"/>
      <c r="AB957" s="102"/>
      <c r="AC957" s="102"/>
      <c r="AD957" s="102"/>
      <c r="AE957" s="102"/>
      <c r="AF957" s="102"/>
      <c r="AG957" s="102"/>
      <c r="AH957" s="102"/>
      <c r="AI957" s="102"/>
      <c r="AJ957" s="102"/>
      <c r="AK957" s="102"/>
      <c r="AL957" s="102"/>
      <c r="AM957" s="102"/>
      <c r="AN957" s="102"/>
      <c r="AO957" s="102"/>
      <c r="AP957" s="102"/>
      <c r="AQ957" s="102"/>
      <c r="AR957" s="102"/>
      <c r="AS957" s="102"/>
      <c r="AT957" s="102"/>
      <c r="AU957" s="102"/>
      <c r="AV957" s="102"/>
      <c r="AW957" s="102"/>
      <c r="AX957" s="102"/>
      <c r="AY957" s="102"/>
      <c r="AZ957" s="102"/>
      <c r="BA957" s="102"/>
      <c r="BB957" s="102"/>
      <c r="BC957" s="102"/>
      <c r="BD957" s="102"/>
      <c r="BE957" s="102"/>
      <c r="BF957" s="102"/>
      <c r="BG957" s="102"/>
      <c r="BH957" s="102"/>
      <c r="BI957" s="102"/>
      <c r="BJ957" s="102"/>
      <c r="BK957" s="102"/>
      <c r="BL957" s="102"/>
      <c r="BM957" s="102"/>
      <c r="BN957" s="102"/>
      <c r="BO957" s="102"/>
      <c r="BP957" s="102"/>
      <c r="BQ957" s="102"/>
      <c r="BR957" s="102"/>
      <c r="BS957" s="102"/>
      <c r="BT957" s="102"/>
      <c r="BU957" s="102"/>
      <c r="BV957" s="102"/>
      <c r="BW957" s="102"/>
      <c r="BX957" s="102"/>
      <c r="BY957" s="102"/>
      <c r="BZ957" s="102"/>
      <c r="CA957" s="102"/>
      <c r="CB957" s="102"/>
      <c r="CC957" s="102"/>
      <c r="CD957" s="102"/>
      <c r="CE957" s="102"/>
      <c r="CF957" s="102"/>
      <c r="CG957" s="102"/>
      <c r="CH957" s="102"/>
      <c r="CI957" s="102"/>
      <c r="CJ957" s="102"/>
      <c r="CK957" s="102"/>
      <c r="CL957" s="102"/>
      <c r="CM957" s="102"/>
      <c r="CN957" s="102"/>
      <c r="CO957" s="102"/>
      <c r="CP957" s="102"/>
      <c r="CQ957" s="102"/>
      <c r="CR957" s="102"/>
      <c r="CS957" s="102"/>
      <c r="CT957" s="102"/>
      <c r="CU957" s="102"/>
      <c r="CV957" s="102"/>
      <c r="CW957" s="102"/>
      <c r="CX957" s="102"/>
      <c r="CY957" s="102"/>
      <c r="CZ957" s="102"/>
      <c r="DA957" s="102"/>
      <c r="DB957" s="102"/>
      <c r="DC957" s="102"/>
      <c r="DD957" s="102"/>
      <c r="DE957" s="102"/>
      <c r="DF957" s="102"/>
      <c r="DG957" s="102"/>
      <c r="DH957" s="102"/>
      <c r="DI957" s="102"/>
      <c r="DJ957" s="102"/>
      <c r="DK957" s="102"/>
      <c r="DL957" s="102"/>
      <c r="DM957" s="102"/>
      <c r="DN957" s="102"/>
      <c r="DO957" s="102"/>
      <c r="DP957" s="102"/>
      <c r="DQ957" s="102"/>
      <c r="DR957" s="102"/>
      <c r="DS957" s="102"/>
      <c r="DT957" s="102"/>
      <c r="DU957" s="102"/>
      <c r="DV957" s="102"/>
      <c r="DW957" s="102"/>
      <c r="DX957" s="102"/>
      <c r="DY957" s="102"/>
      <c r="DZ957" s="102"/>
      <c r="EA957" s="102"/>
      <c r="EB957" s="102"/>
      <c r="EC957" s="102"/>
      <c r="ED957" s="102"/>
      <c r="EE957" s="102"/>
      <c r="EF957" s="102"/>
      <c r="EG957" s="102"/>
      <c r="EH957" s="102"/>
      <c r="EI957" s="102"/>
      <c r="EJ957" s="102"/>
      <c r="EK957" s="102"/>
      <c r="EL957" s="102"/>
      <c r="EM957" s="102"/>
      <c r="EN957" s="102"/>
      <c r="EO957" s="102"/>
      <c r="EP957" s="102"/>
      <c r="EQ957" s="102"/>
      <c r="ER957" s="102"/>
      <c r="ES957" s="102"/>
      <c r="ET957" s="102"/>
      <c r="EU957" s="102"/>
      <c r="EV957" s="102"/>
      <c r="EW957" s="102"/>
      <c r="EX957" s="102"/>
      <c r="EY957" s="102"/>
      <c r="EZ957" s="102"/>
      <c r="FA957" s="102"/>
      <c r="FB957" s="102"/>
      <c r="FC957" s="102"/>
      <c r="FD957" s="102"/>
      <c r="FE957" s="102"/>
      <c r="FF957" s="102"/>
      <c r="FG957" s="102"/>
      <c r="FH957" s="102"/>
      <c r="FI957" s="102"/>
      <c r="FJ957" s="102"/>
      <c r="FK957" s="102"/>
      <c r="FL957" s="102"/>
      <c r="FM957" s="102"/>
      <c r="FN957" s="102"/>
      <c r="FO957" s="102"/>
      <c r="FP957" s="102"/>
      <c r="FQ957" s="102"/>
      <c r="FR957" s="102"/>
      <c r="FS957" s="102"/>
      <c r="FT957" s="102"/>
      <c r="FU957" s="102"/>
      <c r="FV957" s="102"/>
      <c r="FW957" s="102"/>
      <c r="FX957" s="102"/>
      <c r="FY957" s="102"/>
      <c r="FZ957" s="102"/>
      <c r="GA957" s="102"/>
      <c r="GB957" s="102"/>
      <c r="GC957" s="102"/>
      <c r="GD957" s="102"/>
      <c r="GE957" s="102"/>
      <c r="GF957" s="102"/>
      <c r="GG957" s="102"/>
      <c r="GH957" s="102"/>
      <c r="GI957" s="102"/>
      <c r="GJ957" s="102"/>
      <c r="GK957" s="102"/>
      <c r="GL957" s="102"/>
      <c r="GM957" s="102"/>
      <c r="GN957" s="102"/>
      <c r="GO957" s="102"/>
      <c r="GP957" s="102"/>
      <c r="GQ957" s="102"/>
      <c r="GR957" s="102"/>
      <c r="GS957" s="102"/>
      <c r="GT957" s="102"/>
      <c r="GU957" s="102"/>
      <c r="GV957" s="102"/>
      <c r="GW957" s="102"/>
      <c r="GX957" s="102"/>
      <c r="GY957" s="102"/>
      <c r="GZ957" s="102"/>
      <c r="HA957" s="102"/>
      <c r="HB957" s="102"/>
      <c r="HC957" s="102"/>
      <c r="HD957" s="102"/>
      <c r="HE957" s="102"/>
      <c r="HF957" s="102"/>
      <c r="HG957" s="102"/>
      <c r="HH957" s="102"/>
      <c r="HI957" s="102"/>
      <c r="HJ957" s="102"/>
      <c r="HK957" s="102"/>
      <c r="HL957" s="102"/>
      <c r="HM957" s="102"/>
      <c r="HN957" s="102"/>
      <c r="HO957" s="102"/>
      <c r="HP957" s="102"/>
      <c r="HQ957" s="102"/>
    </row>
    <row r="958" spans="2:225" ht="12.75" x14ac:dyDescent="0.2">
      <c r="B958" s="110">
        <v>5</v>
      </c>
      <c r="C958" s="109" t="s">
        <v>2462</v>
      </c>
      <c r="D958" s="113"/>
      <c r="E958" s="113"/>
      <c r="F958" s="113"/>
      <c r="G958" s="113"/>
      <c r="H958" s="113"/>
      <c r="I958" s="113"/>
      <c r="J958" s="113"/>
      <c r="K958" s="113"/>
      <c r="L958" s="113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  <c r="AA958" s="102"/>
      <c r="AB958" s="102"/>
      <c r="AC958" s="102"/>
      <c r="AD958" s="102"/>
      <c r="AE958" s="102"/>
      <c r="AF958" s="102"/>
      <c r="AG958" s="102"/>
      <c r="AH958" s="102"/>
      <c r="AI958" s="102"/>
      <c r="AJ958" s="102"/>
      <c r="AK958" s="102"/>
      <c r="AL958" s="102"/>
      <c r="AM958" s="102"/>
      <c r="AN958" s="102"/>
      <c r="AO958" s="102"/>
      <c r="AP958" s="102"/>
      <c r="AQ958" s="102"/>
      <c r="AR958" s="102"/>
      <c r="AS958" s="102"/>
      <c r="AT958" s="102"/>
      <c r="AU958" s="102"/>
      <c r="AV958" s="102"/>
      <c r="AW958" s="102"/>
      <c r="AX958" s="102"/>
      <c r="AY958" s="102"/>
      <c r="AZ958" s="102"/>
      <c r="BA958" s="102"/>
      <c r="BB958" s="102"/>
      <c r="BC958" s="102"/>
      <c r="BD958" s="102"/>
      <c r="BE958" s="102"/>
      <c r="BF958" s="102"/>
      <c r="BG958" s="102"/>
      <c r="BH958" s="102"/>
      <c r="BI958" s="102"/>
      <c r="BJ958" s="102"/>
      <c r="BK958" s="102"/>
      <c r="BL958" s="102"/>
      <c r="BM958" s="102"/>
      <c r="BN958" s="102"/>
      <c r="BO958" s="102"/>
      <c r="BP958" s="102"/>
      <c r="BQ958" s="102"/>
      <c r="BR958" s="102"/>
      <c r="BS958" s="102"/>
      <c r="BT958" s="102"/>
      <c r="BU958" s="102"/>
      <c r="BV958" s="102"/>
      <c r="BW958" s="102"/>
      <c r="BX958" s="102"/>
      <c r="BY958" s="102"/>
      <c r="BZ958" s="102"/>
      <c r="CA958" s="102"/>
      <c r="CB958" s="102"/>
      <c r="CC958" s="102"/>
      <c r="CD958" s="102"/>
      <c r="CE958" s="102"/>
      <c r="CF958" s="102"/>
      <c r="CG958" s="102"/>
      <c r="CH958" s="102"/>
      <c r="CI958" s="102"/>
      <c r="CJ958" s="102"/>
      <c r="CK958" s="102"/>
      <c r="CL958" s="102"/>
      <c r="CM958" s="102"/>
      <c r="CN958" s="102"/>
      <c r="CO958" s="102"/>
      <c r="CP958" s="102"/>
      <c r="CQ958" s="102"/>
      <c r="CR958" s="102"/>
      <c r="CS958" s="102"/>
      <c r="CT958" s="102"/>
      <c r="CU958" s="102"/>
      <c r="CV958" s="102"/>
      <c r="CW958" s="102"/>
      <c r="CX958" s="102"/>
      <c r="CY958" s="102"/>
      <c r="CZ958" s="102"/>
      <c r="DA958" s="102"/>
      <c r="DB958" s="102"/>
      <c r="DC958" s="102"/>
      <c r="DD958" s="102"/>
      <c r="DE958" s="102"/>
      <c r="DF958" s="102"/>
      <c r="DG958" s="102"/>
      <c r="DH958" s="102"/>
      <c r="DI958" s="102"/>
      <c r="DJ958" s="102"/>
      <c r="DK958" s="102"/>
      <c r="DL958" s="102"/>
      <c r="DM958" s="102"/>
      <c r="DN958" s="102"/>
      <c r="DO958" s="102"/>
      <c r="DP958" s="102"/>
      <c r="DQ958" s="102"/>
      <c r="DR958" s="102"/>
      <c r="DS958" s="102"/>
      <c r="DT958" s="102"/>
      <c r="DU958" s="102"/>
      <c r="DV958" s="102"/>
      <c r="DW958" s="102"/>
      <c r="DX958" s="102"/>
      <c r="DY958" s="102"/>
      <c r="DZ958" s="102"/>
      <c r="EA958" s="102"/>
      <c r="EB958" s="102"/>
      <c r="EC958" s="102"/>
      <c r="ED958" s="102"/>
      <c r="EE958" s="102"/>
      <c r="EF958" s="102"/>
      <c r="EG958" s="102"/>
      <c r="EH958" s="102"/>
      <c r="EI958" s="102"/>
      <c r="EJ958" s="102"/>
      <c r="EK958" s="102"/>
      <c r="EL958" s="102"/>
      <c r="EM958" s="102"/>
      <c r="EN958" s="102"/>
      <c r="EO958" s="102"/>
      <c r="EP958" s="102"/>
      <c r="EQ958" s="102"/>
      <c r="ER958" s="102"/>
      <c r="ES958" s="102"/>
      <c r="ET958" s="102"/>
      <c r="EU958" s="102"/>
      <c r="EV958" s="102"/>
      <c r="EW958" s="102"/>
      <c r="EX958" s="102"/>
      <c r="EY958" s="102"/>
      <c r="EZ958" s="102"/>
      <c r="FA958" s="102"/>
      <c r="FB958" s="102"/>
      <c r="FC958" s="102"/>
      <c r="FD958" s="102"/>
      <c r="FE958" s="102"/>
      <c r="FF958" s="102"/>
      <c r="FG958" s="102"/>
      <c r="FH958" s="102"/>
      <c r="FI958" s="102"/>
      <c r="FJ958" s="102"/>
      <c r="FK958" s="102"/>
      <c r="FL958" s="102"/>
      <c r="FM958" s="102"/>
      <c r="FN958" s="102"/>
      <c r="FO958" s="102"/>
      <c r="FP958" s="102"/>
      <c r="FQ958" s="102"/>
      <c r="FR958" s="102"/>
      <c r="FS958" s="102"/>
      <c r="FT958" s="102"/>
      <c r="FU958" s="102"/>
      <c r="FV958" s="102"/>
      <c r="FW958" s="102"/>
      <c r="FX958" s="102"/>
      <c r="FY958" s="102"/>
      <c r="FZ958" s="102"/>
      <c r="GA958" s="102"/>
      <c r="GB958" s="102"/>
      <c r="GC958" s="102"/>
      <c r="GD958" s="102"/>
      <c r="GE958" s="102"/>
      <c r="GF958" s="102"/>
      <c r="GG958" s="102"/>
      <c r="GH958" s="102"/>
      <c r="GI958" s="102"/>
      <c r="GJ958" s="102"/>
      <c r="GK958" s="102"/>
      <c r="GL958" s="102"/>
      <c r="GM958" s="102"/>
      <c r="GN958" s="102"/>
      <c r="GO958" s="102"/>
      <c r="GP958" s="102"/>
      <c r="GQ958" s="102"/>
      <c r="GR958" s="102"/>
      <c r="GS958" s="102"/>
      <c r="GT958" s="102"/>
      <c r="GU958" s="102"/>
      <c r="GV958" s="102"/>
      <c r="GW958" s="102"/>
      <c r="GX958" s="102"/>
      <c r="GY958" s="102"/>
      <c r="GZ958" s="102"/>
      <c r="HA958" s="102"/>
      <c r="HB958" s="102"/>
      <c r="HC958" s="102"/>
      <c r="HD958" s="102"/>
      <c r="HE958" s="102"/>
      <c r="HF958" s="102"/>
      <c r="HG958" s="102"/>
      <c r="HH958" s="102"/>
      <c r="HI958" s="102"/>
      <c r="HJ958" s="102"/>
      <c r="HK958" s="102"/>
      <c r="HL958" s="102"/>
      <c r="HM958" s="102"/>
      <c r="HN958" s="102"/>
      <c r="HO958" s="102"/>
      <c r="HP958" s="102"/>
      <c r="HQ958" s="102"/>
    </row>
    <row r="959" spans="2:225" ht="12.75" x14ac:dyDescent="0.2">
      <c r="B959" s="110">
        <v>6</v>
      </c>
      <c r="C959" s="109" t="s">
        <v>2463</v>
      </c>
      <c r="D959" s="113"/>
      <c r="E959" s="113"/>
      <c r="F959" s="113"/>
      <c r="G959" s="113"/>
      <c r="H959" s="102"/>
      <c r="I959" s="113"/>
      <c r="J959" s="113"/>
      <c r="K959" s="113"/>
      <c r="L959" s="113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  <c r="AA959" s="102"/>
      <c r="AB959" s="102"/>
      <c r="AC959" s="102"/>
      <c r="AD959" s="102"/>
      <c r="AE959" s="102"/>
      <c r="AF959" s="102"/>
      <c r="AG959" s="102"/>
      <c r="AH959" s="102"/>
      <c r="AI959" s="102"/>
      <c r="AJ959" s="102"/>
      <c r="AK959" s="102"/>
      <c r="AL959" s="102"/>
      <c r="AM959" s="102"/>
      <c r="AN959" s="102"/>
      <c r="AO959" s="102"/>
      <c r="AP959" s="102"/>
      <c r="AQ959" s="102"/>
      <c r="AR959" s="102"/>
      <c r="AS959" s="102"/>
      <c r="AT959" s="102"/>
      <c r="AU959" s="102"/>
      <c r="AV959" s="102"/>
      <c r="AW959" s="102"/>
      <c r="AX959" s="102"/>
      <c r="AY959" s="102"/>
      <c r="AZ959" s="102"/>
      <c r="BA959" s="102"/>
      <c r="BB959" s="102"/>
      <c r="BC959" s="102"/>
      <c r="BD959" s="102"/>
      <c r="BE959" s="102"/>
      <c r="BF959" s="102"/>
      <c r="BG959" s="102"/>
      <c r="BH959" s="102"/>
      <c r="BI959" s="102"/>
      <c r="BJ959" s="102"/>
      <c r="BK959" s="102"/>
      <c r="BL959" s="102"/>
      <c r="BM959" s="102"/>
      <c r="BN959" s="102"/>
      <c r="BO959" s="102"/>
      <c r="BP959" s="102"/>
      <c r="BQ959" s="102"/>
      <c r="BR959" s="102"/>
      <c r="BS959" s="102"/>
      <c r="BT959" s="102"/>
      <c r="BU959" s="102"/>
      <c r="BV959" s="102"/>
      <c r="BW959" s="102"/>
      <c r="BX959" s="102"/>
      <c r="BY959" s="102"/>
      <c r="BZ959" s="102"/>
      <c r="CA959" s="102"/>
      <c r="CB959" s="102"/>
      <c r="CC959" s="102"/>
      <c r="CD959" s="102"/>
      <c r="CE959" s="102"/>
      <c r="CF959" s="102"/>
      <c r="CG959" s="102"/>
      <c r="CH959" s="102"/>
      <c r="CI959" s="102"/>
      <c r="CJ959" s="102"/>
      <c r="CK959" s="102"/>
      <c r="CL959" s="102"/>
      <c r="CM959" s="102"/>
      <c r="CN959" s="102"/>
      <c r="CO959" s="102"/>
      <c r="CP959" s="102"/>
      <c r="CQ959" s="102"/>
      <c r="CR959" s="102"/>
      <c r="CS959" s="102"/>
      <c r="CT959" s="102"/>
      <c r="CU959" s="102"/>
      <c r="CV959" s="102"/>
      <c r="CW959" s="102"/>
      <c r="CX959" s="102"/>
      <c r="CY959" s="102"/>
      <c r="CZ959" s="102"/>
      <c r="DA959" s="102"/>
      <c r="DB959" s="102"/>
      <c r="DC959" s="102"/>
      <c r="DD959" s="102"/>
      <c r="DE959" s="102"/>
      <c r="DF959" s="102"/>
      <c r="DG959" s="102"/>
      <c r="DH959" s="102"/>
      <c r="DI959" s="102"/>
      <c r="DJ959" s="102"/>
      <c r="DK959" s="102"/>
      <c r="DL959" s="102"/>
      <c r="DM959" s="102"/>
      <c r="DN959" s="102"/>
      <c r="DO959" s="102"/>
      <c r="DP959" s="102"/>
      <c r="DQ959" s="102"/>
      <c r="DR959" s="102"/>
      <c r="DS959" s="102"/>
      <c r="DT959" s="102"/>
      <c r="DU959" s="102"/>
      <c r="DV959" s="102"/>
      <c r="DW959" s="102"/>
      <c r="DX959" s="102"/>
      <c r="DY959" s="102"/>
      <c r="DZ959" s="102"/>
      <c r="EA959" s="102"/>
      <c r="EB959" s="102"/>
      <c r="EC959" s="102"/>
      <c r="ED959" s="102"/>
      <c r="EE959" s="102"/>
      <c r="EF959" s="102"/>
      <c r="EG959" s="102"/>
      <c r="EH959" s="102"/>
      <c r="EI959" s="102"/>
      <c r="EJ959" s="102"/>
      <c r="EK959" s="102"/>
      <c r="EL959" s="102"/>
      <c r="EM959" s="102"/>
      <c r="EN959" s="102"/>
      <c r="EO959" s="102"/>
      <c r="EP959" s="102"/>
      <c r="EQ959" s="102"/>
      <c r="ER959" s="102"/>
      <c r="ES959" s="102"/>
      <c r="ET959" s="102"/>
      <c r="EU959" s="102"/>
      <c r="EV959" s="102"/>
      <c r="EW959" s="102"/>
      <c r="EX959" s="102"/>
      <c r="EY959" s="102"/>
      <c r="EZ959" s="102"/>
      <c r="FA959" s="102"/>
      <c r="FB959" s="102"/>
      <c r="FC959" s="102"/>
      <c r="FD959" s="102"/>
      <c r="FE959" s="102"/>
      <c r="FF959" s="102"/>
      <c r="FG959" s="102"/>
      <c r="FH959" s="102"/>
      <c r="FI959" s="102"/>
      <c r="FJ959" s="102"/>
      <c r="FK959" s="102"/>
      <c r="FL959" s="102"/>
      <c r="FM959" s="102"/>
      <c r="FN959" s="102"/>
      <c r="FO959" s="102"/>
      <c r="FP959" s="102"/>
      <c r="FQ959" s="102"/>
      <c r="FR959" s="102"/>
      <c r="FS959" s="102"/>
      <c r="FT959" s="102"/>
      <c r="FU959" s="102"/>
      <c r="FV959" s="102"/>
      <c r="FW959" s="102"/>
      <c r="FX959" s="102"/>
      <c r="FY959" s="102"/>
      <c r="FZ959" s="102"/>
      <c r="GA959" s="102"/>
      <c r="GB959" s="102"/>
      <c r="GC959" s="102"/>
      <c r="GD959" s="102"/>
      <c r="GE959" s="102"/>
      <c r="GF959" s="102"/>
      <c r="GG959" s="102"/>
      <c r="GH959" s="102"/>
      <c r="GI959" s="102"/>
      <c r="GJ959" s="102"/>
      <c r="GK959" s="102"/>
      <c r="GL959" s="102"/>
      <c r="GM959" s="102"/>
      <c r="GN959" s="102"/>
      <c r="GO959" s="102"/>
      <c r="GP959" s="102"/>
      <c r="GQ959" s="102"/>
      <c r="GR959" s="102"/>
      <c r="GS959" s="102"/>
      <c r="GT959" s="102"/>
      <c r="GU959" s="102"/>
      <c r="GV959" s="102"/>
      <c r="GW959" s="102"/>
      <c r="GX959" s="102"/>
      <c r="GY959" s="102"/>
      <c r="GZ959" s="102"/>
      <c r="HA959" s="102"/>
      <c r="HB959" s="102"/>
      <c r="HC959" s="102"/>
      <c r="HD959" s="102"/>
      <c r="HE959" s="102"/>
      <c r="HF959" s="102"/>
      <c r="HG959" s="102"/>
      <c r="HH959" s="102"/>
      <c r="HI959" s="102"/>
      <c r="HJ959" s="102"/>
      <c r="HK959" s="102"/>
      <c r="HL959" s="102"/>
      <c r="HM959" s="102"/>
      <c r="HN959" s="102"/>
      <c r="HO959" s="102"/>
      <c r="HP959" s="102"/>
      <c r="HQ959" s="102"/>
    </row>
    <row r="960" spans="2:225" ht="12.75" x14ac:dyDescent="0.2">
      <c r="B960" s="110">
        <v>7</v>
      </c>
      <c r="C960" s="109" t="s">
        <v>2464</v>
      </c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  <c r="AA960" s="102"/>
      <c r="AB960" s="102"/>
      <c r="AC960" s="102"/>
      <c r="AD960" s="102"/>
      <c r="AE960" s="102"/>
      <c r="AF960" s="102"/>
      <c r="AG960" s="102"/>
      <c r="AH960" s="102"/>
      <c r="AI960" s="102"/>
      <c r="AJ960" s="102"/>
      <c r="AK960" s="102"/>
      <c r="AL960" s="102"/>
      <c r="AM960" s="102"/>
      <c r="AN960" s="102"/>
      <c r="AO960" s="102"/>
      <c r="AP960" s="102"/>
      <c r="AQ960" s="102"/>
      <c r="AR960" s="102"/>
      <c r="AS960" s="102"/>
      <c r="AT960" s="102"/>
      <c r="AU960" s="102"/>
      <c r="AV960" s="102"/>
      <c r="AW960" s="102"/>
      <c r="AX960" s="102"/>
      <c r="AY960" s="102"/>
      <c r="AZ960" s="102"/>
      <c r="BA960" s="102"/>
      <c r="BB960" s="102"/>
      <c r="BC960" s="102"/>
      <c r="BD960" s="102"/>
      <c r="BE960" s="102"/>
      <c r="BF960" s="102"/>
      <c r="BG960" s="102"/>
      <c r="BH960" s="102"/>
      <c r="BI960" s="102"/>
      <c r="BJ960" s="102"/>
      <c r="BK960" s="102"/>
      <c r="BL960" s="102"/>
      <c r="BM960" s="102"/>
      <c r="BN960" s="102"/>
      <c r="BO960" s="102"/>
      <c r="BP960" s="102"/>
      <c r="BQ960" s="102"/>
      <c r="BR960" s="102"/>
      <c r="BS960" s="102"/>
      <c r="BT960" s="102"/>
      <c r="BU960" s="102"/>
      <c r="BV960" s="102"/>
      <c r="BW960" s="102"/>
      <c r="BX960" s="102"/>
      <c r="BY960" s="102"/>
      <c r="BZ960" s="102"/>
      <c r="CA960" s="102"/>
      <c r="CB960" s="102"/>
      <c r="CC960" s="102"/>
      <c r="CD960" s="102"/>
      <c r="CE960" s="102"/>
      <c r="CF960" s="102"/>
      <c r="CG960" s="102"/>
      <c r="CH960" s="102"/>
      <c r="CI960" s="102"/>
      <c r="CJ960" s="102"/>
      <c r="CK960" s="102"/>
      <c r="CL960" s="102"/>
      <c r="CM960" s="102"/>
      <c r="CN960" s="102"/>
      <c r="CO960" s="102"/>
      <c r="CP960" s="102"/>
      <c r="CQ960" s="102"/>
      <c r="CR960" s="102"/>
      <c r="CS960" s="102"/>
      <c r="CT960" s="102"/>
      <c r="CU960" s="102"/>
      <c r="CV960" s="102"/>
      <c r="CW960" s="102"/>
      <c r="CX960" s="102"/>
      <c r="CY960" s="102"/>
      <c r="CZ960" s="102"/>
      <c r="DA960" s="102"/>
      <c r="DB960" s="102"/>
      <c r="DC960" s="102"/>
      <c r="DD960" s="102"/>
      <c r="DE960" s="102"/>
      <c r="DF960" s="102"/>
      <c r="DG960" s="102"/>
      <c r="DH960" s="102"/>
      <c r="DI960" s="102"/>
      <c r="DJ960" s="102"/>
      <c r="DK960" s="102"/>
      <c r="DL960" s="102"/>
      <c r="DM960" s="102"/>
      <c r="DN960" s="102"/>
      <c r="DO960" s="102"/>
      <c r="DP960" s="102"/>
      <c r="DQ960" s="102"/>
      <c r="DR960" s="102"/>
      <c r="DS960" s="102"/>
      <c r="DT960" s="102"/>
      <c r="DU960" s="102"/>
      <c r="DV960" s="102"/>
      <c r="DW960" s="102"/>
      <c r="DX960" s="102"/>
      <c r="DY960" s="102"/>
      <c r="DZ960" s="102"/>
      <c r="EA960" s="102"/>
      <c r="EB960" s="102"/>
      <c r="EC960" s="102"/>
      <c r="ED960" s="102"/>
      <c r="EE960" s="102"/>
      <c r="EF960" s="102"/>
      <c r="EG960" s="102"/>
      <c r="EH960" s="102"/>
      <c r="EI960" s="102"/>
      <c r="EJ960" s="102"/>
      <c r="EK960" s="102"/>
      <c r="EL960" s="102"/>
      <c r="EM960" s="102"/>
      <c r="EN960" s="102"/>
      <c r="EO960" s="102"/>
      <c r="EP960" s="102"/>
      <c r="EQ960" s="102"/>
      <c r="ER960" s="102"/>
      <c r="ES960" s="102"/>
      <c r="ET960" s="102"/>
      <c r="EU960" s="102"/>
      <c r="EV960" s="102"/>
      <c r="EW960" s="102"/>
      <c r="EX960" s="102"/>
      <c r="EY960" s="102"/>
      <c r="EZ960" s="102"/>
      <c r="FA960" s="102"/>
      <c r="FB960" s="102"/>
      <c r="FC960" s="102"/>
      <c r="FD960" s="102"/>
      <c r="FE960" s="102"/>
      <c r="FF960" s="102"/>
      <c r="FG960" s="102"/>
      <c r="FH960" s="102"/>
      <c r="FI960" s="102"/>
      <c r="FJ960" s="102"/>
      <c r="FK960" s="102"/>
      <c r="FL960" s="102"/>
      <c r="FM960" s="102"/>
      <c r="FN960" s="102"/>
      <c r="FO960" s="102"/>
      <c r="FP960" s="102"/>
      <c r="FQ960" s="102"/>
      <c r="FR960" s="102"/>
      <c r="FS960" s="102"/>
      <c r="FT960" s="102"/>
      <c r="FU960" s="102"/>
      <c r="FV960" s="102"/>
      <c r="FW960" s="102"/>
      <c r="FX960" s="102"/>
      <c r="FY960" s="102"/>
      <c r="FZ960" s="102"/>
      <c r="GA960" s="102"/>
      <c r="GB960" s="102"/>
      <c r="GC960" s="102"/>
      <c r="GD960" s="102"/>
      <c r="GE960" s="102"/>
      <c r="GF960" s="102"/>
      <c r="GG960" s="102"/>
      <c r="GH960" s="102"/>
      <c r="GI960" s="102"/>
      <c r="GJ960" s="102"/>
      <c r="GK960" s="102"/>
      <c r="GL960" s="102"/>
      <c r="GM960" s="102"/>
      <c r="GN960" s="102"/>
      <c r="GO960" s="102"/>
      <c r="GP960" s="102"/>
      <c r="GQ960" s="102"/>
      <c r="GR960" s="102"/>
      <c r="GS960" s="102"/>
      <c r="GT960" s="102"/>
      <c r="GU960" s="102"/>
      <c r="GV960" s="102"/>
      <c r="GW960" s="102"/>
      <c r="GX960" s="102"/>
      <c r="GY960" s="102"/>
      <c r="GZ960" s="102"/>
      <c r="HA960" s="102"/>
      <c r="HB960" s="102"/>
      <c r="HC960" s="102"/>
      <c r="HD960" s="102"/>
      <c r="HE960" s="102"/>
      <c r="HF960" s="102"/>
      <c r="HG960" s="102"/>
      <c r="HH960" s="102"/>
      <c r="HI960" s="102"/>
      <c r="HJ960" s="102"/>
      <c r="HK960" s="102"/>
      <c r="HL960" s="102"/>
      <c r="HM960" s="102"/>
      <c r="HN960" s="102"/>
      <c r="HO960" s="102"/>
      <c r="HP960" s="102"/>
      <c r="HQ960" s="102"/>
    </row>
    <row r="961" spans="2:225" ht="12.75" x14ac:dyDescent="0.2">
      <c r="B961" s="110">
        <v>8</v>
      </c>
      <c r="C961" s="109" t="s">
        <v>2465</v>
      </c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  <c r="AA961" s="102"/>
      <c r="AB961" s="102"/>
      <c r="AC961" s="102"/>
      <c r="AD961" s="102"/>
      <c r="AE961" s="102"/>
      <c r="AF961" s="102"/>
      <c r="AG961" s="102"/>
      <c r="AH961" s="102"/>
      <c r="AI961" s="102"/>
      <c r="AJ961" s="102"/>
      <c r="AK961" s="102"/>
      <c r="AL961" s="102"/>
      <c r="AM961" s="102"/>
      <c r="AN961" s="102"/>
      <c r="AO961" s="102"/>
      <c r="AP961" s="102"/>
      <c r="AQ961" s="102"/>
      <c r="AR961" s="102"/>
      <c r="AS961" s="102"/>
      <c r="AT961" s="102"/>
      <c r="AU961" s="102"/>
      <c r="AV961" s="102"/>
      <c r="AW961" s="102"/>
      <c r="AX961" s="102"/>
      <c r="AY961" s="102"/>
      <c r="AZ961" s="102"/>
      <c r="BA961" s="102"/>
      <c r="BB961" s="102"/>
      <c r="BC961" s="102"/>
      <c r="BD961" s="102"/>
      <c r="BE961" s="102"/>
      <c r="BF961" s="102"/>
      <c r="BG961" s="102"/>
      <c r="BH961" s="102"/>
      <c r="BI961" s="102"/>
      <c r="BJ961" s="102"/>
      <c r="BK961" s="102"/>
      <c r="BL961" s="102"/>
      <c r="BM961" s="102"/>
      <c r="BN961" s="102"/>
      <c r="BO961" s="102"/>
      <c r="BP961" s="102"/>
      <c r="BQ961" s="102"/>
      <c r="BR961" s="102"/>
      <c r="BS961" s="102"/>
      <c r="BT961" s="102"/>
      <c r="BU961" s="102"/>
      <c r="BV961" s="102"/>
      <c r="BW961" s="102"/>
      <c r="BX961" s="102"/>
      <c r="BY961" s="102"/>
      <c r="BZ961" s="102"/>
      <c r="CA961" s="102"/>
      <c r="CB961" s="102"/>
      <c r="CC961" s="102"/>
      <c r="CD961" s="102"/>
      <c r="CE961" s="102"/>
      <c r="CF961" s="102"/>
      <c r="CG961" s="102"/>
      <c r="CH961" s="102"/>
      <c r="CI961" s="102"/>
      <c r="CJ961" s="102"/>
      <c r="CK961" s="102"/>
      <c r="CL961" s="102"/>
      <c r="CM961" s="102"/>
      <c r="CN961" s="102"/>
      <c r="CO961" s="102"/>
      <c r="CP961" s="102"/>
      <c r="CQ961" s="102"/>
      <c r="CR961" s="102"/>
      <c r="CS961" s="102"/>
      <c r="CT961" s="102"/>
      <c r="CU961" s="102"/>
      <c r="CV961" s="102"/>
      <c r="CW961" s="102"/>
      <c r="CX961" s="102"/>
      <c r="CY961" s="102"/>
      <c r="CZ961" s="102"/>
      <c r="DA961" s="102"/>
      <c r="DB961" s="102"/>
      <c r="DC961" s="102"/>
      <c r="DD961" s="102"/>
      <c r="DE961" s="102"/>
      <c r="DF961" s="102"/>
      <c r="DG961" s="102"/>
      <c r="DH961" s="102"/>
      <c r="DI961" s="102"/>
      <c r="DJ961" s="102"/>
      <c r="DK961" s="102"/>
      <c r="DL961" s="102"/>
      <c r="DM961" s="102"/>
      <c r="DN961" s="102"/>
      <c r="DO961" s="102"/>
      <c r="DP961" s="102"/>
      <c r="DQ961" s="102"/>
      <c r="DR961" s="102"/>
      <c r="DS961" s="102"/>
      <c r="DT961" s="102"/>
      <c r="DU961" s="102"/>
      <c r="DV961" s="102"/>
      <c r="DW961" s="102"/>
      <c r="DX961" s="102"/>
      <c r="DY961" s="102"/>
      <c r="DZ961" s="102"/>
      <c r="EA961" s="102"/>
      <c r="EB961" s="102"/>
      <c r="EC961" s="102"/>
      <c r="ED961" s="102"/>
      <c r="EE961" s="102"/>
      <c r="EF961" s="102"/>
      <c r="EG961" s="102"/>
      <c r="EH961" s="102"/>
      <c r="EI961" s="102"/>
      <c r="EJ961" s="102"/>
      <c r="EK961" s="102"/>
      <c r="EL961" s="102"/>
      <c r="EM961" s="102"/>
      <c r="EN961" s="102"/>
      <c r="EO961" s="102"/>
      <c r="EP961" s="102"/>
      <c r="EQ961" s="102"/>
      <c r="ER961" s="102"/>
      <c r="ES961" s="102"/>
      <c r="ET961" s="102"/>
      <c r="EU961" s="102"/>
      <c r="EV961" s="102"/>
      <c r="EW961" s="102"/>
      <c r="EX961" s="102"/>
      <c r="EY961" s="102"/>
      <c r="EZ961" s="102"/>
      <c r="FA961" s="102"/>
      <c r="FB961" s="102"/>
      <c r="FC961" s="102"/>
      <c r="FD961" s="102"/>
      <c r="FE961" s="102"/>
      <c r="FF961" s="102"/>
      <c r="FG961" s="102"/>
      <c r="FH961" s="102"/>
      <c r="FI961" s="102"/>
      <c r="FJ961" s="102"/>
      <c r="FK961" s="102"/>
      <c r="FL961" s="102"/>
      <c r="FM961" s="102"/>
      <c r="FN961" s="102"/>
      <c r="FO961" s="102"/>
      <c r="FP961" s="102"/>
      <c r="FQ961" s="102"/>
      <c r="FR961" s="102"/>
      <c r="FS961" s="102"/>
      <c r="FT961" s="102"/>
      <c r="FU961" s="102"/>
      <c r="FV961" s="102"/>
      <c r="FW961" s="102"/>
      <c r="FX961" s="102"/>
      <c r="FY961" s="102"/>
      <c r="FZ961" s="102"/>
      <c r="GA961" s="102"/>
      <c r="GB961" s="102"/>
      <c r="GC961" s="102"/>
      <c r="GD961" s="102"/>
      <c r="GE961" s="102"/>
      <c r="GF961" s="102"/>
      <c r="GG961" s="102"/>
      <c r="GH961" s="102"/>
      <c r="GI961" s="102"/>
      <c r="GJ961" s="102"/>
      <c r="GK961" s="102"/>
      <c r="GL961" s="102"/>
      <c r="GM961" s="102"/>
      <c r="GN961" s="102"/>
      <c r="GO961" s="102"/>
      <c r="GP961" s="102"/>
      <c r="GQ961" s="102"/>
      <c r="GR961" s="102"/>
      <c r="GS961" s="102"/>
      <c r="GT961" s="102"/>
      <c r="GU961" s="102"/>
      <c r="GV961" s="102"/>
      <c r="GW961" s="102"/>
      <c r="GX961" s="102"/>
      <c r="GY961" s="102"/>
      <c r="GZ961" s="102"/>
      <c r="HA961" s="102"/>
      <c r="HB961" s="102"/>
      <c r="HC961" s="102"/>
      <c r="HD961" s="102"/>
      <c r="HE961" s="102"/>
      <c r="HF961" s="102"/>
      <c r="HG961" s="102"/>
      <c r="HH961" s="102"/>
      <c r="HI961" s="102"/>
      <c r="HJ961" s="102"/>
      <c r="HK961" s="102"/>
      <c r="HL961" s="102"/>
      <c r="HM961" s="102"/>
      <c r="HN961" s="102"/>
      <c r="HO961" s="102"/>
      <c r="HP961" s="102"/>
      <c r="HQ961" s="102"/>
    </row>
    <row r="962" spans="2:225" ht="12.75" x14ac:dyDescent="0.2">
      <c r="B962" s="110">
        <v>9</v>
      </c>
      <c r="C962" s="109" t="s">
        <v>2466</v>
      </c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  <c r="AA962" s="102"/>
      <c r="AB962" s="102"/>
      <c r="AC962" s="102"/>
      <c r="AD962" s="102"/>
      <c r="AE962" s="102"/>
      <c r="AF962" s="102"/>
      <c r="AG962" s="102"/>
      <c r="AH962" s="102"/>
      <c r="AI962" s="102"/>
      <c r="AJ962" s="102"/>
      <c r="AK962" s="102"/>
      <c r="AL962" s="102"/>
      <c r="AM962" s="102"/>
      <c r="AN962" s="102"/>
      <c r="AO962" s="102"/>
      <c r="AP962" s="102"/>
      <c r="AQ962" s="102"/>
      <c r="AR962" s="102"/>
      <c r="AS962" s="102"/>
      <c r="AT962" s="102"/>
      <c r="AU962" s="102"/>
      <c r="AV962" s="102"/>
      <c r="AW962" s="102"/>
      <c r="AX962" s="102"/>
      <c r="AY962" s="102"/>
      <c r="AZ962" s="102"/>
      <c r="BA962" s="102"/>
      <c r="BB962" s="102"/>
      <c r="BC962" s="102"/>
      <c r="BD962" s="102"/>
      <c r="BE962" s="102"/>
      <c r="BF962" s="102"/>
      <c r="BG962" s="102"/>
      <c r="BH962" s="102"/>
      <c r="BI962" s="102"/>
      <c r="BJ962" s="102"/>
      <c r="BK962" s="102"/>
      <c r="BL962" s="102"/>
      <c r="BM962" s="102"/>
      <c r="BN962" s="102"/>
      <c r="BO962" s="102"/>
      <c r="BP962" s="102"/>
      <c r="BQ962" s="102"/>
      <c r="BR962" s="102"/>
      <c r="BS962" s="102"/>
      <c r="BT962" s="102"/>
      <c r="BU962" s="102"/>
      <c r="BV962" s="102"/>
      <c r="BW962" s="102"/>
      <c r="BX962" s="102"/>
      <c r="BY962" s="102"/>
      <c r="BZ962" s="102"/>
      <c r="CA962" s="102"/>
      <c r="CB962" s="102"/>
      <c r="CC962" s="102"/>
      <c r="CD962" s="102"/>
      <c r="CE962" s="102"/>
      <c r="CF962" s="102"/>
      <c r="CG962" s="102"/>
      <c r="CH962" s="102"/>
      <c r="CI962" s="102"/>
      <c r="CJ962" s="102"/>
      <c r="CK962" s="102"/>
      <c r="CL962" s="102"/>
      <c r="CM962" s="102"/>
      <c r="CN962" s="102"/>
      <c r="CO962" s="102"/>
      <c r="CP962" s="102"/>
      <c r="CQ962" s="102"/>
      <c r="CR962" s="102"/>
      <c r="CS962" s="102"/>
      <c r="CT962" s="102"/>
      <c r="CU962" s="102"/>
      <c r="CV962" s="102"/>
      <c r="CW962" s="102"/>
      <c r="CX962" s="102"/>
      <c r="CY962" s="102"/>
      <c r="CZ962" s="102"/>
      <c r="DA962" s="102"/>
      <c r="DB962" s="102"/>
      <c r="DC962" s="102"/>
      <c r="DD962" s="102"/>
      <c r="DE962" s="102"/>
      <c r="DF962" s="102"/>
      <c r="DG962" s="102"/>
      <c r="DH962" s="102"/>
      <c r="DI962" s="102"/>
      <c r="DJ962" s="102"/>
      <c r="DK962" s="102"/>
      <c r="DL962" s="102"/>
      <c r="DM962" s="102"/>
      <c r="DN962" s="102"/>
      <c r="DO962" s="102"/>
      <c r="DP962" s="102"/>
      <c r="DQ962" s="102"/>
      <c r="DR962" s="102"/>
      <c r="DS962" s="102"/>
      <c r="DT962" s="102"/>
      <c r="DU962" s="102"/>
      <c r="DV962" s="102"/>
      <c r="DW962" s="102"/>
      <c r="DX962" s="102"/>
      <c r="DY962" s="102"/>
      <c r="DZ962" s="102"/>
      <c r="EA962" s="102"/>
      <c r="EB962" s="102"/>
      <c r="EC962" s="102"/>
      <c r="ED962" s="102"/>
      <c r="EE962" s="102"/>
      <c r="EF962" s="102"/>
      <c r="EG962" s="102"/>
      <c r="EH962" s="102"/>
      <c r="EI962" s="102"/>
      <c r="EJ962" s="102"/>
      <c r="EK962" s="102"/>
      <c r="EL962" s="102"/>
      <c r="EM962" s="102"/>
      <c r="EN962" s="102"/>
      <c r="EO962" s="102"/>
      <c r="EP962" s="102"/>
      <c r="EQ962" s="102"/>
      <c r="ER962" s="102"/>
      <c r="ES962" s="102"/>
      <c r="ET962" s="102"/>
      <c r="EU962" s="102"/>
      <c r="EV962" s="102"/>
      <c r="EW962" s="102"/>
      <c r="EX962" s="102"/>
      <c r="EY962" s="102"/>
      <c r="EZ962" s="102"/>
      <c r="FA962" s="102"/>
      <c r="FB962" s="102"/>
      <c r="FC962" s="102"/>
      <c r="FD962" s="102"/>
      <c r="FE962" s="102"/>
      <c r="FF962" s="102"/>
      <c r="FG962" s="102"/>
      <c r="FH962" s="102"/>
      <c r="FI962" s="102"/>
      <c r="FJ962" s="102"/>
      <c r="FK962" s="102"/>
      <c r="FL962" s="102"/>
      <c r="FM962" s="102"/>
      <c r="FN962" s="102"/>
      <c r="FO962" s="102"/>
      <c r="FP962" s="102"/>
      <c r="FQ962" s="102"/>
      <c r="FR962" s="102"/>
      <c r="FS962" s="102"/>
      <c r="FT962" s="102"/>
      <c r="FU962" s="102"/>
      <c r="FV962" s="102"/>
      <c r="FW962" s="102"/>
      <c r="FX962" s="102"/>
      <c r="FY962" s="102"/>
      <c r="FZ962" s="102"/>
      <c r="GA962" s="102"/>
      <c r="GB962" s="102"/>
      <c r="GC962" s="102"/>
      <c r="GD962" s="102"/>
      <c r="GE962" s="102"/>
      <c r="GF962" s="102"/>
      <c r="GG962" s="102"/>
      <c r="GH962" s="102"/>
      <c r="GI962" s="102"/>
      <c r="GJ962" s="102"/>
      <c r="GK962" s="102"/>
      <c r="GL962" s="102"/>
      <c r="GM962" s="102"/>
      <c r="GN962" s="102"/>
      <c r="GO962" s="102"/>
      <c r="GP962" s="102"/>
      <c r="GQ962" s="102"/>
      <c r="GR962" s="102"/>
      <c r="GS962" s="102"/>
      <c r="GT962" s="102"/>
      <c r="GU962" s="102"/>
      <c r="GV962" s="102"/>
      <c r="GW962" s="102"/>
      <c r="GX962" s="102"/>
      <c r="GY962" s="102"/>
      <c r="GZ962" s="102"/>
      <c r="HA962" s="102"/>
      <c r="HB962" s="102"/>
      <c r="HC962" s="102"/>
      <c r="HD962" s="102"/>
      <c r="HE962" s="102"/>
      <c r="HF962" s="102"/>
      <c r="HG962" s="102"/>
      <c r="HH962" s="102"/>
      <c r="HI962" s="102"/>
      <c r="HJ962" s="102"/>
      <c r="HK962" s="102"/>
      <c r="HL962" s="102"/>
      <c r="HM962" s="102"/>
      <c r="HN962" s="102"/>
      <c r="HO962" s="102"/>
      <c r="HP962" s="102"/>
      <c r="HQ962" s="102"/>
    </row>
    <row r="963" spans="2:225" ht="12.75" x14ac:dyDescent="0.2">
      <c r="B963" s="110">
        <v>10</v>
      </c>
      <c r="C963" s="109" t="s">
        <v>2467</v>
      </c>
      <c r="D963" s="102"/>
      <c r="E963" s="102"/>
      <c r="F963" s="102"/>
      <c r="G963" s="102"/>
      <c r="H963" s="113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  <c r="AA963" s="102"/>
      <c r="AB963" s="102"/>
      <c r="AC963" s="102"/>
      <c r="AD963" s="102"/>
      <c r="AE963" s="102"/>
      <c r="AF963" s="102"/>
      <c r="AG963" s="102"/>
      <c r="AH963" s="102"/>
      <c r="AI963" s="102"/>
      <c r="AJ963" s="102"/>
      <c r="AK963" s="102"/>
      <c r="AL963" s="102"/>
      <c r="AM963" s="102"/>
      <c r="AN963" s="102"/>
      <c r="AO963" s="102"/>
      <c r="AP963" s="102"/>
      <c r="AQ963" s="102"/>
      <c r="AR963" s="102"/>
      <c r="AS963" s="102"/>
      <c r="AT963" s="102"/>
      <c r="AU963" s="102"/>
      <c r="AV963" s="102"/>
      <c r="AW963" s="102"/>
      <c r="AX963" s="102"/>
      <c r="AY963" s="102"/>
      <c r="AZ963" s="102"/>
      <c r="BA963" s="102"/>
      <c r="BB963" s="102"/>
      <c r="BC963" s="102"/>
      <c r="BD963" s="102"/>
      <c r="BE963" s="102"/>
      <c r="BF963" s="102"/>
      <c r="BG963" s="102"/>
      <c r="BH963" s="102"/>
      <c r="BI963" s="102"/>
      <c r="BJ963" s="102"/>
      <c r="BK963" s="102"/>
      <c r="BL963" s="102"/>
      <c r="BM963" s="102"/>
      <c r="BN963" s="102"/>
      <c r="BO963" s="102"/>
      <c r="BP963" s="102"/>
      <c r="BQ963" s="102"/>
      <c r="BR963" s="102"/>
      <c r="BS963" s="102"/>
      <c r="BT963" s="102"/>
      <c r="BU963" s="102"/>
      <c r="BV963" s="102"/>
      <c r="BW963" s="102"/>
      <c r="BX963" s="102"/>
      <c r="BY963" s="102"/>
      <c r="BZ963" s="102"/>
      <c r="CA963" s="102"/>
      <c r="CB963" s="102"/>
      <c r="CC963" s="102"/>
      <c r="CD963" s="102"/>
      <c r="CE963" s="102"/>
      <c r="CF963" s="102"/>
      <c r="CG963" s="102"/>
      <c r="CH963" s="102"/>
      <c r="CI963" s="102"/>
      <c r="CJ963" s="102"/>
      <c r="CK963" s="102"/>
      <c r="CL963" s="102"/>
      <c r="CM963" s="102"/>
      <c r="CN963" s="102"/>
      <c r="CO963" s="102"/>
      <c r="CP963" s="102"/>
      <c r="CQ963" s="102"/>
      <c r="CR963" s="102"/>
      <c r="CS963" s="102"/>
      <c r="CT963" s="102"/>
      <c r="CU963" s="102"/>
      <c r="CV963" s="102"/>
      <c r="CW963" s="102"/>
      <c r="CX963" s="102"/>
      <c r="CY963" s="102"/>
      <c r="CZ963" s="102"/>
      <c r="DA963" s="102"/>
      <c r="DB963" s="102"/>
      <c r="DC963" s="102"/>
      <c r="DD963" s="102"/>
      <c r="DE963" s="102"/>
      <c r="DF963" s="102"/>
      <c r="DG963" s="102"/>
      <c r="DH963" s="102"/>
      <c r="DI963" s="102"/>
      <c r="DJ963" s="102"/>
      <c r="DK963" s="102"/>
      <c r="DL963" s="102"/>
      <c r="DM963" s="102"/>
      <c r="DN963" s="102"/>
      <c r="DO963" s="102"/>
      <c r="DP963" s="102"/>
      <c r="DQ963" s="102"/>
      <c r="DR963" s="102"/>
      <c r="DS963" s="102"/>
      <c r="DT963" s="102"/>
      <c r="DU963" s="102"/>
      <c r="DV963" s="102"/>
      <c r="DW963" s="102"/>
      <c r="DX963" s="102"/>
      <c r="DY963" s="102"/>
      <c r="DZ963" s="102"/>
      <c r="EA963" s="102"/>
      <c r="EB963" s="102"/>
      <c r="EC963" s="102"/>
      <c r="ED963" s="102"/>
      <c r="EE963" s="102"/>
      <c r="EF963" s="102"/>
      <c r="EG963" s="102"/>
      <c r="EH963" s="102"/>
      <c r="EI963" s="102"/>
      <c r="EJ963" s="102"/>
      <c r="EK963" s="102"/>
      <c r="EL963" s="102"/>
      <c r="EM963" s="102"/>
      <c r="EN963" s="102"/>
      <c r="EO963" s="102"/>
      <c r="EP963" s="102"/>
      <c r="EQ963" s="102"/>
      <c r="ER963" s="102"/>
      <c r="ES963" s="102"/>
      <c r="ET963" s="102"/>
      <c r="EU963" s="102"/>
      <c r="EV963" s="102"/>
      <c r="EW963" s="102"/>
      <c r="EX963" s="102"/>
      <c r="EY963" s="102"/>
      <c r="EZ963" s="102"/>
      <c r="FA963" s="102"/>
      <c r="FB963" s="102"/>
      <c r="FC963" s="102"/>
      <c r="FD963" s="102"/>
      <c r="FE963" s="102"/>
      <c r="FF963" s="102"/>
      <c r="FG963" s="102"/>
      <c r="FH963" s="102"/>
      <c r="FI963" s="102"/>
      <c r="FJ963" s="102"/>
      <c r="FK963" s="102"/>
      <c r="FL963" s="102"/>
      <c r="FM963" s="102"/>
      <c r="FN963" s="102"/>
      <c r="FO963" s="102"/>
      <c r="FP963" s="102"/>
      <c r="FQ963" s="102"/>
      <c r="FR963" s="102"/>
      <c r="FS963" s="102"/>
      <c r="FT963" s="102"/>
      <c r="FU963" s="102"/>
      <c r="FV963" s="102"/>
      <c r="FW963" s="102"/>
      <c r="FX963" s="102"/>
      <c r="FY963" s="102"/>
      <c r="FZ963" s="102"/>
      <c r="GA963" s="102"/>
      <c r="GB963" s="102"/>
      <c r="GC963" s="102"/>
      <c r="GD963" s="102"/>
      <c r="GE963" s="102"/>
      <c r="GF963" s="102"/>
      <c r="GG963" s="102"/>
      <c r="GH963" s="102"/>
      <c r="GI963" s="102"/>
      <c r="GJ963" s="102"/>
      <c r="GK963" s="102"/>
      <c r="GL963" s="102"/>
      <c r="GM963" s="102"/>
      <c r="GN963" s="102"/>
      <c r="GO963" s="102"/>
      <c r="GP963" s="102"/>
      <c r="GQ963" s="102"/>
      <c r="GR963" s="102"/>
      <c r="GS963" s="102"/>
      <c r="GT963" s="102"/>
      <c r="GU963" s="102"/>
      <c r="GV963" s="102"/>
      <c r="GW963" s="102"/>
      <c r="GX963" s="102"/>
      <c r="GY963" s="102"/>
      <c r="GZ963" s="102"/>
      <c r="HA963" s="102"/>
      <c r="HB963" s="102"/>
      <c r="HC963" s="102"/>
      <c r="HD963" s="102"/>
      <c r="HE963" s="102"/>
      <c r="HF963" s="102"/>
      <c r="HG963" s="102"/>
      <c r="HH963" s="102"/>
      <c r="HI963" s="102"/>
      <c r="HJ963" s="102"/>
      <c r="HK963" s="102"/>
      <c r="HL963" s="102"/>
      <c r="HM963" s="102"/>
      <c r="HN963" s="102"/>
      <c r="HO963" s="102"/>
      <c r="HP963" s="102"/>
      <c r="HQ963" s="102"/>
    </row>
    <row r="964" spans="2:225" ht="12.75" x14ac:dyDescent="0.2">
      <c r="B964" s="110">
        <v>11</v>
      </c>
      <c r="C964" s="109" t="s">
        <v>2468</v>
      </c>
      <c r="D964" s="113"/>
      <c r="E964" s="113"/>
      <c r="F964" s="113"/>
      <c r="G964" s="113"/>
      <c r="H964" s="113"/>
      <c r="I964" s="113"/>
      <c r="J964" s="113"/>
      <c r="K964" s="113"/>
      <c r="L964" s="113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  <c r="AA964" s="102"/>
      <c r="AB964" s="102"/>
      <c r="AC964" s="102"/>
      <c r="AD964" s="102"/>
      <c r="AE964" s="102"/>
      <c r="AF964" s="102"/>
      <c r="AG964" s="102"/>
      <c r="AH964" s="102"/>
      <c r="AI964" s="102"/>
      <c r="AJ964" s="102"/>
      <c r="AK964" s="102"/>
      <c r="AL964" s="102"/>
      <c r="AM964" s="102"/>
      <c r="AN964" s="102"/>
      <c r="AO964" s="102"/>
      <c r="AP964" s="102"/>
      <c r="AQ964" s="102"/>
      <c r="AR964" s="102"/>
      <c r="AS964" s="102"/>
      <c r="AT964" s="102"/>
      <c r="AU964" s="102"/>
      <c r="AV964" s="102"/>
      <c r="AW964" s="102"/>
      <c r="AX964" s="102"/>
      <c r="AY964" s="102"/>
      <c r="AZ964" s="102"/>
      <c r="BA964" s="102"/>
      <c r="BB964" s="102"/>
      <c r="BC964" s="102"/>
      <c r="BD964" s="102"/>
      <c r="BE964" s="102"/>
      <c r="BF964" s="102"/>
      <c r="BG964" s="102"/>
      <c r="BH964" s="102"/>
      <c r="BI964" s="102"/>
      <c r="BJ964" s="102"/>
      <c r="BK964" s="102"/>
      <c r="BL964" s="102"/>
      <c r="BM964" s="102"/>
      <c r="BN964" s="102"/>
      <c r="BO964" s="102"/>
      <c r="BP964" s="102"/>
      <c r="BQ964" s="102"/>
      <c r="BR964" s="102"/>
      <c r="BS964" s="102"/>
      <c r="BT964" s="102"/>
      <c r="BU964" s="102"/>
      <c r="BV964" s="102"/>
      <c r="BW964" s="102"/>
      <c r="BX964" s="102"/>
      <c r="BY964" s="102"/>
      <c r="BZ964" s="102"/>
      <c r="CA964" s="102"/>
      <c r="CB964" s="102"/>
      <c r="CC964" s="102"/>
      <c r="CD964" s="102"/>
      <c r="CE964" s="102"/>
      <c r="CF964" s="102"/>
      <c r="CG964" s="102"/>
      <c r="CH964" s="102"/>
      <c r="CI964" s="102"/>
      <c r="CJ964" s="102"/>
      <c r="CK964" s="102"/>
      <c r="CL964" s="102"/>
      <c r="CM964" s="102"/>
      <c r="CN964" s="102"/>
      <c r="CO964" s="102"/>
      <c r="CP964" s="102"/>
      <c r="CQ964" s="102"/>
      <c r="CR964" s="102"/>
      <c r="CS964" s="102"/>
      <c r="CT964" s="102"/>
      <c r="CU964" s="102"/>
      <c r="CV964" s="102"/>
      <c r="CW964" s="102"/>
      <c r="CX964" s="102"/>
      <c r="CY964" s="102"/>
      <c r="CZ964" s="102"/>
      <c r="DA964" s="102"/>
      <c r="DB964" s="102"/>
      <c r="DC964" s="102"/>
      <c r="DD964" s="102"/>
      <c r="DE964" s="102"/>
      <c r="DF964" s="102"/>
      <c r="DG964" s="102"/>
      <c r="DH964" s="102"/>
      <c r="DI964" s="102"/>
      <c r="DJ964" s="102"/>
      <c r="DK964" s="102"/>
      <c r="DL964" s="102"/>
      <c r="DM964" s="102"/>
      <c r="DN964" s="102"/>
      <c r="DO964" s="102"/>
      <c r="DP964" s="102"/>
      <c r="DQ964" s="102"/>
      <c r="DR964" s="102"/>
      <c r="DS964" s="102"/>
      <c r="DT964" s="102"/>
      <c r="DU964" s="102"/>
      <c r="DV964" s="102"/>
      <c r="DW964" s="102"/>
      <c r="DX964" s="102"/>
      <c r="DY964" s="102"/>
      <c r="DZ964" s="102"/>
      <c r="EA964" s="102"/>
      <c r="EB964" s="102"/>
      <c r="EC964" s="102"/>
      <c r="ED964" s="102"/>
      <c r="EE964" s="102"/>
      <c r="EF964" s="102"/>
      <c r="EG964" s="102"/>
      <c r="EH964" s="102"/>
      <c r="EI964" s="102"/>
      <c r="EJ964" s="102"/>
      <c r="EK964" s="102"/>
      <c r="EL964" s="102"/>
      <c r="EM964" s="102"/>
      <c r="EN964" s="102"/>
      <c r="EO964" s="102"/>
      <c r="EP964" s="102"/>
      <c r="EQ964" s="102"/>
      <c r="ER964" s="102"/>
      <c r="ES964" s="102"/>
      <c r="ET964" s="102"/>
      <c r="EU964" s="102"/>
      <c r="EV964" s="102"/>
      <c r="EW964" s="102"/>
      <c r="EX964" s="102"/>
      <c r="EY964" s="102"/>
      <c r="EZ964" s="102"/>
      <c r="FA964" s="102"/>
      <c r="FB964" s="102"/>
      <c r="FC964" s="102"/>
      <c r="FD964" s="102"/>
      <c r="FE964" s="102"/>
      <c r="FF964" s="102"/>
      <c r="FG964" s="102"/>
      <c r="FH964" s="102"/>
      <c r="FI964" s="102"/>
      <c r="FJ964" s="102"/>
      <c r="FK964" s="102"/>
      <c r="FL964" s="102"/>
      <c r="FM964" s="102"/>
      <c r="FN964" s="102"/>
      <c r="FO964" s="102"/>
      <c r="FP964" s="102"/>
      <c r="FQ964" s="102"/>
      <c r="FR964" s="102"/>
      <c r="FS964" s="102"/>
      <c r="FT964" s="102"/>
      <c r="FU964" s="102"/>
      <c r="FV964" s="102"/>
      <c r="FW964" s="102"/>
      <c r="FX964" s="102"/>
      <c r="FY964" s="102"/>
      <c r="FZ964" s="102"/>
      <c r="GA964" s="102"/>
      <c r="GB964" s="102"/>
      <c r="GC964" s="102"/>
      <c r="GD964" s="102"/>
      <c r="GE964" s="102"/>
      <c r="GF964" s="102"/>
      <c r="GG964" s="102"/>
      <c r="GH964" s="102"/>
      <c r="GI964" s="102"/>
      <c r="GJ964" s="102"/>
      <c r="GK964" s="102"/>
      <c r="GL964" s="102"/>
      <c r="GM964" s="102"/>
      <c r="GN964" s="102"/>
      <c r="GO964" s="102"/>
      <c r="GP964" s="102"/>
      <c r="GQ964" s="102"/>
      <c r="GR964" s="102"/>
      <c r="GS964" s="102"/>
      <c r="GT964" s="102"/>
      <c r="GU964" s="102"/>
      <c r="GV964" s="102"/>
      <c r="GW964" s="102"/>
      <c r="GX964" s="102"/>
      <c r="GY964" s="102"/>
      <c r="GZ964" s="102"/>
      <c r="HA964" s="102"/>
      <c r="HB964" s="102"/>
      <c r="HC964" s="102"/>
      <c r="HD964" s="102"/>
      <c r="HE964" s="102"/>
      <c r="HF964" s="102"/>
      <c r="HG964" s="102"/>
      <c r="HH964" s="102"/>
      <c r="HI964" s="102"/>
      <c r="HJ964" s="102"/>
      <c r="HK964" s="102"/>
      <c r="HL964" s="102"/>
      <c r="HM964" s="102"/>
      <c r="HN964" s="102"/>
      <c r="HO964" s="102"/>
      <c r="HP964" s="102"/>
      <c r="HQ964" s="102"/>
    </row>
    <row r="965" spans="2:225" ht="12.75" x14ac:dyDescent="0.2">
      <c r="B965" s="110">
        <v>12</v>
      </c>
      <c r="C965" s="109" t="s">
        <v>2469</v>
      </c>
      <c r="D965" s="113"/>
      <c r="E965" s="113"/>
      <c r="F965" s="113"/>
      <c r="G965" s="113"/>
      <c r="H965" s="113"/>
      <c r="I965" s="113"/>
      <c r="J965" s="113"/>
      <c r="K965" s="113"/>
      <c r="L965" s="113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  <c r="AA965" s="102"/>
      <c r="AB965" s="102"/>
      <c r="AC965" s="102"/>
      <c r="AD965" s="102"/>
      <c r="AE965" s="102"/>
      <c r="AF965" s="102"/>
      <c r="AG965" s="102"/>
      <c r="AH965" s="102"/>
      <c r="AI965" s="102"/>
      <c r="AJ965" s="102"/>
      <c r="AK965" s="102"/>
      <c r="AL965" s="102"/>
      <c r="AM965" s="102"/>
      <c r="AN965" s="102"/>
      <c r="AO965" s="102"/>
      <c r="AP965" s="102"/>
      <c r="AQ965" s="102"/>
      <c r="AR965" s="102"/>
      <c r="AS965" s="102"/>
      <c r="AT965" s="102"/>
      <c r="AU965" s="102"/>
      <c r="AV965" s="102"/>
      <c r="AW965" s="102"/>
      <c r="AX965" s="102"/>
      <c r="AY965" s="102"/>
      <c r="AZ965" s="102"/>
      <c r="BA965" s="102"/>
      <c r="BB965" s="102"/>
      <c r="BC965" s="102"/>
      <c r="BD965" s="102"/>
      <c r="BE965" s="102"/>
      <c r="BF965" s="102"/>
      <c r="BG965" s="102"/>
      <c r="BH965" s="102"/>
      <c r="BI965" s="102"/>
      <c r="BJ965" s="102"/>
      <c r="BK965" s="102"/>
      <c r="BL965" s="102"/>
      <c r="BM965" s="102"/>
      <c r="BN965" s="102"/>
      <c r="BO965" s="102"/>
      <c r="BP965" s="102"/>
      <c r="BQ965" s="102"/>
      <c r="BR965" s="102"/>
      <c r="BS965" s="102"/>
      <c r="BT965" s="102"/>
      <c r="BU965" s="102"/>
      <c r="BV965" s="102"/>
      <c r="BW965" s="102"/>
      <c r="BX965" s="102"/>
      <c r="BY965" s="102"/>
      <c r="BZ965" s="102"/>
      <c r="CA965" s="102"/>
      <c r="CB965" s="102"/>
      <c r="CC965" s="102"/>
      <c r="CD965" s="102"/>
      <c r="CE965" s="102"/>
      <c r="CF965" s="102"/>
      <c r="CG965" s="102"/>
      <c r="CH965" s="102"/>
      <c r="CI965" s="102"/>
      <c r="CJ965" s="102"/>
      <c r="CK965" s="102"/>
      <c r="CL965" s="102"/>
      <c r="CM965" s="102"/>
      <c r="CN965" s="102"/>
      <c r="CO965" s="102"/>
      <c r="CP965" s="102"/>
      <c r="CQ965" s="102"/>
      <c r="CR965" s="102"/>
      <c r="CS965" s="102"/>
      <c r="CT965" s="102"/>
      <c r="CU965" s="102"/>
      <c r="CV965" s="102"/>
      <c r="CW965" s="102"/>
      <c r="CX965" s="102"/>
      <c r="CY965" s="102"/>
      <c r="CZ965" s="102"/>
      <c r="DA965" s="102"/>
      <c r="DB965" s="102"/>
      <c r="DC965" s="102"/>
      <c r="DD965" s="102"/>
      <c r="DE965" s="102"/>
      <c r="DF965" s="102"/>
      <c r="DG965" s="102"/>
      <c r="DH965" s="102"/>
      <c r="DI965" s="102"/>
      <c r="DJ965" s="102"/>
      <c r="DK965" s="102"/>
      <c r="DL965" s="102"/>
      <c r="DM965" s="102"/>
      <c r="DN965" s="102"/>
      <c r="DO965" s="102"/>
      <c r="DP965" s="102"/>
      <c r="DQ965" s="102"/>
      <c r="DR965" s="102"/>
      <c r="DS965" s="102"/>
      <c r="DT965" s="102"/>
      <c r="DU965" s="102"/>
      <c r="DV965" s="102"/>
      <c r="DW965" s="102"/>
      <c r="DX965" s="102"/>
      <c r="DY965" s="102"/>
      <c r="DZ965" s="102"/>
      <c r="EA965" s="102"/>
      <c r="EB965" s="102"/>
      <c r="EC965" s="102"/>
      <c r="ED965" s="102"/>
      <c r="EE965" s="102"/>
      <c r="EF965" s="102"/>
      <c r="EG965" s="102"/>
      <c r="EH965" s="102"/>
      <c r="EI965" s="102"/>
      <c r="EJ965" s="102"/>
      <c r="EK965" s="102"/>
      <c r="EL965" s="102"/>
      <c r="EM965" s="102"/>
      <c r="EN965" s="102"/>
      <c r="EO965" s="102"/>
      <c r="EP965" s="102"/>
      <c r="EQ965" s="102"/>
      <c r="ER965" s="102"/>
      <c r="ES965" s="102"/>
      <c r="ET965" s="102"/>
      <c r="EU965" s="102"/>
      <c r="EV965" s="102"/>
      <c r="EW965" s="102"/>
      <c r="EX965" s="102"/>
      <c r="EY965" s="102"/>
      <c r="EZ965" s="102"/>
      <c r="FA965" s="102"/>
      <c r="FB965" s="102"/>
      <c r="FC965" s="102"/>
      <c r="FD965" s="102"/>
      <c r="FE965" s="102"/>
      <c r="FF965" s="102"/>
      <c r="FG965" s="102"/>
      <c r="FH965" s="102"/>
      <c r="FI965" s="102"/>
      <c r="FJ965" s="102"/>
      <c r="FK965" s="102"/>
      <c r="FL965" s="102"/>
      <c r="FM965" s="102"/>
      <c r="FN965" s="102"/>
      <c r="FO965" s="102"/>
      <c r="FP965" s="102"/>
      <c r="FQ965" s="102"/>
      <c r="FR965" s="102"/>
      <c r="FS965" s="102"/>
      <c r="FT965" s="102"/>
      <c r="FU965" s="102"/>
      <c r="FV965" s="102"/>
      <c r="FW965" s="102"/>
      <c r="FX965" s="102"/>
      <c r="FY965" s="102"/>
      <c r="FZ965" s="102"/>
      <c r="GA965" s="102"/>
      <c r="GB965" s="102"/>
      <c r="GC965" s="102"/>
      <c r="GD965" s="102"/>
      <c r="GE965" s="102"/>
      <c r="GF965" s="102"/>
      <c r="GG965" s="102"/>
      <c r="GH965" s="102"/>
      <c r="GI965" s="102"/>
      <c r="GJ965" s="102"/>
      <c r="GK965" s="102"/>
      <c r="GL965" s="102"/>
      <c r="GM965" s="102"/>
      <c r="GN965" s="102"/>
      <c r="GO965" s="102"/>
      <c r="GP965" s="102"/>
      <c r="GQ965" s="102"/>
      <c r="GR965" s="102"/>
      <c r="GS965" s="102"/>
      <c r="GT965" s="102"/>
      <c r="GU965" s="102"/>
      <c r="GV965" s="102"/>
      <c r="GW965" s="102"/>
      <c r="GX965" s="102"/>
      <c r="GY965" s="102"/>
      <c r="GZ965" s="102"/>
      <c r="HA965" s="102"/>
      <c r="HB965" s="102"/>
      <c r="HC965" s="102"/>
      <c r="HD965" s="102"/>
      <c r="HE965" s="102"/>
      <c r="HF965" s="102"/>
      <c r="HG965" s="102"/>
      <c r="HH965" s="102"/>
      <c r="HI965" s="102"/>
      <c r="HJ965" s="102"/>
      <c r="HK965" s="102"/>
      <c r="HL965" s="102"/>
      <c r="HM965" s="102"/>
      <c r="HN965" s="102"/>
      <c r="HO965" s="102"/>
      <c r="HP965" s="102"/>
      <c r="HQ965" s="102"/>
    </row>
    <row r="966" spans="2:225" ht="12.75" x14ac:dyDescent="0.2">
      <c r="B966" s="110"/>
      <c r="C966" s="109"/>
      <c r="D966" s="113"/>
      <c r="E966" s="113"/>
      <c r="F966" s="113"/>
      <c r="G966" s="113"/>
      <c r="H966" s="113"/>
      <c r="I966" s="113"/>
      <c r="J966" s="113"/>
      <c r="K966" s="113"/>
      <c r="L966" s="113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  <c r="AA966" s="102"/>
      <c r="AB966" s="102"/>
      <c r="AC966" s="102"/>
      <c r="AD966" s="102"/>
      <c r="AE966" s="102"/>
      <c r="AF966" s="102"/>
      <c r="AG966" s="102"/>
      <c r="AH966" s="102"/>
      <c r="AI966" s="102"/>
      <c r="AJ966" s="102"/>
      <c r="AK966" s="102"/>
      <c r="AL966" s="102"/>
      <c r="AM966" s="102"/>
      <c r="AN966" s="102"/>
      <c r="AO966" s="102"/>
      <c r="AP966" s="102"/>
      <c r="AQ966" s="102"/>
      <c r="AR966" s="102"/>
      <c r="AS966" s="102"/>
      <c r="AT966" s="102"/>
      <c r="AU966" s="102"/>
      <c r="AV966" s="102"/>
      <c r="AW966" s="102"/>
      <c r="AX966" s="102"/>
      <c r="AY966" s="102"/>
      <c r="AZ966" s="102"/>
      <c r="BA966" s="102"/>
      <c r="BB966" s="102"/>
      <c r="BC966" s="102"/>
      <c r="BD966" s="102"/>
      <c r="BE966" s="102"/>
      <c r="BF966" s="102"/>
      <c r="BG966" s="102"/>
      <c r="BH966" s="102"/>
      <c r="BI966" s="102"/>
      <c r="BJ966" s="102"/>
      <c r="BK966" s="102"/>
      <c r="BL966" s="102"/>
      <c r="BM966" s="102"/>
      <c r="BN966" s="102"/>
      <c r="BO966" s="102"/>
      <c r="BP966" s="102"/>
      <c r="BQ966" s="102"/>
      <c r="BR966" s="102"/>
      <c r="BS966" s="102"/>
      <c r="BT966" s="102"/>
      <c r="BU966" s="102"/>
      <c r="BV966" s="102"/>
      <c r="BW966" s="102"/>
      <c r="BX966" s="102"/>
      <c r="BY966" s="102"/>
      <c r="BZ966" s="102"/>
      <c r="CA966" s="102"/>
      <c r="CB966" s="102"/>
      <c r="CC966" s="102"/>
      <c r="CD966" s="102"/>
      <c r="CE966" s="102"/>
      <c r="CF966" s="102"/>
      <c r="CG966" s="102"/>
      <c r="CH966" s="102"/>
      <c r="CI966" s="102"/>
      <c r="CJ966" s="102"/>
      <c r="CK966" s="102"/>
      <c r="CL966" s="102"/>
      <c r="CM966" s="102"/>
      <c r="CN966" s="102"/>
      <c r="CO966" s="102"/>
      <c r="CP966" s="102"/>
      <c r="CQ966" s="102"/>
      <c r="CR966" s="102"/>
      <c r="CS966" s="102"/>
      <c r="CT966" s="102"/>
      <c r="CU966" s="102"/>
      <c r="CV966" s="102"/>
      <c r="CW966" s="102"/>
      <c r="CX966" s="102"/>
      <c r="CY966" s="102"/>
      <c r="CZ966" s="102"/>
      <c r="DA966" s="102"/>
      <c r="DB966" s="102"/>
      <c r="DC966" s="102"/>
      <c r="DD966" s="102"/>
      <c r="DE966" s="102"/>
      <c r="DF966" s="102"/>
      <c r="DG966" s="102"/>
      <c r="DH966" s="102"/>
      <c r="DI966" s="102"/>
      <c r="DJ966" s="102"/>
      <c r="DK966" s="102"/>
      <c r="DL966" s="102"/>
      <c r="DM966" s="102"/>
      <c r="DN966" s="102"/>
      <c r="DO966" s="102"/>
      <c r="DP966" s="102"/>
      <c r="DQ966" s="102"/>
      <c r="DR966" s="102"/>
      <c r="DS966" s="102"/>
      <c r="DT966" s="102"/>
      <c r="DU966" s="102"/>
      <c r="DV966" s="102"/>
      <c r="DW966" s="102"/>
      <c r="DX966" s="102"/>
      <c r="DY966" s="102"/>
      <c r="DZ966" s="102"/>
      <c r="EA966" s="102"/>
      <c r="EB966" s="102"/>
      <c r="EC966" s="102"/>
      <c r="ED966" s="102"/>
      <c r="EE966" s="102"/>
      <c r="EF966" s="102"/>
      <c r="EG966" s="102"/>
      <c r="EH966" s="102"/>
      <c r="EI966" s="102"/>
      <c r="EJ966" s="102"/>
      <c r="EK966" s="102"/>
      <c r="EL966" s="102"/>
      <c r="EM966" s="102"/>
      <c r="EN966" s="102"/>
      <c r="EO966" s="102"/>
      <c r="EP966" s="102"/>
      <c r="EQ966" s="102"/>
      <c r="ER966" s="102"/>
      <c r="ES966" s="102"/>
      <c r="ET966" s="102"/>
      <c r="EU966" s="102"/>
      <c r="EV966" s="102"/>
      <c r="EW966" s="102"/>
      <c r="EX966" s="102"/>
      <c r="EY966" s="102"/>
      <c r="EZ966" s="102"/>
      <c r="FA966" s="102"/>
      <c r="FB966" s="102"/>
      <c r="FC966" s="102"/>
      <c r="FD966" s="102"/>
      <c r="FE966" s="102"/>
      <c r="FF966" s="102"/>
      <c r="FG966" s="102"/>
      <c r="FH966" s="102"/>
      <c r="FI966" s="102"/>
      <c r="FJ966" s="102"/>
      <c r="FK966" s="102"/>
      <c r="FL966" s="102"/>
      <c r="FM966" s="102"/>
      <c r="FN966" s="102"/>
      <c r="FO966" s="102"/>
      <c r="FP966" s="102"/>
      <c r="FQ966" s="102"/>
      <c r="FR966" s="102"/>
      <c r="FS966" s="102"/>
      <c r="FT966" s="102"/>
      <c r="FU966" s="102"/>
      <c r="FV966" s="102"/>
      <c r="FW966" s="102"/>
      <c r="FX966" s="102"/>
      <c r="FY966" s="102"/>
      <c r="FZ966" s="102"/>
      <c r="GA966" s="102"/>
      <c r="GB966" s="102"/>
      <c r="GC966" s="102"/>
      <c r="GD966" s="102"/>
      <c r="GE966" s="102"/>
      <c r="GF966" s="102"/>
      <c r="GG966" s="102"/>
      <c r="GH966" s="102"/>
      <c r="GI966" s="102"/>
      <c r="GJ966" s="102"/>
      <c r="GK966" s="102"/>
      <c r="GL966" s="102"/>
      <c r="GM966" s="102"/>
      <c r="GN966" s="102"/>
      <c r="GO966" s="102"/>
      <c r="GP966" s="102"/>
      <c r="GQ966" s="102"/>
      <c r="GR966" s="102"/>
      <c r="GS966" s="102"/>
      <c r="GT966" s="102"/>
      <c r="GU966" s="102"/>
      <c r="GV966" s="102"/>
      <c r="GW966" s="102"/>
      <c r="GX966" s="102"/>
      <c r="GY966" s="102"/>
      <c r="GZ966" s="102"/>
      <c r="HA966" s="102"/>
      <c r="HB966" s="102"/>
      <c r="HC966" s="102"/>
      <c r="HD966" s="102"/>
      <c r="HE966" s="102"/>
      <c r="HF966" s="102"/>
      <c r="HG966" s="102"/>
      <c r="HH966" s="102"/>
      <c r="HI966" s="102"/>
      <c r="HJ966" s="102"/>
      <c r="HK966" s="102"/>
      <c r="HL966" s="102"/>
      <c r="HM966" s="102"/>
      <c r="HN966" s="102"/>
      <c r="HO966" s="102"/>
      <c r="HP966" s="102"/>
      <c r="HQ966" s="102"/>
    </row>
    <row r="967" spans="2:225" ht="14.25" x14ac:dyDescent="0.2">
      <c r="B967" s="110">
        <v>13</v>
      </c>
      <c r="C967" s="109" t="s">
        <v>2470</v>
      </c>
      <c r="D967" s="113"/>
      <c r="E967" s="113"/>
      <c r="F967" s="113"/>
      <c r="G967" s="113"/>
      <c r="H967" s="113"/>
      <c r="I967" s="113"/>
      <c r="J967" s="113"/>
      <c r="K967" s="113"/>
      <c r="L967" s="113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  <c r="AA967" s="102"/>
      <c r="AB967" s="102"/>
      <c r="AC967" s="102"/>
      <c r="AD967" s="102"/>
      <c r="AE967" s="102"/>
      <c r="AF967" s="102"/>
      <c r="AG967" s="102"/>
      <c r="AH967" s="102"/>
      <c r="AI967" s="102"/>
      <c r="AJ967" s="102"/>
      <c r="AK967" s="102"/>
      <c r="AL967" s="102"/>
      <c r="AM967" s="102"/>
      <c r="AN967" s="102"/>
      <c r="AO967" s="102"/>
      <c r="AP967" s="102"/>
      <c r="AQ967" s="102"/>
      <c r="AR967" s="102"/>
      <c r="AS967" s="102"/>
      <c r="AT967" s="102"/>
      <c r="AU967" s="102"/>
      <c r="AV967" s="102"/>
      <c r="AW967" s="102"/>
      <c r="AX967" s="102"/>
      <c r="AY967" s="102"/>
      <c r="AZ967" s="102"/>
      <c r="BA967" s="102"/>
      <c r="BB967" s="102"/>
      <c r="BC967" s="102"/>
      <c r="BD967" s="102"/>
      <c r="BE967" s="102"/>
      <c r="BF967" s="102"/>
      <c r="BG967" s="102"/>
      <c r="BH967" s="102"/>
      <c r="BI967" s="102"/>
      <c r="BJ967" s="102"/>
      <c r="BK967" s="102"/>
      <c r="BL967" s="102"/>
      <c r="BM967" s="102"/>
      <c r="BN967" s="102"/>
      <c r="BO967" s="102"/>
      <c r="BP967" s="102"/>
      <c r="BQ967" s="102"/>
      <c r="BR967" s="102"/>
      <c r="BS967" s="102"/>
      <c r="BT967" s="102"/>
      <c r="BU967" s="102"/>
      <c r="BV967" s="102"/>
      <c r="BW967" s="102"/>
      <c r="BX967" s="102"/>
      <c r="BY967" s="102"/>
      <c r="BZ967" s="102"/>
      <c r="CA967" s="102"/>
      <c r="CB967" s="102"/>
      <c r="CC967" s="102"/>
      <c r="CD967" s="102"/>
      <c r="CE967" s="102"/>
      <c r="CF967" s="102"/>
      <c r="CG967" s="102"/>
      <c r="CH967" s="102"/>
      <c r="CI967" s="102"/>
      <c r="CJ967" s="102"/>
      <c r="CK967" s="102"/>
      <c r="CL967" s="102"/>
      <c r="CM967" s="102"/>
      <c r="CN967" s="102"/>
      <c r="CO967" s="102"/>
      <c r="CP967" s="102"/>
      <c r="CQ967" s="102"/>
      <c r="CR967" s="102"/>
      <c r="CS967" s="102"/>
      <c r="CT967" s="102"/>
      <c r="CU967" s="102"/>
      <c r="CV967" s="102"/>
      <c r="CW967" s="102"/>
      <c r="CX967" s="102"/>
      <c r="CY967" s="102"/>
      <c r="CZ967" s="102"/>
      <c r="DA967" s="102"/>
      <c r="DB967" s="102"/>
      <c r="DC967" s="102"/>
      <c r="DD967" s="102"/>
      <c r="DE967" s="102"/>
      <c r="DF967" s="102"/>
      <c r="DG967" s="102"/>
      <c r="DH967" s="102"/>
      <c r="DI967" s="102"/>
      <c r="DJ967" s="102"/>
      <c r="DK967" s="102"/>
      <c r="DL967" s="102"/>
      <c r="DM967" s="102"/>
      <c r="DN967" s="102"/>
      <c r="DO967" s="102"/>
      <c r="DP967" s="102"/>
      <c r="DQ967" s="102"/>
      <c r="DR967" s="102"/>
      <c r="DS967" s="102"/>
      <c r="DT967" s="102"/>
      <c r="DU967" s="102"/>
      <c r="DV967" s="102"/>
      <c r="DW967" s="102"/>
      <c r="DX967" s="102"/>
      <c r="DY967" s="102"/>
      <c r="DZ967" s="102"/>
      <c r="EA967" s="102"/>
      <c r="EB967" s="102"/>
      <c r="EC967" s="102"/>
      <c r="ED967" s="102"/>
      <c r="EE967" s="102"/>
      <c r="EF967" s="102"/>
      <c r="EG967" s="102"/>
      <c r="EH967" s="102"/>
      <c r="EI967" s="102"/>
      <c r="EJ967" s="102"/>
      <c r="EK967" s="102"/>
      <c r="EL967" s="102"/>
      <c r="EM967" s="102"/>
      <c r="EN967" s="102"/>
      <c r="EO967" s="102"/>
      <c r="EP967" s="102"/>
      <c r="EQ967" s="102"/>
      <c r="ER967" s="102"/>
      <c r="ES967" s="102"/>
      <c r="ET967" s="102"/>
      <c r="EU967" s="102"/>
      <c r="EV967" s="102"/>
      <c r="EW967" s="102"/>
      <c r="EX967" s="102"/>
      <c r="EY967" s="102"/>
      <c r="EZ967" s="102"/>
      <c r="FA967" s="102"/>
      <c r="FB967" s="102"/>
      <c r="FC967" s="102"/>
      <c r="FD967" s="102"/>
      <c r="FE967" s="102"/>
      <c r="FF967" s="102"/>
      <c r="FG967" s="102"/>
      <c r="FH967" s="102"/>
      <c r="FI967" s="102"/>
      <c r="FJ967" s="102"/>
      <c r="FK967" s="102"/>
      <c r="FL967" s="102"/>
      <c r="FM967" s="102"/>
      <c r="FN967" s="102"/>
      <c r="FO967" s="102"/>
      <c r="FP967" s="102"/>
      <c r="FQ967" s="102"/>
      <c r="FR967" s="102"/>
      <c r="FS967" s="102"/>
      <c r="FT967" s="102"/>
      <c r="FU967" s="102"/>
      <c r="FV967" s="102"/>
      <c r="FW967" s="102"/>
      <c r="FX967" s="102"/>
      <c r="FY967" s="102"/>
      <c r="FZ967" s="102"/>
      <c r="GA967" s="102"/>
      <c r="GB967" s="102"/>
      <c r="GC967" s="102"/>
      <c r="GD967" s="102"/>
      <c r="GE967" s="102"/>
      <c r="GF967" s="102"/>
      <c r="GG967" s="102"/>
      <c r="GH967" s="102"/>
      <c r="GI967" s="102"/>
      <c r="GJ967" s="102"/>
      <c r="GK967" s="102"/>
      <c r="GL967" s="102"/>
      <c r="GM967" s="102"/>
      <c r="GN967" s="102"/>
      <c r="GO967" s="102"/>
      <c r="GP967" s="102"/>
      <c r="GQ967" s="102"/>
      <c r="GR967" s="102"/>
      <c r="GS967" s="102"/>
      <c r="GT967" s="102"/>
      <c r="GU967" s="102"/>
      <c r="GV967" s="102"/>
      <c r="GW967" s="102"/>
      <c r="GX967" s="102"/>
      <c r="GY967" s="102"/>
      <c r="GZ967" s="102"/>
      <c r="HA967" s="102"/>
      <c r="HB967" s="102"/>
      <c r="HC967" s="102"/>
      <c r="HD967" s="102"/>
      <c r="HE967" s="102"/>
      <c r="HF967" s="102"/>
      <c r="HG967" s="102"/>
      <c r="HH967" s="102"/>
      <c r="HI967" s="102"/>
      <c r="HJ967" s="102"/>
      <c r="HK967" s="102"/>
      <c r="HL967" s="102"/>
      <c r="HM967" s="102"/>
      <c r="HN967" s="102"/>
      <c r="HO967" s="102"/>
      <c r="HP967" s="102"/>
      <c r="HQ967" s="102"/>
    </row>
    <row r="968" spans="2:225" ht="12.75" x14ac:dyDescent="0.2">
      <c r="B968" s="110">
        <v>14</v>
      </c>
      <c r="C968" s="109" t="s">
        <v>2471</v>
      </c>
      <c r="D968" s="113"/>
      <c r="E968" s="113"/>
      <c r="F968" s="113"/>
      <c r="G968" s="113"/>
      <c r="H968" s="113"/>
      <c r="I968" s="113"/>
      <c r="J968" s="113"/>
      <c r="K968" s="113"/>
      <c r="L968" s="113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  <c r="AA968" s="102"/>
      <c r="AB968" s="102"/>
      <c r="AC968" s="102"/>
      <c r="AD968" s="102"/>
      <c r="AE968" s="102"/>
      <c r="AF968" s="102"/>
      <c r="AG968" s="102"/>
      <c r="AH968" s="102"/>
      <c r="AI968" s="102"/>
      <c r="AJ968" s="102"/>
      <c r="AK968" s="102"/>
      <c r="AL968" s="102"/>
      <c r="AM968" s="102"/>
      <c r="AN968" s="102"/>
      <c r="AO968" s="102"/>
      <c r="AP968" s="102"/>
      <c r="AQ968" s="102"/>
      <c r="AR968" s="102"/>
      <c r="AS968" s="102"/>
      <c r="AT968" s="102"/>
      <c r="AU968" s="102"/>
      <c r="AV968" s="102"/>
      <c r="AW968" s="102"/>
      <c r="AX968" s="102"/>
      <c r="AY968" s="102"/>
      <c r="AZ968" s="102"/>
      <c r="BA968" s="102"/>
      <c r="BB968" s="102"/>
      <c r="BC968" s="102"/>
      <c r="BD968" s="102"/>
      <c r="BE968" s="102"/>
      <c r="BF968" s="102"/>
      <c r="BG968" s="102"/>
      <c r="BH968" s="102"/>
      <c r="BI968" s="102"/>
      <c r="BJ968" s="102"/>
      <c r="BK968" s="102"/>
      <c r="BL968" s="102"/>
      <c r="BM968" s="102"/>
      <c r="BN968" s="102"/>
      <c r="BO968" s="102"/>
      <c r="BP968" s="102"/>
      <c r="BQ968" s="102"/>
      <c r="BR968" s="102"/>
      <c r="BS968" s="102"/>
      <c r="BT968" s="102"/>
      <c r="BU968" s="102"/>
      <c r="BV968" s="102"/>
      <c r="BW968" s="102"/>
      <c r="BX968" s="102"/>
      <c r="BY968" s="102"/>
      <c r="BZ968" s="102"/>
      <c r="CA968" s="102"/>
      <c r="CB968" s="102"/>
      <c r="CC968" s="102"/>
      <c r="CD968" s="102"/>
      <c r="CE968" s="102"/>
      <c r="CF968" s="102"/>
      <c r="CG968" s="102"/>
      <c r="CH968" s="102"/>
      <c r="CI968" s="102"/>
      <c r="CJ968" s="102"/>
      <c r="CK968" s="102"/>
      <c r="CL968" s="102"/>
      <c r="CM968" s="102"/>
      <c r="CN968" s="102"/>
      <c r="CO968" s="102"/>
      <c r="CP968" s="102"/>
      <c r="CQ968" s="102"/>
      <c r="CR968" s="102"/>
      <c r="CS968" s="102"/>
      <c r="CT968" s="102"/>
      <c r="CU968" s="102"/>
      <c r="CV968" s="102"/>
      <c r="CW968" s="102"/>
      <c r="CX968" s="102"/>
      <c r="CY968" s="102"/>
      <c r="CZ968" s="102"/>
      <c r="DA968" s="102"/>
      <c r="DB968" s="102"/>
      <c r="DC968" s="102"/>
      <c r="DD968" s="102"/>
      <c r="DE968" s="102"/>
      <c r="DF968" s="102"/>
      <c r="DG968" s="102"/>
      <c r="DH968" s="102"/>
      <c r="DI968" s="102"/>
      <c r="DJ968" s="102"/>
      <c r="DK968" s="102"/>
      <c r="DL968" s="102"/>
      <c r="DM968" s="102"/>
      <c r="DN968" s="102"/>
      <c r="DO968" s="102"/>
      <c r="DP968" s="102"/>
      <c r="DQ968" s="102"/>
      <c r="DR968" s="102"/>
      <c r="DS968" s="102"/>
      <c r="DT968" s="102"/>
      <c r="DU968" s="102"/>
      <c r="DV968" s="102"/>
      <c r="DW968" s="102"/>
      <c r="DX968" s="102"/>
      <c r="DY968" s="102"/>
      <c r="DZ968" s="102"/>
      <c r="EA968" s="102"/>
      <c r="EB968" s="102"/>
      <c r="EC968" s="102"/>
      <c r="ED968" s="102"/>
      <c r="EE968" s="102"/>
      <c r="EF968" s="102"/>
      <c r="EG968" s="102"/>
      <c r="EH968" s="102"/>
      <c r="EI968" s="102"/>
      <c r="EJ968" s="102"/>
      <c r="EK968" s="102"/>
      <c r="EL968" s="102"/>
      <c r="EM968" s="102"/>
      <c r="EN968" s="102"/>
      <c r="EO968" s="102"/>
      <c r="EP968" s="102"/>
      <c r="EQ968" s="102"/>
      <c r="ER968" s="102"/>
      <c r="ES968" s="102"/>
      <c r="ET968" s="102"/>
      <c r="EU968" s="102"/>
      <c r="EV968" s="102"/>
      <c r="EW968" s="102"/>
      <c r="EX968" s="102"/>
      <c r="EY968" s="102"/>
      <c r="EZ968" s="102"/>
      <c r="FA968" s="102"/>
      <c r="FB968" s="102"/>
      <c r="FC968" s="102"/>
      <c r="FD968" s="102"/>
      <c r="FE968" s="102"/>
      <c r="FF968" s="102"/>
      <c r="FG968" s="102"/>
      <c r="FH968" s="102"/>
      <c r="FI968" s="102"/>
      <c r="FJ968" s="102"/>
      <c r="FK968" s="102"/>
      <c r="FL968" s="102"/>
      <c r="FM968" s="102"/>
      <c r="FN968" s="102"/>
      <c r="FO968" s="102"/>
      <c r="FP968" s="102"/>
      <c r="FQ968" s="102"/>
      <c r="FR968" s="102"/>
      <c r="FS968" s="102"/>
      <c r="FT968" s="102"/>
      <c r="FU968" s="102"/>
      <c r="FV968" s="102"/>
      <c r="FW968" s="102"/>
      <c r="FX968" s="102"/>
      <c r="FY968" s="102"/>
      <c r="FZ968" s="102"/>
      <c r="GA968" s="102"/>
      <c r="GB968" s="102"/>
      <c r="GC968" s="102"/>
      <c r="GD968" s="102"/>
      <c r="GE968" s="102"/>
      <c r="GF968" s="102"/>
      <c r="GG968" s="102"/>
      <c r="GH968" s="102"/>
      <c r="GI968" s="102"/>
      <c r="GJ968" s="102"/>
      <c r="GK968" s="102"/>
      <c r="GL968" s="102"/>
      <c r="GM968" s="102"/>
      <c r="GN968" s="102"/>
      <c r="GO968" s="102"/>
      <c r="GP968" s="102"/>
      <c r="GQ968" s="102"/>
      <c r="GR968" s="102"/>
      <c r="GS968" s="102"/>
      <c r="GT968" s="102"/>
      <c r="GU968" s="102"/>
      <c r="GV968" s="102"/>
      <c r="GW968" s="102"/>
      <c r="GX968" s="102"/>
      <c r="GY968" s="102"/>
      <c r="GZ968" s="102"/>
      <c r="HA968" s="102"/>
      <c r="HB968" s="102"/>
      <c r="HC968" s="102"/>
      <c r="HD968" s="102"/>
      <c r="HE968" s="102"/>
      <c r="HF968" s="102"/>
      <c r="HG968" s="102"/>
      <c r="HH968" s="102"/>
      <c r="HI968" s="102"/>
      <c r="HJ968" s="102"/>
      <c r="HK968" s="102"/>
      <c r="HL968" s="102"/>
      <c r="HM968" s="102"/>
      <c r="HN968" s="102"/>
      <c r="HO968" s="102"/>
      <c r="HP968" s="102"/>
      <c r="HQ968" s="102"/>
    </row>
    <row r="969" spans="2:225" ht="12.75" x14ac:dyDescent="0.2">
      <c r="B969" s="110">
        <v>15</v>
      </c>
      <c r="C969" s="109" t="s">
        <v>2472</v>
      </c>
      <c r="D969" s="113"/>
      <c r="E969" s="113"/>
      <c r="F969" s="113"/>
      <c r="G969" s="113"/>
      <c r="H969" s="102"/>
      <c r="I969" s="113"/>
      <c r="J969" s="113"/>
      <c r="K969" s="113"/>
      <c r="L969" s="113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  <c r="AA969" s="102"/>
      <c r="AB969" s="102"/>
      <c r="AC969" s="102"/>
      <c r="AD969" s="102"/>
      <c r="AE969" s="102"/>
      <c r="AF969" s="102"/>
      <c r="AG969" s="102"/>
      <c r="AH969" s="102"/>
      <c r="AI969" s="102"/>
      <c r="AJ969" s="102"/>
      <c r="AK969" s="102"/>
      <c r="AL969" s="102"/>
      <c r="AM969" s="102"/>
      <c r="AN969" s="102"/>
      <c r="AO969" s="102"/>
      <c r="AP969" s="102"/>
      <c r="AQ969" s="102"/>
      <c r="AR969" s="102"/>
      <c r="AS969" s="102"/>
      <c r="AT969" s="102"/>
      <c r="AU969" s="102"/>
      <c r="AV969" s="102"/>
      <c r="AW969" s="102"/>
      <c r="AX969" s="102"/>
      <c r="AY969" s="102"/>
      <c r="AZ969" s="102"/>
      <c r="BA969" s="102"/>
      <c r="BB969" s="102"/>
      <c r="BC969" s="102"/>
      <c r="BD969" s="102"/>
      <c r="BE969" s="102"/>
      <c r="BF969" s="102"/>
      <c r="BG969" s="102"/>
      <c r="BH969" s="102"/>
      <c r="BI969" s="102"/>
      <c r="BJ969" s="102"/>
      <c r="BK969" s="102"/>
      <c r="BL969" s="102"/>
      <c r="BM969" s="102"/>
      <c r="BN969" s="102"/>
      <c r="BO969" s="102"/>
      <c r="BP969" s="102"/>
      <c r="BQ969" s="102"/>
      <c r="BR969" s="102"/>
      <c r="BS969" s="102"/>
      <c r="BT969" s="102"/>
      <c r="BU969" s="102"/>
      <c r="BV969" s="102"/>
      <c r="BW969" s="102"/>
      <c r="BX969" s="102"/>
      <c r="BY969" s="102"/>
      <c r="BZ969" s="102"/>
      <c r="CA969" s="102"/>
      <c r="CB969" s="102"/>
      <c r="CC969" s="102"/>
      <c r="CD969" s="102"/>
      <c r="CE969" s="102"/>
      <c r="CF969" s="102"/>
      <c r="CG969" s="102"/>
      <c r="CH969" s="102"/>
      <c r="CI969" s="102"/>
      <c r="CJ969" s="102"/>
      <c r="CK969" s="102"/>
      <c r="CL969" s="102"/>
      <c r="CM969" s="102"/>
      <c r="CN969" s="102"/>
      <c r="CO969" s="102"/>
      <c r="CP969" s="102"/>
      <c r="CQ969" s="102"/>
      <c r="CR969" s="102"/>
      <c r="CS969" s="102"/>
      <c r="CT969" s="102"/>
      <c r="CU969" s="102"/>
      <c r="CV969" s="102"/>
      <c r="CW969" s="102"/>
      <c r="CX969" s="102"/>
      <c r="CY969" s="102"/>
      <c r="CZ969" s="102"/>
      <c r="DA969" s="102"/>
      <c r="DB969" s="102"/>
      <c r="DC969" s="102"/>
      <c r="DD969" s="102"/>
      <c r="DE969" s="102"/>
      <c r="DF969" s="102"/>
      <c r="DG969" s="102"/>
      <c r="DH969" s="102"/>
      <c r="DI969" s="102"/>
      <c r="DJ969" s="102"/>
      <c r="DK969" s="102"/>
      <c r="DL969" s="102"/>
      <c r="DM969" s="102"/>
      <c r="DN969" s="102"/>
      <c r="DO969" s="102"/>
      <c r="DP969" s="102"/>
      <c r="DQ969" s="102"/>
      <c r="DR969" s="102"/>
      <c r="DS969" s="102"/>
      <c r="DT969" s="102"/>
      <c r="DU969" s="102"/>
      <c r="DV969" s="102"/>
      <c r="DW969" s="102"/>
      <c r="DX969" s="102"/>
      <c r="DY969" s="102"/>
      <c r="DZ969" s="102"/>
      <c r="EA969" s="102"/>
      <c r="EB969" s="102"/>
      <c r="EC969" s="102"/>
      <c r="ED969" s="102"/>
      <c r="EE969" s="102"/>
      <c r="EF969" s="102"/>
      <c r="EG969" s="102"/>
      <c r="EH969" s="102"/>
      <c r="EI969" s="102"/>
      <c r="EJ969" s="102"/>
      <c r="EK969" s="102"/>
      <c r="EL969" s="102"/>
      <c r="EM969" s="102"/>
      <c r="EN969" s="102"/>
      <c r="EO969" s="102"/>
      <c r="EP969" s="102"/>
      <c r="EQ969" s="102"/>
      <c r="ER969" s="102"/>
      <c r="ES969" s="102"/>
      <c r="ET969" s="102"/>
      <c r="EU969" s="102"/>
      <c r="EV969" s="102"/>
      <c r="EW969" s="102"/>
      <c r="EX969" s="102"/>
      <c r="EY969" s="102"/>
      <c r="EZ969" s="102"/>
      <c r="FA969" s="102"/>
      <c r="FB969" s="102"/>
      <c r="FC969" s="102"/>
      <c r="FD969" s="102"/>
      <c r="FE969" s="102"/>
      <c r="FF969" s="102"/>
      <c r="FG969" s="102"/>
      <c r="FH969" s="102"/>
      <c r="FI969" s="102"/>
      <c r="FJ969" s="102"/>
      <c r="FK969" s="102"/>
      <c r="FL969" s="102"/>
      <c r="FM969" s="102"/>
      <c r="FN969" s="102"/>
      <c r="FO969" s="102"/>
      <c r="FP969" s="102"/>
      <c r="FQ969" s="102"/>
      <c r="FR969" s="102"/>
      <c r="FS969" s="102"/>
      <c r="FT969" s="102"/>
      <c r="FU969" s="102"/>
      <c r="FV969" s="102"/>
      <c r="FW969" s="102"/>
      <c r="FX969" s="102"/>
      <c r="FY969" s="102"/>
      <c r="FZ969" s="102"/>
      <c r="GA969" s="102"/>
      <c r="GB969" s="102"/>
      <c r="GC969" s="102"/>
      <c r="GD969" s="102"/>
      <c r="GE969" s="102"/>
      <c r="GF969" s="102"/>
      <c r="GG969" s="102"/>
      <c r="GH969" s="102"/>
      <c r="GI969" s="102"/>
      <c r="GJ969" s="102"/>
      <c r="GK969" s="102"/>
      <c r="GL969" s="102"/>
      <c r="GM969" s="102"/>
      <c r="GN969" s="102"/>
      <c r="GO969" s="102"/>
      <c r="GP969" s="102"/>
      <c r="GQ969" s="102"/>
      <c r="GR969" s="102"/>
      <c r="GS969" s="102"/>
      <c r="GT969" s="102"/>
      <c r="GU969" s="102"/>
      <c r="GV969" s="102"/>
      <c r="GW969" s="102"/>
      <c r="GX969" s="102"/>
      <c r="GY969" s="102"/>
      <c r="GZ969" s="102"/>
      <c r="HA969" s="102"/>
      <c r="HB969" s="102"/>
      <c r="HC969" s="102"/>
      <c r="HD969" s="102"/>
      <c r="HE969" s="102"/>
      <c r="HF969" s="102"/>
      <c r="HG969" s="102"/>
      <c r="HH969" s="102"/>
      <c r="HI969" s="102"/>
      <c r="HJ969" s="102"/>
      <c r="HK969" s="102"/>
      <c r="HL969" s="102"/>
      <c r="HM969" s="102"/>
      <c r="HN969" s="102"/>
      <c r="HO969" s="102"/>
      <c r="HP969" s="102"/>
      <c r="HQ969" s="102"/>
    </row>
    <row r="970" spans="2:225" ht="12.75" x14ac:dyDescent="0.2">
      <c r="B970" s="110">
        <v>16</v>
      </c>
      <c r="C970" s="109" t="s">
        <v>2473</v>
      </c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  <c r="AA970" s="102"/>
      <c r="AB970" s="102"/>
      <c r="AC970" s="102"/>
      <c r="AD970" s="102"/>
      <c r="AE970" s="102"/>
      <c r="AF970" s="102"/>
      <c r="AG970" s="102"/>
      <c r="AH970" s="102"/>
      <c r="AI970" s="102"/>
      <c r="AJ970" s="102"/>
      <c r="AK970" s="102"/>
      <c r="AL970" s="102"/>
      <c r="AM970" s="102"/>
      <c r="AN970" s="102"/>
      <c r="AO970" s="102"/>
      <c r="AP970" s="102"/>
      <c r="AQ970" s="102"/>
      <c r="AR970" s="102"/>
      <c r="AS970" s="102"/>
      <c r="AT970" s="102"/>
      <c r="AU970" s="102"/>
      <c r="AV970" s="102"/>
      <c r="AW970" s="102"/>
      <c r="AX970" s="102"/>
      <c r="AY970" s="102"/>
      <c r="AZ970" s="102"/>
      <c r="BA970" s="102"/>
      <c r="BB970" s="102"/>
      <c r="BC970" s="102"/>
      <c r="BD970" s="102"/>
      <c r="BE970" s="102"/>
      <c r="BF970" s="102"/>
      <c r="BG970" s="102"/>
      <c r="BH970" s="102"/>
      <c r="BI970" s="102"/>
      <c r="BJ970" s="102"/>
      <c r="BK970" s="102"/>
      <c r="BL970" s="102"/>
      <c r="BM970" s="102"/>
      <c r="BN970" s="102"/>
      <c r="BO970" s="102"/>
      <c r="BP970" s="102"/>
      <c r="BQ970" s="102"/>
      <c r="BR970" s="102"/>
      <c r="BS970" s="102"/>
      <c r="BT970" s="102"/>
      <c r="BU970" s="102"/>
      <c r="BV970" s="102"/>
      <c r="BW970" s="102"/>
      <c r="BX970" s="102"/>
      <c r="BY970" s="102"/>
      <c r="BZ970" s="102"/>
      <c r="CA970" s="102"/>
      <c r="CB970" s="102"/>
      <c r="CC970" s="102"/>
      <c r="CD970" s="102"/>
      <c r="CE970" s="102"/>
      <c r="CF970" s="102"/>
      <c r="CG970" s="102"/>
      <c r="CH970" s="102"/>
      <c r="CI970" s="102"/>
      <c r="CJ970" s="102"/>
      <c r="CK970" s="102"/>
      <c r="CL970" s="102"/>
      <c r="CM970" s="102"/>
      <c r="CN970" s="102"/>
      <c r="CO970" s="102"/>
      <c r="CP970" s="102"/>
      <c r="CQ970" s="102"/>
      <c r="CR970" s="102"/>
      <c r="CS970" s="102"/>
      <c r="CT970" s="102"/>
      <c r="CU970" s="102"/>
      <c r="CV970" s="102"/>
      <c r="CW970" s="102"/>
      <c r="CX970" s="102"/>
      <c r="CY970" s="102"/>
      <c r="CZ970" s="102"/>
      <c r="DA970" s="102"/>
      <c r="DB970" s="102"/>
      <c r="DC970" s="102"/>
      <c r="DD970" s="102"/>
      <c r="DE970" s="102"/>
      <c r="DF970" s="102"/>
      <c r="DG970" s="102"/>
      <c r="DH970" s="102"/>
      <c r="DI970" s="102"/>
      <c r="DJ970" s="102"/>
      <c r="DK970" s="102"/>
      <c r="DL970" s="102"/>
      <c r="DM970" s="102"/>
      <c r="DN970" s="102"/>
      <c r="DO970" s="102"/>
      <c r="DP970" s="102"/>
      <c r="DQ970" s="102"/>
      <c r="DR970" s="102"/>
      <c r="DS970" s="102"/>
      <c r="DT970" s="102"/>
      <c r="DU970" s="102"/>
      <c r="DV970" s="102"/>
      <c r="DW970" s="102"/>
      <c r="DX970" s="102"/>
      <c r="DY970" s="102"/>
      <c r="DZ970" s="102"/>
      <c r="EA970" s="102"/>
      <c r="EB970" s="102"/>
      <c r="EC970" s="102"/>
      <c r="ED970" s="102"/>
      <c r="EE970" s="102"/>
      <c r="EF970" s="102"/>
      <c r="EG970" s="102"/>
      <c r="EH970" s="102"/>
      <c r="EI970" s="102"/>
      <c r="EJ970" s="102"/>
      <c r="EK970" s="102"/>
      <c r="EL970" s="102"/>
      <c r="EM970" s="102"/>
      <c r="EN970" s="102"/>
      <c r="EO970" s="102"/>
      <c r="EP970" s="102"/>
      <c r="EQ970" s="102"/>
      <c r="ER970" s="102"/>
      <c r="ES970" s="102"/>
      <c r="ET970" s="102"/>
      <c r="EU970" s="102"/>
      <c r="EV970" s="102"/>
      <c r="EW970" s="102"/>
      <c r="EX970" s="102"/>
      <c r="EY970" s="102"/>
      <c r="EZ970" s="102"/>
      <c r="FA970" s="102"/>
      <c r="FB970" s="102"/>
      <c r="FC970" s="102"/>
      <c r="FD970" s="102"/>
      <c r="FE970" s="102"/>
      <c r="FF970" s="102"/>
      <c r="FG970" s="102"/>
      <c r="FH970" s="102"/>
      <c r="FI970" s="102"/>
      <c r="FJ970" s="102"/>
      <c r="FK970" s="102"/>
      <c r="FL970" s="102"/>
      <c r="FM970" s="102"/>
      <c r="FN970" s="102"/>
      <c r="FO970" s="102"/>
      <c r="FP970" s="102"/>
      <c r="FQ970" s="102"/>
      <c r="FR970" s="102"/>
      <c r="FS970" s="102"/>
      <c r="FT970" s="102"/>
      <c r="FU970" s="102"/>
      <c r="FV970" s="102"/>
      <c r="FW970" s="102"/>
      <c r="FX970" s="102"/>
      <c r="FY970" s="102"/>
      <c r="FZ970" s="102"/>
      <c r="GA970" s="102"/>
      <c r="GB970" s="102"/>
      <c r="GC970" s="102"/>
      <c r="GD970" s="102"/>
      <c r="GE970" s="102"/>
      <c r="GF970" s="102"/>
      <c r="GG970" s="102"/>
      <c r="GH970" s="102"/>
      <c r="GI970" s="102"/>
      <c r="GJ970" s="102"/>
      <c r="GK970" s="102"/>
      <c r="GL970" s="102"/>
      <c r="GM970" s="102"/>
      <c r="GN970" s="102"/>
      <c r="GO970" s="102"/>
      <c r="GP970" s="102"/>
      <c r="GQ970" s="102"/>
      <c r="GR970" s="102"/>
      <c r="GS970" s="102"/>
      <c r="GT970" s="102"/>
      <c r="GU970" s="102"/>
      <c r="GV970" s="102"/>
      <c r="GW970" s="102"/>
      <c r="GX970" s="102"/>
      <c r="GY970" s="102"/>
      <c r="GZ970" s="102"/>
      <c r="HA970" s="102"/>
      <c r="HB970" s="102"/>
      <c r="HC970" s="102"/>
      <c r="HD970" s="102"/>
      <c r="HE970" s="102"/>
      <c r="HF970" s="102"/>
      <c r="HG970" s="102"/>
      <c r="HH970" s="102"/>
      <c r="HI970" s="102"/>
      <c r="HJ970" s="102"/>
      <c r="HK970" s="102"/>
      <c r="HL970" s="102"/>
      <c r="HM970" s="102"/>
      <c r="HN970" s="102"/>
      <c r="HO970" s="102"/>
      <c r="HP970" s="102"/>
      <c r="HQ970" s="102"/>
    </row>
    <row r="971" spans="2:225" ht="12.75" x14ac:dyDescent="0.2">
      <c r="B971" s="110">
        <v>17</v>
      </c>
      <c r="C971" s="109" t="s">
        <v>2474</v>
      </c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  <c r="AA971" s="102"/>
      <c r="AB971" s="102"/>
      <c r="AC971" s="102"/>
      <c r="AD971" s="102"/>
      <c r="AE971" s="102"/>
      <c r="AF971" s="102"/>
      <c r="AG971" s="102"/>
      <c r="AH971" s="102"/>
      <c r="AI971" s="102"/>
      <c r="AJ971" s="102"/>
      <c r="AK971" s="102"/>
      <c r="AL971" s="102"/>
      <c r="AM971" s="102"/>
      <c r="AN971" s="102"/>
      <c r="AO971" s="102"/>
      <c r="AP971" s="102"/>
      <c r="AQ971" s="102"/>
      <c r="AR971" s="102"/>
      <c r="AS971" s="102"/>
      <c r="AT971" s="102"/>
      <c r="AU971" s="102"/>
      <c r="AV971" s="102"/>
      <c r="AW971" s="102"/>
      <c r="AX971" s="102"/>
      <c r="AY971" s="102"/>
      <c r="AZ971" s="102"/>
      <c r="BA971" s="102"/>
      <c r="BB971" s="102"/>
      <c r="BC971" s="102"/>
      <c r="BD971" s="102"/>
      <c r="BE971" s="102"/>
      <c r="BF971" s="102"/>
      <c r="BG971" s="102"/>
      <c r="BH971" s="102"/>
      <c r="BI971" s="102"/>
      <c r="BJ971" s="102"/>
      <c r="BK971" s="102"/>
      <c r="BL971" s="102"/>
      <c r="BM971" s="102"/>
      <c r="BN971" s="102"/>
      <c r="BO971" s="102"/>
      <c r="BP971" s="102"/>
      <c r="BQ971" s="102"/>
      <c r="BR971" s="102"/>
      <c r="BS971" s="102"/>
      <c r="BT971" s="102"/>
      <c r="BU971" s="102"/>
      <c r="BV971" s="102"/>
      <c r="BW971" s="102"/>
      <c r="BX971" s="102"/>
      <c r="BY971" s="102"/>
      <c r="BZ971" s="102"/>
      <c r="CA971" s="102"/>
      <c r="CB971" s="102"/>
      <c r="CC971" s="102"/>
      <c r="CD971" s="102"/>
      <c r="CE971" s="102"/>
      <c r="CF971" s="102"/>
      <c r="CG971" s="102"/>
      <c r="CH971" s="102"/>
      <c r="CI971" s="102"/>
      <c r="CJ971" s="102"/>
      <c r="CK971" s="102"/>
      <c r="CL971" s="102"/>
      <c r="CM971" s="102"/>
      <c r="CN971" s="102"/>
      <c r="CO971" s="102"/>
      <c r="CP971" s="102"/>
      <c r="CQ971" s="102"/>
      <c r="CR971" s="102"/>
      <c r="CS971" s="102"/>
      <c r="CT971" s="102"/>
      <c r="CU971" s="102"/>
      <c r="CV971" s="102"/>
      <c r="CW971" s="102"/>
      <c r="CX971" s="102"/>
      <c r="CY971" s="102"/>
      <c r="CZ971" s="102"/>
      <c r="DA971" s="102"/>
      <c r="DB971" s="102"/>
      <c r="DC971" s="102"/>
      <c r="DD971" s="102"/>
      <c r="DE971" s="102"/>
      <c r="DF971" s="102"/>
      <c r="DG971" s="102"/>
      <c r="DH971" s="102"/>
      <c r="DI971" s="102"/>
      <c r="DJ971" s="102"/>
      <c r="DK971" s="102"/>
      <c r="DL971" s="102"/>
      <c r="DM971" s="102"/>
      <c r="DN971" s="102"/>
      <c r="DO971" s="102"/>
      <c r="DP971" s="102"/>
      <c r="DQ971" s="102"/>
      <c r="DR971" s="102"/>
      <c r="DS971" s="102"/>
      <c r="DT971" s="102"/>
      <c r="DU971" s="102"/>
      <c r="DV971" s="102"/>
      <c r="DW971" s="102"/>
      <c r="DX971" s="102"/>
      <c r="DY971" s="102"/>
      <c r="DZ971" s="102"/>
      <c r="EA971" s="102"/>
      <c r="EB971" s="102"/>
      <c r="EC971" s="102"/>
      <c r="ED971" s="102"/>
      <c r="EE971" s="102"/>
      <c r="EF971" s="102"/>
      <c r="EG971" s="102"/>
      <c r="EH971" s="102"/>
      <c r="EI971" s="102"/>
      <c r="EJ971" s="102"/>
      <c r="EK971" s="102"/>
      <c r="EL971" s="102"/>
      <c r="EM971" s="102"/>
      <c r="EN971" s="102"/>
      <c r="EO971" s="102"/>
      <c r="EP971" s="102"/>
      <c r="EQ971" s="102"/>
      <c r="ER971" s="102"/>
      <c r="ES971" s="102"/>
      <c r="ET971" s="102"/>
      <c r="EU971" s="102"/>
      <c r="EV971" s="102"/>
      <c r="EW971" s="102"/>
      <c r="EX971" s="102"/>
      <c r="EY971" s="102"/>
      <c r="EZ971" s="102"/>
      <c r="FA971" s="102"/>
      <c r="FB971" s="102"/>
      <c r="FC971" s="102"/>
      <c r="FD971" s="102"/>
      <c r="FE971" s="102"/>
      <c r="FF971" s="102"/>
      <c r="FG971" s="102"/>
      <c r="FH971" s="102"/>
      <c r="FI971" s="102"/>
      <c r="FJ971" s="102"/>
      <c r="FK971" s="102"/>
      <c r="FL971" s="102"/>
      <c r="FM971" s="102"/>
      <c r="FN971" s="102"/>
      <c r="FO971" s="102"/>
      <c r="FP971" s="102"/>
      <c r="FQ971" s="102"/>
      <c r="FR971" s="102"/>
      <c r="FS971" s="102"/>
      <c r="FT971" s="102"/>
      <c r="FU971" s="102"/>
      <c r="FV971" s="102"/>
      <c r="FW971" s="102"/>
      <c r="FX971" s="102"/>
      <c r="FY971" s="102"/>
      <c r="FZ971" s="102"/>
      <c r="GA971" s="102"/>
      <c r="GB971" s="102"/>
      <c r="GC971" s="102"/>
      <c r="GD971" s="102"/>
      <c r="GE971" s="102"/>
      <c r="GF971" s="102"/>
      <c r="GG971" s="102"/>
      <c r="GH971" s="102"/>
      <c r="GI971" s="102"/>
      <c r="GJ971" s="102"/>
      <c r="GK971" s="102"/>
      <c r="GL971" s="102"/>
      <c r="GM971" s="102"/>
      <c r="GN971" s="102"/>
      <c r="GO971" s="102"/>
      <c r="GP971" s="102"/>
      <c r="GQ971" s="102"/>
      <c r="GR971" s="102"/>
      <c r="GS971" s="102"/>
      <c r="GT971" s="102"/>
      <c r="GU971" s="102"/>
      <c r="GV971" s="102"/>
      <c r="GW971" s="102"/>
      <c r="GX971" s="102"/>
      <c r="GY971" s="102"/>
      <c r="GZ971" s="102"/>
      <c r="HA971" s="102"/>
      <c r="HB971" s="102"/>
      <c r="HC971" s="102"/>
      <c r="HD971" s="102"/>
      <c r="HE971" s="102"/>
      <c r="HF971" s="102"/>
      <c r="HG971" s="102"/>
      <c r="HH971" s="102"/>
      <c r="HI971" s="102"/>
      <c r="HJ971" s="102"/>
      <c r="HK971" s="102"/>
      <c r="HL971" s="102"/>
      <c r="HM971" s="102"/>
      <c r="HN971" s="102"/>
      <c r="HO971" s="102"/>
      <c r="HP971" s="102"/>
      <c r="HQ971" s="102"/>
    </row>
    <row r="972" spans="2:225" ht="12.75" x14ac:dyDescent="0.2">
      <c r="B972" s="110">
        <v>18</v>
      </c>
      <c r="C972" s="109" t="s">
        <v>2475</v>
      </c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  <c r="AA972" s="102"/>
      <c r="AB972" s="102"/>
      <c r="AC972" s="102"/>
      <c r="AD972" s="102"/>
      <c r="AE972" s="102"/>
      <c r="AF972" s="102"/>
      <c r="AG972" s="102"/>
      <c r="AH972" s="102"/>
      <c r="AI972" s="102"/>
      <c r="AJ972" s="102"/>
      <c r="AK972" s="102"/>
      <c r="AL972" s="102"/>
      <c r="AM972" s="102"/>
      <c r="AN972" s="102"/>
      <c r="AO972" s="102"/>
      <c r="AP972" s="102"/>
      <c r="AQ972" s="102"/>
      <c r="AR972" s="102"/>
      <c r="AS972" s="102"/>
      <c r="AT972" s="102"/>
      <c r="AU972" s="102"/>
      <c r="AV972" s="102"/>
      <c r="AW972" s="102"/>
      <c r="AX972" s="102"/>
      <c r="AY972" s="102"/>
      <c r="AZ972" s="102"/>
      <c r="BA972" s="102"/>
      <c r="BB972" s="102"/>
      <c r="BC972" s="102"/>
      <c r="BD972" s="102"/>
      <c r="BE972" s="102"/>
      <c r="BF972" s="102"/>
      <c r="BG972" s="102"/>
      <c r="BH972" s="102"/>
      <c r="BI972" s="102"/>
      <c r="BJ972" s="102"/>
      <c r="BK972" s="102"/>
      <c r="BL972" s="102"/>
      <c r="BM972" s="102"/>
      <c r="BN972" s="102"/>
      <c r="BO972" s="102"/>
      <c r="BP972" s="102"/>
      <c r="BQ972" s="102"/>
      <c r="BR972" s="102"/>
      <c r="BS972" s="102"/>
      <c r="BT972" s="102"/>
      <c r="BU972" s="102"/>
      <c r="BV972" s="102"/>
      <c r="BW972" s="102"/>
      <c r="BX972" s="102"/>
      <c r="BY972" s="102"/>
      <c r="BZ972" s="102"/>
      <c r="CA972" s="102"/>
      <c r="CB972" s="102"/>
      <c r="CC972" s="102"/>
      <c r="CD972" s="102"/>
      <c r="CE972" s="102"/>
      <c r="CF972" s="102"/>
      <c r="CG972" s="102"/>
      <c r="CH972" s="102"/>
      <c r="CI972" s="102"/>
      <c r="CJ972" s="102"/>
      <c r="CK972" s="102"/>
      <c r="CL972" s="102"/>
      <c r="CM972" s="102"/>
      <c r="CN972" s="102"/>
      <c r="CO972" s="102"/>
      <c r="CP972" s="102"/>
      <c r="CQ972" s="102"/>
      <c r="CR972" s="102"/>
      <c r="CS972" s="102"/>
      <c r="CT972" s="102"/>
      <c r="CU972" s="102"/>
      <c r="CV972" s="102"/>
      <c r="CW972" s="102"/>
      <c r="CX972" s="102"/>
      <c r="CY972" s="102"/>
      <c r="CZ972" s="102"/>
      <c r="DA972" s="102"/>
      <c r="DB972" s="102"/>
      <c r="DC972" s="102"/>
      <c r="DD972" s="102"/>
      <c r="DE972" s="102"/>
      <c r="DF972" s="102"/>
      <c r="DG972" s="102"/>
      <c r="DH972" s="102"/>
      <c r="DI972" s="102"/>
      <c r="DJ972" s="102"/>
      <c r="DK972" s="102"/>
      <c r="DL972" s="102"/>
      <c r="DM972" s="102"/>
      <c r="DN972" s="102"/>
      <c r="DO972" s="102"/>
      <c r="DP972" s="102"/>
      <c r="DQ972" s="102"/>
      <c r="DR972" s="102"/>
      <c r="DS972" s="102"/>
      <c r="DT972" s="102"/>
      <c r="DU972" s="102"/>
      <c r="DV972" s="102"/>
      <c r="DW972" s="102"/>
      <c r="DX972" s="102"/>
      <c r="DY972" s="102"/>
      <c r="DZ972" s="102"/>
      <c r="EA972" s="102"/>
      <c r="EB972" s="102"/>
      <c r="EC972" s="102"/>
      <c r="ED972" s="102"/>
      <c r="EE972" s="102"/>
      <c r="EF972" s="102"/>
      <c r="EG972" s="102"/>
      <c r="EH972" s="102"/>
      <c r="EI972" s="102"/>
      <c r="EJ972" s="102"/>
      <c r="EK972" s="102"/>
      <c r="EL972" s="102"/>
      <c r="EM972" s="102"/>
      <c r="EN972" s="102"/>
      <c r="EO972" s="102"/>
      <c r="EP972" s="102"/>
      <c r="EQ972" s="102"/>
      <c r="ER972" s="102"/>
      <c r="ES972" s="102"/>
      <c r="ET972" s="102"/>
      <c r="EU972" s="102"/>
      <c r="EV972" s="102"/>
      <c r="EW972" s="102"/>
      <c r="EX972" s="102"/>
      <c r="EY972" s="102"/>
      <c r="EZ972" s="102"/>
      <c r="FA972" s="102"/>
      <c r="FB972" s="102"/>
      <c r="FC972" s="102"/>
      <c r="FD972" s="102"/>
      <c r="FE972" s="102"/>
      <c r="FF972" s="102"/>
      <c r="FG972" s="102"/>
      <c r="FH972" s="102"/>
      <c r="FI972" s="102"/>
      <c r="FJ972" s="102"/>
      <c r="FK972" s="102"/>
      <c r="FL972" s="102"/>
      <c r="FM972" s="102"/>
      <c r="FN972" s="102"/>
      <c r="FO972" s="102"/>
      <c r="FP972" s="102"/>
      <c r="FQ972" s="102"/>
      <c r="FR972" s="102"/>
      <c r="FS972" s="102"/>
      <c r="FT972" s="102"/>
      <c r="FU972" s="102"/>
      <c r="FV972" s="102"/>
      <c r="FW972" s="102"/>
      <c r="FX972" s="102"/>
      <c r="FY972" s="102"/>
      <c r="FZ972" s="102"/>
      <c r="GA972" s="102"/>
      <c r="GB972" s="102"/>
      <c r="GC972" s="102"/>
      <c r="GD972" s="102"/>
      <c r="GE972" s="102"/>
      <c r="GF972" s="102"/>
      <c r="GG972" s="102"/>
      <c r="GH972" s="102"/>
      <c r="GI972" s="102"/>
      <c r="GJ972" s="102"/>
      <c r="GK972" s="102"/>
      <c r="GL972" s="102"/>
      <c r="GM972" s="102"/>
      <c r="GN972" s="102"/>
      <c r="GO972" s="102"/>
      <c r="GP972" s="102"/>
      <c r="GQ972" s="102"/>
      <c r="GR972" s="102"/>
      <c r="GS972" s="102"/>
      <c r="GT972" s="102"/>
      <c r="GU972" s="102"/>
      <c r="GV972" s="102"/>
      <c r="GW972" s="102"/>
      <c r="GX972" s="102"/>
      <c r="GY972" s="102"/>
      <c r="GZ972" s="102"/>
      <c r="HA972" s="102"/>
      <c r="HB972" s="102"/>
      <c r="HC972" s="102"/>
      <c r="HD972" s="102"/>
      <c r="HE972" s="102"/>
      <c r="HF972" s="102"/>
      <c r="HG972" s="102"/>
      <c r="HH972" s="102"/>
      <c r="HI972" s="102"/>
      <c r="HJ972" s="102"/>
      <c r="HK972" s="102"/>
      <c r="HL972" s="102"/>
      <c r="HM972" s="102"/>
      <c r="HN972" s="102"/>
      <c r="HO972" s="102"/>
      <c r="HP972" s="102"/>
      <c r="HQ972" s="102"/>
    </row>
    <row r="973" spans="2:225" ht="12.75" x14ac:dyDescent="0.2">
      <c r="B973" s="110">
        <v>19</v>
      </c>
      <c r="C973" s="109" t="s">
        <v>2476</v>
      </c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  <c r="AA973" s="102"/>
      <c r="AB973" s="102"/>
      <c r="AC973" s="102"/>
      <c r="AD973" s="102"/>
      <c r="AE973" s="102"/>
      <c r="AF973" s="102"/>
      <c r="AG973" s="102"/>
      <c r="AH973" s="102"/>
      <c r="AI973" s="102"/>
      <c r="AJ973" s="102"/>
      <c r="AK973" s="102"/>
      <c r="AL973" s="102"/>
      <c r="AM973" s="102"/>
      <c r="AN973" s="102"/>
      <c r="AO973" s="102"/>
      <c r="AP973" s="102"/>
      <c r="AQ973" s="102"/>
      <c r="AR973" s="102"/>
      <c r="AS973" s="102"/>
      <c r="AT973" s="102"/>
      <c r="AU973" s="102"/>
      <c r="AV973" s="102"/>
      <c r="AW973" s="102"/>
      <c r="AX973" s="102"/>
      <c r="AY973" s="102"/>
      <c r="AZ973" s="102"/>
      <c r="BA973" s="102"/>
      <c r="BB973" s="102"/>
      <c r="BC973" s="102"/>
      <c r="BD973" s="102"/>
      <c r="BE973" s="102"/>
      <c r="BF973" s="102"/>
      <c r="BG973" s="102"/>
      <c r="BH973" s="102"/>
      <c r="BI973" s="102"/>
      <c r="BJ973" s="102"/>
      <c r="BK973" s="102"/>
      <c r="BL973" s="102"/>
      <c r="BM973" s="102"/>
      <c r="BN973" s="102"/>
      <c r="BO973" s="102"/>
      <c r="BP973" s="102"/>
      <c r="BQ973" s="102"/>
      <c r="BR973" s="102"/>
      <c r="BS973" s="102"/>
      <c r="BT973" s="102"/>
      <c r="BU973" s="102"/>
      <c r="BV973" s="102"/>
      <c r="BW973" s="102"/>
      <c r="BX973" s="102"/>
      <c r="BY973" s="102"/>
      <c r="BZ973" s="102"/>
      <c r="CA973" s="102"/>
      <c r="CB973" s="102"/>
      <c r="CC973" s="102"/>
      <c r="CD973" s="102"/>
      <c r="CE973" s="102"/>
      <c r="CF973" s="102"/>
      <c r="CG973" s="102"/>
      <c r="CH973" s="102"/>
      <c r="CI973" s="102"/>
      <c r="CJ973" s="102"/>
      <c r="CK973" s="102"/>
      <c r="CL973" s="102"/>
      <c r="CM973" s="102"/>
      <c r="CN973" s="102"/>
      <c r="CO973" s="102"/>
      <c r="CP973" s="102"/>
      <c r="CQ973" s="102"/>
      <c r="CR973" s="102"/>
      <c r="CS973" s="102"/>
      <c r="CT973" s="102"/>
      <c r="CU973" s="102"/>
      <c r="CV973" s="102"/>
      <c r="CW973" s="102"/>
      <c r="CX973" s="102"/>
      <c r="CY973" s="102"/>
      <c r="CZ973" s="102"/>
      <c r="DA973" s="102"/>
      <c r="DB973" s="102"/>
      <c r="DC973" s="102"/>
      <c r="DD973" s="102"/>
      <c r="DE973" s="102"/>
      <c r="DF973" s="102"/>
      <c r="DG973" s="102"/>
      <c r="DH973" s="102"/>
      <c r="DI973" s="102"/>
      <c r="DJ973" s="102"/>
      <c r="DK973" s="102"/>
      <c r="DL973" s="102"/>
      <c r="DM973" s="102"/>
      <c r="DN973" s="102"/>
      <c r="DO973" s="102"/>
      <c r="DP973" s="102"/>
      <c r="DQ973" s="102"/>
      <c r="DR973" s="102"/>
      <c r="DS973" s="102"/>
      <c r="DT973" s="102"/>
      <c r="DU973" s="102"/>
      <c r="DV973" s="102"/>
      <c r="DW973" s="102"/>
      <c r="DX973" s="102"/>
      <c r="DY973" s="102"/>
      <c r="DZ973" s="102"/>
      <c r="EA973" s="102"/>
      <c r="EB973" s="102"/>
      <c r="EC973" s="102"/>
      <c r="ED973" s="102"/>
      <c r="EE973" s="102"/>
      <c r="EF973" s="102"/>
      <c r="EG973" s="102"/>
      <c r="EH973" s="102"/>
      <c r="EI973" s="102"/>
      <c r="EJ973" s="102"/>
      <c r="EK973" s="102"/>
      <c r="EL973" s="102"/>
      <c r="EM973" s="102"/>
      <c r="EN973" s="102"/>
      <c r="EO973" s="102"/>
      <c r="EP973" s="102"/>
      <c r="EQ973" s="102"/>
      <c r="ER973" s="102"/>
      <c r="ES973" s="102"/>
      <c r="ET973" s="102"/>
      <c r="EU973" s="102"/>
      <c r="EV973" s="102"/>
      <c r="EW973" s="102"/>
      <c r="EX973" s="102"/>
      <c r="EY973" s="102"/>
      <c r="EZ973" s="102"/>
      <c r="FA973" s="102"/>
      <c r="FB973" s="102"/>
      <c r="FC973" s="102"/>
      <c r="FD973" s="102"/>
      <c r="FE973" s="102"/>
      <c r="FF973" s="102"/>
      <c r="FG973" s="102"/>
      <c r="FH973" s="102"/>
      <c r="FI973" s="102"/>
      <c r="FJ973" s="102"/>
      <c r="FK973" s="102"/>
      <c r="FL973" s="102"/>
      <c r="FM973" s="102"/>
      <c r="FN973" s="102"/>
      <c r="FO973" s="102"/>
      <c r="FP973" s="102"/>
      <c r="FQ973" s="102"/>
      <c r="FR973" s="102"/>
      <c r="FS973" s="102"/>
      <c r="FT973" s="102"/>
      <c r="FU973" s="102"/>
      <c r="FV973" s="102"/>
      <c r="FW973" s="102"/>
      <c r="FX973" s="102"/>
      <c r="FY973" s="102"/>
      <c r="FZ973" s="102"/>
      <c r="GA973" s="102"/>
      <c r="GB973" s="102"/>
      <c r="GC973" s="102"/>
      <c r="GD973" s="102"/>
      <c r="GE973" s="102"/>
      <c r="GF973" s="102"/>
      <c r="GG973" s="102"/>
      <c r="GH973" s="102"/>
      <c r="GI973" s="102"/>
      <c r="GJ973" s="102"/>
      <c r="GK973" s="102"/>
      <c r="GL973" s="102"/>
      <c r="GM973" s="102"/>
      <c r="GN973" s="102"/>
      <c r="GO973" s="102"/>
      <c r="GP973" s="102"/>
      <c r="GQ973" s="102"/>
      <c r="GR973" s="102"/>
      <c r="GS973" s="102"/>
      <c r="GT973" s="102"/>
      <c r="GU973" s="102"/>
      <c r="GV973" s="102"/>
      <c r="GW973" s="102"/>
      <c r="GX973" s="102"/>
      <c r="GY973" s="102"/>
      <c r="GZ973" s="102"/>
      <c r="HA973" s="102"/>
      <c r="HB973" s="102"/>
      <c r="HC973" s="102"/>
      <c r="HD973" s="102"/>
      <c r="HE973" s="102"/>
      <c r="HF973" s="102"/>
      <c r="HG973" s="102"/>
      <c r="HH973" s="102"/>
      <c r="HI973" s="102"/>
      <c r="HJ973" s="102"/>
      <c r="HK973" s="102"/>
      <c r="HL973" s="102"/>
      <c r="HM973" s="102"/>
      <c r="HN973" s="102"/>
      <c r="HO973" s="102"/>
      <c r="HP973" s="102"/>
      <c r="HQ973" s="102"/>
    </row>
    <row r="974" spans="2:225" ht="12.75" x14ac:dyDescent="0.2">
      <c r="B974" s="110">
        <v>20.21</v>
      </c>
      <c r="C974" s="109" t="s">
        <v>2477</v>
      </c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  <c r="AA974" s="102"/>
      <c r="AB974" s="102"/>
      <c r="AC974" s="102"/>
      <c r="AD974" s="102"/>
      <c r="AE974" s="102"/>
      <c r="AF974" s="102"/>
      <c r="AG974" s="102"/>
      <c r="AH974" s="102"/>
      <c r="AI974" s="102"/>
      <c r="AJ974" s="102"/>
      <c r="AK974" s="102"/>
      <c r="AL974" s="102"/>
      <c r="AM974" s="102"/>
      <c r="AN974" s="102"/>
      <c r="AO974" s="102"/>
      <c r="AP974" s="102"/>
      <c r="AQ974" s="102"/>
      <c r="AR974" s="102"/>
      <c r="AS974" s="102"/>
      <c r="AT974" s="102"/>
      <c r="AU974" s="102"/>
      <c r="AV974" s="102"/>
      <c r="AW974" s="102"/>
      <c r="AX974" s="102"/>
      <c r="AY974" s="102"/>
      <c r="AZ974" s="102"/>
      <c r="BA974" s="102"/>
      <c r="BB974" s="102"/>
      <c r="BC974" s="102"/>
      <c r="BD974" s="102"/>
      <c r="BE974" s="102"/>
      <c r="BF974" s="102"/>
      <c r="BG974" s="102"/>
      <c r="BH974" s="102"/>
      <c r="BI974" s="102"/>
      <c r="BJ974" s="102"/>
      <c r="BK974" s="102"/>
      <c r="BL974" s="102"/>
      <c r="BM974" s="102"/>
      <c r="BN974" s="102"/>
      <c r="BO974" s="102"/>
      <c r="BP974" s="102"/>
      <c r="BQ974" s="102"/>
      <c r="BR974" s="102"/>
      <c r="BS974" s="102"/>
      <c r="BT974" s="102"/>
      <c r="BU974" s="102"/>
      <c r="BV974" s="102"/>
      <c r="BW974" s="102"/>
      <c r="BX974" s="102"/>
      <c r="BY974" s="102"/>
      <c r="BZ974" s="102"/>
      <c r="CA974" s="102"/>
      <c r="CB974" s="102"/>
      <c r="CC974" s="102"/>
      <c r="CD974" s="102"/>
      <c r="CE974" s="102"/>
      <c r="CF974" s="102"/>
      <c r="CG974" s="102"/>
      <c r="CH974" s="102"/>
      <c r="CI974" s="102"/>
      <c r="CJ974" s="102"/>
      <c r="CK974" s="102"/>
      <c r="CL974" s="102"/>
      <c r="CM974" s="102"/>
      <c r="CN974" s="102"/>
      <c r="CO974" s="102"/>
      <c r="CP974" s="102"/>
      <c r="CQ974" s="102"/>
      <c r="CR974" s="102"/>
      <c r="CS974" s="102"/>
      <c r="CT974" s="102"/>
      <c r="CU974" s="102"/>
      <c r="CV974" s="102"/>
      <c r="CW974" s="102"/>
      <c r="CX974" s="102"/>
      <c r="CY974" s="102"/>
      <c r="CZ974" s="102"/>
      <c r="DA974" s="102"/>
      <c r="DB974" s="102"/>
      <c r="DC974" s="102"/>
      <c r="DD974" s="102"/>
      <c r="DE974" s="102"/>
      <c r="DF974" s="102"/>
      <c r="DG974" s="102"/>
      <c r="DH974" s="102"/>
      <c r="DI974" s="102"/>
      <c r="DJ974" s="102"/>
      <c r="DK974" s="102"/>
      <c r="DL974" s="102"/>
      <c r="DM974" s="102"/>
      <c r="DN974" s="102"/>
      <c r="DO974" s="102"/>
      <c r="DP974" s="102"/>
      <c r="DQ974" s="102"/>
      <c r="DR974" s="102"/>
      <c r="DS974" s="102"/>
      <c r="DT974" s="102"/>
      <c r="DU974" s="102"/>
      <c r="DV974" s="102"/>
      <c r="DW974" s="102"/>
      <c r="DX974" s="102"/>
      <c r="DY974" s="102"/>
      <c r="DZ974" s="102"/>
      <c r="EA974" s="102"/>
      <c r="EB974" s="102"/>
      <c r="EC974" s="102"/>
      <c r="ED974" s="102"/>
      <c r="EE974" s="102"/>
      <c r="EF974" s="102"/>
      <c r="EG974" s="102"/>
      <c r="EH974" s="102"/>
      <c r="EI974" s="102"/>
      <c r="EJ974" s="102"/>
      <c r="EK974" s="102"/>
      <c r="EL974" s="102"/>
      <c r="EM974" s="102"/>
      <c r="EN974" s="102"/>
      <c r="EO974" s="102"/>
      <c r="EP974" s="102"/>
      <c r="EQ974" s="102"/>
      <c r="ER974" s="102"/>
      <c r="ES974" s="102"/>
      <c r="ET974" s="102"/>
      <c r="EU974" s="102"/>
      <c r="EV974" s="102"/>
      <c r="EW974" s="102"/>
      <c r="EX974" s="102"/>
      <c r="EY974" s="102"/>
      <c r="EZ974" s="102"/>
      <c r="FA974" s="102"/>
      <c r="FB974" s="102"/>
      <c r="FC974" s="102"/>
      <c r="FD974" s="102"/>
      <c r="FE974" s="102"/>
      <c r="FF974" s="102"/>
      <c r="FG974" s="102"/>
      <c r="FH974" s="102"/>
      <c r="FI974" s="102"/>
      <c r="FJ974" s="102"/>
      <c r="FK974" s="102"/>
      <c r="FL974" s="102"/>
      <c r="FM974" s="102"/>
      <c r="FN974" s="102"/>
      <c r="FO974" s="102"/>
      <c r="FP974" s="102"/>
      <c r="FQ974" s="102"/>
      <c r="FR974" s="102"/>
      <c r="FS974" s="102"/>
      <c r="FT974" s="102"/>
      <c r="FU974" s="102"/>
      <c r="FV974" s="102"/>
      <c r="FW974" s="102"/>
      <c r="FX974" s="102"/>
      <c r="FY974" s="102"/>
      <c r="FZ974" s="102"/>
      <c r="GA974" s="102"/>
      <c r="GB974" s="102"/>
      <c r="GC974" s="102"/>
      <c r="GD974" s="102"/>
      <c r="GE974" s="102"/>
      <c r="GF974" s="102"/>
      <c r="GG974" s="102"/>
      <c r="GH974" s="102"/>
      <c r="GI974" s="102"/>
      <c r="GJ974" s="102"/>
      <c r="GK974" s="102"/>
      <c r="GL974" s="102"/>
      <c r="GM974" s="102"/>
      <c r="GN974" s="102"/>
      <c r="GO974" s="102"/>
      <c r="GP974" s="102"/>
      <c r="GQ974" s="102"/>
      <c r="GR974" s="102"/>
      <c r="GS974" s="102"/>
      <c r="GT974" s="102"/>
      <c r="GU974" s="102"/>
      <c r="GV974" s="102"/>
      <c r="GW974" s="102"/>
      <c r="GX974" s="102"/>
      <c r="GY974" s="102"/>
      <c r="GZ974" s="102"/>
      <c r="HA974" s="102"/>
      <c r="HB974" s="102"/>
      <c r="HC974" s="102"/>
      <c r="HD974" s="102"/>
      <c r="HE974" s="102"/>
      <c r="HF974" s="102"/>
      <c r="HG974" s="102"/>
      <c r="HH974" s="102"/>
      <c r="HI974" s="102"/>
      <c r="HJ974" s="102"/>
      <c r="HK974" s="102"/>
      <c r="HL974" s="102"/>
      <c r="HM974" s="102"/>
      <c r="HN974" s="102"/>
      <c r="HO974" s="102"/>
      <c r="HP974" s="102"/>
      <c r="HQ974" s="102"/>
    </row>
    <row r="975" spans="2:225" ht="12.75" x14ac:dyDescent="0.2">
      <c r="B975" s="110">
        <v>22</v>
      </c>
      <c r="C975" s="109" t="s">
        <v>2478</v>
      </c>
      <c r="D975" s="102"/>
      <c r="E975" s="102"/>
      <c r="F975" s="102"/>
      <c r="G975" s="102"/>
      <c r="H975" s="113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  <c r="AA975" s="102"/>
      <c r="AB975" s="102"/>
      <c r="AC975" s="102"/>
      <c r="AD975" s="102"/>
      <c r="AE975" s="102"/>
      <c r="AF975" s="102"/>
      <c r="AG975" s="102"/>
      <c r="AH975" s="102"/>
      <c r="AI975" s="102"/>
      <c r="AJ975" s="102"/>
      <c r="AK975" s="102"/>
      <c r="AL975" s="102"/>
      <c r="AM975" s="102"/>
      <c r="AN975" s="102"/>
      <c r="AO975" s="102"/>
      <c r="AP975" s="102"/>
      <c r="AQ975" s="102"/>
      <c r="AR975" s="102"/>
      <c r="AS975" s="102"/>
      <c r="AT975" s="102"/>
      <c r="AU975" s="102"/>
      <c r="AV975" s="102"/>
      <c r="AW975" s="102"/>
      <c r="AX975" s="102"/>
      <c r="AY975" s="102"/>
      <c r="AZ975" s="102"/>
      <c r="BA975" s="102"/>
      <c r="BB975" s="102"/>
      <c r="BC975" s="102"/>
      <c r="BD975" s="102"/>
      <c r="BE975" s="102"/>
      <c r="BF975" s="102"/>
      <c r="BG975" s="102"/>
      <c r="BH975" s="102"/>
      <c r="BI975" s="102"/>
      <c r="BJ975" s="102"/>
      <c r="BK975" s="102"/>
      <c r="BL975" s="102"/>
      <c r="BM975" s="102"/>
      <c r="BN975" s="102"/>
      <c r="BO975" s="102"/>
      <c r="BP975" s="102"/>
      <c r="BQ975" s="102"/>
      <c r="BR975" s="102"/>
      <c r="BS975" s="102"/>
      <c r="BT975" s="102"/>
      <c r="BU975" s="102"/>
      <c r="BV975" s="102"/>
      <c r="BW975" s="102"/>
      <c r="BX975" s="102"/>
      <c r="BY975" s="102"/>
      <c r="BZ975" s="102"/>
      <c r="CA975" s="102"/>
      <c r="CB975" s="102"/>
      <c r="CC975" s="102"/>
      <c r="CD975" s="102"/>
      <c r="CE975" s="102"/>
      <c r="CF975" s="102"/>
      <c r="CG975" s="102"/>
      <c r="CH975" s="102"/>
      <c r="CI975" s="102"/>
      <c r="CJ975" s="102"/>
      <c r="CK975" s="102"/>
      <c r="CL975" s="102"/>
      <c r="CM975" s="102"/>
      <c r="CN975" s="102"/>
      <c r="CO975" s="102"/>
      <c r="CP975" s="102"/>
      <c r="CQ975" s="102"/>
      <c r="CR975" s="102"/>
      <c r="CS975" s="102"/>
      <c r="CT975" s="102"/>
      <c r="CU975" s="102"/>
      <c r="CV975" s="102"/>
      <c r="CW975" s="102"/>
      <c r="CX975" s="102"/>
      <c r="CY975" s="102"/>
      <c r="CZ975" s="102"/>
      <c r="DA975" s="102"/>
      <c r="DB975" s="102"/>
      <c r="DC975" s="102"/>
      <c r="DD975" s="102"/>
      <c r="DE975" s="102"/>
      <c r="DF975" s="102"/>
      <c r="DG975" s="102"/>
      <c r="DH975" s="102"/>
      <c r="DI975" s="102"/>
      <c r="DJ975" s="102"/>
      <c r="DK975" s="102"/>
      <c r="DL975" s="102"/>
      <c r="DM975" s="102"/>
      <c r="DN975" s="102"/>
      <c r="DO975" s="102"/>
      <c r="DP975" s="102"/>
      <c r="DQ975" s="102"/>
      <c r="DR975" s="102"/>
      <c r="DS975" s="102"/>
      <c r="DT975" s="102"/>
      <c r="DU975" s="102"/>
      <c r="DV975" s="102"/>
      <c r="DW975" s="102"/>
      <c r="DX975" s="102"/>
      <c r="DY975" s="102"/>
      <c r="DZ975" s="102"/>
      <c r="EA975" s="102"/>
      <c r="EB975" s="102"/>
      <c r="EC975" s="102"/>
      <c r="ED975" s="102"/>
      <c r="EE975" s="102"/>
      <c r="EF975" s="102"/>
      <c r="EG975" s="102"/>
      <c r="EH975" s="102"/>
      <c r="EI975" s="102"/>
      <c r="EJ975" s="102"/>
      <c r="EK975" s="102"/>
      <c r="EL975" s="102"/>
      <c r="EM975" s="102"/>
      <c r="EN975" s="102"/>
      <c r="EO975" s="102"/>
      <c r="EP975" s="102"/>
      <c r="EQ975" s="102"/>
      <c r="ER975" s="102"/>
      <c r="ES975" s="102"/>
      <c r="ET975" s="102"/>
      <c r="EU975" s="102"/>
      <c r="EV975" s="102"/>
      <c r="EW975" s="102"/>
      <c r="EX975" s="102"/>
      <c r="EY975" s="102"/>
      <c r="EZ975" s="102"/>
      <c r="FA975" s="102"/>
      <c r="FB975" s="102"/>
      <c r="FC975" s="102"/>
      <c r="FD975" s="102"/>
      <c r="FE975" s="102"/>
      <c r="FF975" s="102"/>
      <c r="FG975" s="102"/>
      <c r="FH975" s="102"/>
      <c r="FI975" s="102"/>
      <c r="FJ975" s="102"/>
      <c r="FK975" s="102"/>
      <c r="FL975" s="102"/>
      <c r="FM975" s="102"/>
      <c r="FN975" s="102"/>
      <c r="FO975" s="102"/>
      <c r="FP975" s="102"/>
      <c r="FQ975" s="102"/>
      <c r="FR975" s="102"/>
      <c r="FS975" s="102"/>
      <c r="FT975" s="102"/>
      <c r="FU975" s="102"/>
      <c r="FV975" s="102"/>
      <c r="FW975" s="102"/>
      <c r="FX975" s="102"/>
      <c r="FY975" s="102"/>
      <c r="FZ975" s="102"/>
      <c r="GA975" s="102"/>
      <c r="GB975" s="102"/>
      <c r="GC975" s="102"/>
      <c r="GD975" s="102"/>
      <c r="GE975" s="102"/>
      <c r="GF975" s="102"/>
      <c r="GG975" s="102"/>
      <c r="GH975" s="102"/>
      <c r="GI975" s="102"/>
      <c r="GJ975" s="102"/>
      <c r="GK975" s="102"/>
      <c r="GL975" s="102"/>
      <c r="GM975" s="102"/>
      <c r="GN975" s="102"/>
      <c r="GO975" s="102"/>
      <c r="GP975" s="102"/>
      <c r="GQ975" s="102"/>
      <c r="GR975" s="102"/>
      <c r="GS975" s="102"/>
      <c r="GT975" s="102"/>
      <c r="GU975" s="102"/>
      <c r="GV975" s="102"/>
      <c r="GW975" s="102"/>
      <c r="GX975" s="102"/>
      <c r="GY975" s="102"/>
      <c r="GZ975" s="102"/>
      <c r="HA975" s="102"/>
      <c r="HB975" s="102"/>
      <c r="HC975" s="102"/>
      <c r="HD975" s="102"/>
      <c r="HE975" s="102"/>
      <c r="HF975" s="102"/>
      <c r="HG975" s="102"/>
      <c r="HH975" s="102"/>
      <c r="HI975" s="102"/>
      <c r="HJ975" s="102"/>
      <c r="HK975" s="102"/>
      <c r="HL975" s="102"/>
      <c r="HM975" s="102"/>
      <c r="HN975" s="102"/>
      <c r="HO975" s="102"/>
      <c r="HP975" s="102"/>
      <c r="HQ975" s="102"/>
    </row>
    <row r="976" spans="2:225" ht="12.75" x14ac:dyDescent="0.2">
      <c r="B976" s="110">
        <v>23</v>
      </c>
      <c r="C976" s="109" t="s">
        <v>2479</v>
      </c>
      <c r="D976" s="113"/>
      <c r="E976" s="113"/>
      <c r="F976" s="113"/>
      <c r="G976" s="113"/>
      <c r="H976" s="102"/>
      <c r="I976" s="113"/>
      <c r="J976" s="113"/>
      <c r="K976" s="113"/>
      <c r="L976" s="113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  <c r="AA976" s="102"/>
      <c r="AB976" s="102"/>
      <c r="AC976" s="102"/>
      <c r="AD976" s="102"/>
      <c r="AE976" s="102"/>
      <c r="AF976" s="102"/>
      <c r="AG976" s="102"/>
      <c r="AH976" s="102"/>
      <c r="AI976" s="102"/>
      <c r="AJ976" s="102"/>
      <c r="AK976" s="102"/>
      <c r="AL976" s="102"/>
      <c r="AM976" s="102"/>
      <c r="AN976" s="102"/>
      <c r="AO976" s="102"/>
      <c r="AP976" s="102"/>
      <c r="AQ976" s="102"/>
      <c r="AR976" s="102"/>
      <c r="AS976" s="102"/>
      <c r="AT976" s="102"/>
      <c r="AU976" s="102"/>
      <c r="AV976" s="102"/>
      <c r="AW976" s="102"/>
      <c r="AX976" s="102"/>
      <c r="AY976" s="102"/>
      <c r="AZ976" s="102"/>
      <c r="BA976" s="102"/>
      <c r="BB976" s="102"/>
      <c r="BC976" s="102"/>
      <c r="BD976" s="102"/>
      <c r="BE976" s="102"/>
      <c r="BF976" s="102"/>
      <c r="BG976" s="102"/>
      <c r="BH976" s="102"/>
      <c r="BI976" s="102"/>
      <c r="BJ976" s="102"/>
      <c r="BK976" s="102"/>
      <c r="BL976" s="102"/>
      <c r="BM976" s="102"/>
      <c r="BN976" s="102"/>
      <c r="BO976" s="102"/>
      <c r="BP976" s="102"/>
      <c r="BQ976" s="102"/>
      <c r="BR976" s="102"/>
      <c r="BS976" s="102"/>
      <c r="BT976" s="102"/>
      <c r="BU976" s="102"/>
      <c r="BV976" s="102"/>
      <c r="BW976" s="102"/>
      <c r="BX976" s="102"/>
      <c r="BY976" s="102"/>
      <c r="BZ976" s="102"/>
      <c r="CA976" s="102"/>
      <c r="CB976" s="102"/>
      <c r="CC976" s="102"/>
      <c r="CD976" s="102"/>
      <c r="CE976" s="102"/>
      <c r="CF976" s="102"/>
      <c r="CG976" s="102"/>
      <c r="CH976" s="102"/>
      <c r="CI976" s="102"/>
      <c r="CJ976" s="102"/>
      <c r="CK976" s="102"/>
      <c r="CL976" s="102"/>
      <c r="CM976" s="102"/>
      <c r="CN976" s="102"/>
      <c r="CO976" s="102"/>
      <c r="CP976" s="102"/>
      <c r="CQ976" s="102"/>
      <c r="CR976" s="102"/>
      <c r="CS976" s="102"/>
      <c r="CT976" s="102"/>
      <c r="CU976" s="102"/>
      <c r="CV976" s="102"/>
      <c r="CW976" s="102"/>
      <c r="CX976" s="102"/>
      <c r="CY976" s="102"/>
      <c r="CZ976" s="102"/>
      <c r="DA976" s="102"/>
      <c r="DB976" s="102"/>
      <c r="DC976" s="102"/>
      <c r="DD976" s="102"/>
      <c r="DE976" s="102"/>
      <c r="DF976" s="102"/>
      <c r="DG976" s="102"/>
      <c r="DH976" s="102"/>
      <c r="DI976" s="102"/>
      <c r="DJ976" s="102"/>
      <c r="DK976" s="102"/>
      <c r="DL976" s="102"/>
      <c r="DM976" s="102"/>
      <c r="DN976" s="102"/>
      <c r="DO976" s="102"/>
      <c r="DP976" s="102"/>
      <c r="DQ976" s="102"/>
      <c r="DR976" s="102"/>
      <c r="DS976" s="102"/>
      <c r="DT976" s="102"/>
      <c r="DU976" s="102"/>
      <c r="DV976" s="102"/>
      <c r="DW976" s="102"/>
      <c r="DX976" s="102"/>
      <c r="DY976" s="102"/>
      <c r="DZ976" s="102"/>
      <c r="EA976" s="102"/>
      <c r="EB976" s="102"/>
      <c r="EC976" s="102"/>
      <c r="ED976" s="102"/>
      <c r="EE976" s="102"/>
      <c r="EF976" s="102"/>
      <c r="EG976" s="102"/>
      <c r="EH976" s="102"/>
      <c r="EI976" s="102"/>
      <c r="EJ976" s="102"/>
      <c r="EK976" s="102"/>
      <c r="EL976" s="102"/>
      <c r="EM976" s="102"/>
      <c r="EN976" s="102"/>
      <c r="EO976" s="102"/>
      <c r="EP976" s="102"/>
      <c r="EQ976" s="102"/>
      <c r="ER976" s="102"/>
      <c r="ES976" s="102"/>
      <c r="ET976" s="102"/>
      <c r="EU976" s="102"/>
      <c r="EV976" s="102"/>
      <c r="EW976" s="102"/>
      <c r="EX976" s="102"/>
      <c r="EY976" s="102"/>
      <c r="EZ976" s="102"/>
      <c r="FA976" s="102"/>
      <c r="FB976" s="102"/>
      <c r="FC976" s="102"/>
      <c r="FD976" s="102"/>
      <c r="FE976" s="102"/>
      <c r="FF976" s="102"/>
      <c r="FG976" s="102"/>
      <c r="FH976" s="102"/>
      <c r="FI976" s="102"/>
      <c r="FJ976" s="102"/>
      <c r="FK976" s="102"/>
      <c r="FL976" s="102"/>
      <c r="FM976" s="102"/>
      <c r="FN976" s="102"/>
      <c r="FO976" s="102"/>
      <c r="FP976" s="102"/>
      <c r="FQ976" s="102"/>
      <c r="FR976" s="102"/>
      <c r="FS976" s="102"/>
      <c r="FT976" s="102"/>
      <c r="FU976" s="102"/>
      <c r="FV976" s="102"/>
      <c r="FW976" s="102"/>
      <c r="FX976" s="102"/>
      <c r="FY976" s="102"/>
      <c r="FZ976" s="102"/>
      <c r="GA976" s="102"/>
      <c r="GB976" s="102"/>
      <c r="GC976" s="102"/>
      <c r="GD976" s="102"/>
      <c r="GE976" s="102"/>
      <c r="GF976" s="102"/>
      <c r="GG976" s="102"/>
      <c r="GH976" s="102"/>
      <c r="GI976" s="102"/>
      <c r="GJ976" s="102"/>
      <c r="GK976" s="102"/>
      <c r="GL976" s="102"/>
      <c r="GM976" s="102"/>
      <c r="GN976" s="102"/>
      <c r="GO976" s="102"/>
      <c r="GP976" s="102"/>
      <c r="GQ976" s="102"/>
      <c r="GR976" s="102"/>
      <c r="GS976" s="102"/>
      <c r="GT976" s="102"/>
      <c r="GU976" s="102"/>
      <c r="GV976" s="102"/>
      <c r="GW976" s="102"/>
      <c r="GX976" s="102"/>
      <c r="GY976" s="102"/>
      <c r="GZ976" s="102"/>
      <c r="HA976" s="102"/>
      <c r="HB976" s="102"/>
      <c r="HC976" s="102"/>
      <c r="HD976" s="102"/>
      <c r="HE976" s="102"/>
      <c r="HF976" s="102"/>
      <c r="HG976" s="102"/>
      <c r="HH976" s="102"/>
      <c r="HI976" s="102"/>
      <c r="HJ976" s="102"/>
      <c r="HK976" s="102"/>
      <c r="HL976" s="102"/>
      <c r="HM976" s="102"/>
      <c r="HN976" s="102"/>
      <c r="HO976" s="102"/>
      <c r="HP976" s="102"/>
      <c r="HQ976" s="102"/>
    </row>
    <row r="977" spans="2:225" ht="12.75" x14ac:dyDescent="0.2">
      <c r="B977" s="110">
        <v>24</v>
      </c>
      <c r="C977" s="109" t="s">
        <v>2480</v>
      </c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  <c r="AA977" s="102"/>
      <c r="AB977" s="102"/>
      <c r="AC977" s="102"/>
      <c r="AD977" s="102"/>
      <c r="AE977" s="102"/>
      <c r="AF977" s="102"/>
      <c r="AG977" s="102"/>
      <c r="AH977" s="102"/>
      <c r="AI977" s="102"/>
      <c r="AJ977" s="102"/>
      <c r="AK977" s="102"/>
      <c r="AL977" s="102"/>
      <c r="AM977" s="102"/>
      <c r="AN977" s="102"/>
      <c r="AO977" s="102"/>
      <c r="AP977" s="102"/>
      <c r="AQ977" s="102"/>
      <c r="AR977" s="102"/>
      <c r="AS977" s="102"/>
      <c r="AT977" s="102"/>
      <c r="AU977" s="102"/>
      <c r="AV977" s="102"/>
      <c r="AW977" s="102"/>
      <c r="AX977" s="102"/>
      <c r="AY977" s="102"/>
      <c r="AZ977" s="102"/>
      <c r="BA977" s="102"/>
      <c r="BB977" s="102"/>
      <c r="BC977" s="102"/>
      <c r="BD977" s="102"/>
      <c r="BE977" s="102"/>
      <c r="BF977" s="102"/>
      <c r="BG977" s="102"/>
      <c r="BH977" s="102"/>
      <c r="BI977" s="102"/>
      <c r="BJ977" s="102"/>
      <c r="BK977" s="102"/>
      <c r="BL977" s="102"/>
      <c r="BM977" s="102"/>
      <c r="BN977" s="102"/>
      <c r="BO977" s="102"/>
      <c r="BP977" s="102"/>
      <c r="BQ977" s="102"/>
      <c r="BR977" s="102"/>
      <c r="BS977" s="102"/>
      <c r="BT977" s="102"/>
      <c r="BU977" s="102"/>
      <c r="BV977" s="102"/>
      <c r="BW977" s="102"/>
      <c r="BX977" s="102"/>
      <c r="BY977" s="102"/>
      <c r="BZ977" s="102"/>
      <c r="CA977" s="102"/>
      <c r="CB977" s="102"/>
      <c r="CC977" s="102"/>
      <c r="CD977" s="102"/>
      <c r="CE977" s="102"/>
      <c r="CF977" s="102"/>
      <c r="CG977" s="102"/>
      <c r="CH977" s="102"/>
      <c r="CI977" s="102"/>
      <c r="CJ977" s="102"/>
      <c r="CK977" s="102"/>
      <c r="CL977" s="102"/>
      <c r="CM977" s="102"/>
      <c r="CN977" s="102"/>
      <c r="CO977" s="102"/>
      <c r="CP977" s="102"/>
      <c r="CQ977" s="102"/>
      <c r="CR977" s="102"/>
      <c r="CS977" s="102"/>
      <c r="CT977" s="102"/>
      <c r="CU977" s="102"/>
      <c r="CV977" s="102"/>
      <c r="CW977" s="102"/>
      <c r="CX977" s="102"/>
      <c r="CY977" s="102"/>
      <c r="CZ977" s="102"/>
      <c r="DA977" s="102"/>
      <c r="DB977" s="102"/>
      <c r="DC977" s="102"/>
      <c r="DD977" s="102"/>
      <c r="DE977" s="102"/>
      <c r="DF977" s="102"/>
      <c r="DG977" s="102"/>
      <c r="DH977" s="102"/>
      <c r="DI977" s="102"/>
      <c r="DJ977" s="102"/>
      <c r="DK977" s="102"/>
      <c r="DL977" s="102"/>
      <c r="DM977" s="102"/>
      <c r="DN977" s="102"/>
      <c r="DO977" s="102"/>
      <c r="DP977" s="102"/>
      <c r="DQ977" s="102"/>
      <c r="DR977" s="102"/>
      <c r="DS977" s="102"/>
      <c r="DT977" s="102"/>
      <c r="DU977" s="102"/>
      <c r="DV977" s="102"/>
      <c r="DW977" s="102"/>
      <c r="DX977" s="102"/>
      <c r="DY977" s="102"/>
      <c r="DZ977" s="102"/>
      <c r="EA977" s="102"/>
      <c r="EB977" s="102"/>
      <c r="EC977" s="102"/>
      <c r="ED977" s="102"/>
      <c r="EE977" s="102"/>
      <c r="EF977" s="102"/>
      <c r="EG977" s="102"/>
      <c r="EH977" s="102"/>
      <c r="EI977" s="102"/>
      <c r="EJ977" s="102"/>
      <c r="EK977" s="102"/>
      <c r="EL977" s="102"/>
      <c r="EM977" s="102"/>
      <c r="EN977" s="102"/>
      <c r="EO977" s="102"/>
      <c r="EP977" s="102"/>
      <c r="EQ977" s="102"/>
      <c r="ER977" s="102"/>
      <c r="ES977" s="102"/>
      <c r="ET977" s="102"/>
      <c r="EU977" s="102"/>
      <c r="EV977" s="102"/>
      <c r="EW977" s="102"/>
      <c r="EX977" s="102"/>
      <c r="EY977" s="102"/>
      <c r="EZ977" s="102"/>
      <c r="FA977" s="102"/>
      <c r="FB977" s="102"/>
      <c r="FC977" s="102"/>
      <c r="FD977" s="102"/>
      <c r="FE977" s="102"/>
      <c r="FF977" s="102"/>
      <c r="FG977" s="102"/>
      <c r="FH977" s="102"/>
      <c r="FI977" s="102"/>
      <c r="FJ977" s="102"/>
      <c r="FK977" s="102"/>
      <c r="FL977" s="102"/>
      <c r="FM977" s="102"/>
      <c r="FN977" s="102"/>
      <c r="FO977" s="102"/>
      <c r="FP977" s="102"/>
      <c r="FQ977" s="102"/>
      <c r="FR977" s="102"/>
      <c r="FS977" s="102"/>
      <c r="FT977" s="102"/>
      <c r="FU977" s="102"/>
      <c r="FV977" s="102"/>
      <c r="FW977" s="102"/>
      <c r="FX977" s="102"/>
      <c r="FY977" s="102"/>
      <c r="FZ977" s="102"/>
      <c r="GA977" s="102"/>
      <c r="GB977" s="102"/>
      <c r="GC977" s="102"/>
      <c r="GD977" s="102"/>
      <c r="GE977" s="102"/>
      <c r="GF977" s="102"/>
      <c r="GG977" s="102"/>
      <c r="GH977" s="102"/>
      <c r="GI977" s="102"/>
      <c r="GJ977" s="102"/>
      <c r="GK977" s="102"/>
      <c r="GL977" s="102"/>
      <c r="GM977" s="102"/>
      <c r="GN977" s="102"/>
      <c r="GO977" s="102"/>
      <c r="GP977" s="102"/>
      <c r="GQ977" s="102"/>
      <c r="GR977" s="102"/>
      <c r="GS977" s="102"/>
      <c r="GT977" s="102"/>
      <c r="GU977" s="102"/>
      <c r="GV977" s="102"/>
      <c r="GW977" s="102"/>
      <c r="GX977" s="102"/>
      <c r="GY977" s="102"/>
      <c r="GZ977" s="102"/>
      <c r="HA977" s="102"/>
      <c r="HB977" s="102"/>
      <c r="HC977" s="102"/>
      <c r="HD977" s="102"/>
      <c r="HE977" s="102"/>
      <c r="HF977" s="102"/>
      <c r="HG977" s="102"/>
      <c r="HH977" s="102"/>
      <c r="HI977" s="102"/>
      <c r="HJ977" s="102"/>
      <c r="HK977" s="102"/>
      <c r="HL977" s="102"/>
      <c r="HM977" s="102"/>
      <c r="HN977" s="102"/>
      <c r="HO977" s="102"/>
      <c r="HP977" s="102"/>
      <c r="HQ977" s="102"/>
    </row>
    <row r="978" spans="2:225" ht="12.75" x14ac:dyDescent="0.2">
      <c r="B978" s="110"/>
      <c r="C978" s="102"/>
      <c r="D978" s="102"/>
      <c r="E978" s="102"/>
      <c r="F978" s="102"/>
      <c r="G978" s="102"/>
      <c r="H978" s="120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  <c r="AA978" s="102"/>
      <c r="AB978" s="102"/>
      <c r="AC978" s="102"/>
      <c r="AD978" s="102"/>
      <c r="AE978" s="102"/>
      <c r="AF978" s="102"/>
      <c r="AG978" s="102"/>
      <c r="AH978" s="102"/>
      <c r="AI978" s="102"/>
      <c r="AJ978" s="102"/>
      <c r="AK978" s="102"/>
      <c r="AL978" s="102"/>
      <c r="AM978" s="102"/>
      <c r="AN978" s="102"/>
      <c r="AO978" s="102"/>
      <c r="AP978" s="102"/>
      <c r="AQ978" s="102"/>
      <c r="AR978" s="102"/>
      <c r="AS978" s="102"/>
      <c r="AT978" s="102"/>
      <c r="AU978" s="102"/>
      <c r="AV978" s="102"/>
      <c r="AW978" s="102"/>
      <c r="AX978" s="102"/>
      <c r="AY978" s="102"/>
      <c r="AZ978" s="102"/>
      <c r="BA978" s="102"/>
      <c r="BB978" s="102"/>
      <c r="BC978" s="102"/>
      <c r="BD978" s="102"/>
      <c r="BE978" s="102"/>
      <c r="BF978" s="102"/>
      <c r="BG978" s="102"/>
      <c r="BH978" s="102"/>
      <c r="BI978" s="102"/>
      <c r="BJ978" s="102"/>
      <c r="BK978" s="102"/>
      <c r="BL978" s="102"/>
      <c r="BM978" s="102"/>
      <c r="BN978" s="102"/>
      <c r="BO978" s="102"/>
      <c r="BP978" s="102"/>
      <c r="BQ978" s="102"/>
      <c r="BR978" s="102"/>
      <c r="BS978" s="102"/>
      <c r="BT978" s="102"/>
      <c r="BU978" s="102"/>
      <c r="BV978" s="102"/>
      <c r="BW978" s="102"/>
      <c r="BX978" s="102"/>
      <c r="BY978" s="102"/>
      <c r="BZ978" s="102"/>
      <c r="CA978" s="102"/>
      <c r="CB978" s="102"/>
      <c r="CC978" s="102"/>
      <c r="CD978" s="102"/>
      <c r="CE978" s="102"/>
      <c r="CF978" s="102"/>
      <c r="CG978" s="102"/>
      <c r="CH978" s="102"/>
      <c r="CI978" s="102"/>
      <c r="CJ978" s="102"/>
      <c r="CK978" s="102"/>
      <c r="CL978" s="102"/>
      <c r="CM978" s="102"/>
      <c r="CN978" s="102"/>
      <c r="CO978" s="102"/>
      <c r="CP978" s="102"/>
      <c r="CQ978" s="102"/>
      <c r="CR978" s="102"/>
      <c r="CS978" s="102"/>
      <c r="CT978" s="102"/>
      <c r="CU978" s="102"/>
      <c r="CV978" s="102"/>
      <c r="CW978" s="102"/>
      <c r="CX978" s="102"/>
      <c r="CY978" s="102"/>
      <c r="CZ978" s="102"/>
      <c r="DA978" s="102"/>
      <c r="DB978" s="102"/>
      <c r="DC978" s="102"/>
      <c r="DD978" s="102"/>
      <c r="DE978" s="102"/>
      <c r="DF978" s="102"/>
      <c r="DG978" s="102"/>
      <c r="DH978" s="102"/>
      <c r="DI978" s="102"/>
      <c r="DJ978" s="102"/>
      <c r="DK978" s="102"/>
      <c r="DL978" s="102"/>
      <c r="DM978" s="102"/>
      <c r="DN978" s="102"/>
      <c r="DO978" s="102"/>
      <c r="DP978" s="102"/>
      <c r="DQ978" s="102"/>
      <c r="DR978" s="102"/>
      <c r="DS978" s="102"/>
      <c r="DT978" s="102"/>
      <c r="DU978" s="102"/>
      <c r="DV978" s="102"/>
      <c r="DW978" s="102"/>
      <c r="DX978" s="102"/>
      <c r="DY978" s="102"/>
      <c r="DZ978" s="102"/>
      <c r="EA978" s="102"/>
      <c r="EB978" s="102"/>
      <c r="EC978" s="102"/>
      <c r="ED978" s="102"/>
      <c r="EE978" s="102"/>
      <c r="EF978" s="102"/>
      <c r="EG978" s="102"/>
      <c r="EH978" s="102"/>
      <c r="EI978" s="102"/>
      <c r="EJ978" s="102"/>
      <c r="EK978" s="102"/>
      <c r="EL978" s="102"/>
      <c r="EM978" s="102"/>
      <c r="EN978" s="102"/>
      <c r="EO978" s="102"/>
      <c r="EP978" s="102"/>
      <c r="EQ978" s="102"/>
      <c r="ER978" s="102"/>
      <c r="ES978" s="102"/>
      <c r="ET978" s="102"/>
      <c r="EU978" s="102"/>
      <c r="EV978" s="102"/>
      <c r="EW978" s="102"/>
      <c r="EX978" s="102"/>
      <c r="EY978" s="102"/>
      <c r="EZ978" s="102"/>
      <c r="FA978" s="102"/>
      <c r="FB978" s="102"/>
      <c r="FC978" s="102"/>
      <c r="FD978" s="102"/>
      <c r="FE978" s="102"/>
      <c r="FF978" s="102"/>
      <c r="FG978" s="102"/>
      <c r="FH978" s="102"/>
      <c r="FI978" s="102"/>
      <c r="FJ978" s="102"/>
      <c r="FK978" s="102"/>
      <c r="FL978" s="102"/>
      <c r="FM978" s="102"/>
      <c r="FN978" s="102"/>
      <c r="FO978" s="102"/>
      <c r="FP978" s="102"/>
      <c r="FQ978" s="102"/>
      <c r="FR978" s="102"/>
      <c r="FS978" s="102"/>
      <c r="FT978" s="102"/>
      <c r="FU978" s="102"/>
      <c r="FV978" s="102"/>
      <c r="FW978" s="102"/>
      <c r="FX978" s="102"/>
      <c r="FY978" s="102"/>
      <c r="FZ978" s="102"/>
      <c r="GA978" s="102"/>
      <c r="GB978" s="102"/>
      <c r="GC978" s="102"/>
      <c r="GD978" s="102"/>
      <c r="GE978" s="102"/>
      <c r="GF978" s="102"/>
      <c r="GG978" s="102"/>
      <c r="GH978" s="102"/>
      <c r="GI978" s="102"/>
      <c r="GJ978" s="102"/>
      <c r="GK978" s="102"/>
      <c r="GL978" s="102"/>
      <c r="GM978" s="102"/>
      <c r="GN978" s="102"/>
      <c r="GO978" s="102"/>
      <c r="GP978" s="102"/>
      <c r="GQ978" s="102"/>
      <c r="GR978" s="102"/>
      <c r="GS978" s="102"/>
      <c r="GT978" s="102"/>
      <c r="GU978" s="102"/>
      <c r="GV978" s="102"/>
      <c r="GW978" s="102"/>
      <c r="GX978" s="102"/>
      <c r="GY978" s="102"/>
      <c r="GZ978" s="102"/>
      <c r="HA978" s="102"/>
      <c r="HB978" s="102"/>
      <c r="HC978" s="102"/>
      <c r="HD978" s="102"/>
      <c r="HE978" s="102"/>
      <c r="HF978" s="102"/>
      <c r="HG978" s="102"/>
      <c r="HH978" s="102"/>
      <c r="HI978" s="102"/>
      <c r="HJ978" s="102"/>
      <c r="HK978" s="102"/>
      <c r="HL978" s="102"/>
      <c r="HM978" s="102"/>
      <c r="HN978" s="102"/>
      <c r="HO978" s="102"/>
      <c r="HP978" s="102"/>
      <c r="HQ978" s="102"/>
    </row>
    <row r="979" spans="2:225" ht="12.75" x14ac:dyDescent="0.2">
      <c r="B979" s="102"/>
      <c r="C979" s="110"/>
      <c r="D979" s="120"/>
      <c r="E979" s="120"/>
      <c r="F979" s="120"/>
      <c r="G979" s="120"/>
      <c r="H979" s="102"/>
      <c r="I979" s="120"/>
      <c r="J979" s="120"/>
      <c r="K979" s="120"/>
      <c r="L979" s="120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  <c r="AA979" s="102"/>
      <c r="AB979" s="102"/>
      <c r="AC979" s="102"/>
      <c r="AD979" s="102"/>
      <c r="AE979" s="102"/>
      <c r="AF979" s="102"/>
      <c r="AG979" s="102"/>
      <c r="AH979" s="102"/>
      <c r="AI979" s="102"/>
      <c r="AJ979" s="102"/>
      <c r="AK979" s="102"/>
      <c r="AL979" s="102"/>
      <c r="AM979" s="102"/>
      <c r="AN979" s="102"/>
      <c r="AO979" s="102"/>
      <c r="AP979" s="102"/>
      <c r="AQ979" s="102"/>
      <c r="AR979" s="102"/>
      <c r="AS979" s="102"/>
      <c r="AT979" s="102"/>
      <c r="AU979" s="102"/>
      <c r="AV979" s="102"/>
      <c r="AW979" s="102"/>
      <c r="AX979" s="102"/>
      <c r="AY979" s="102"/>
      <c r="AZ979" s="102"/>
      <c r="BA979" s="102"/>
      <c r="BB979" s="102"/>
      <c r="BC979" s="102"/>
      <c r="BD979" s="102"/>
      <c r="BE979" s="102"/>
      <c r="BF979" s="102"/>
      <c r="BG979" s="102"/>
      <c r="BH979" s="102"/>
      <c r="BI979" s="102"/>
      <c r="BJ979" s="102"/>
      <c r="BK979" s="102"/>
      <c r="BL979" s="102"/>
      <c r="BM979" s="102"/>
      <c r="BN979" s="102"/>
      <c r="BO979" s="102"/>
      <c r="BP979" s="102"/>
      <c r="BQ979" s="102"/>
      <c r="BR979" s="102"/>
      <c r="BS979" s="102"/>
      <c r="BT979" s="102"/>
      <c r="BU979" s="102"/>
      <c r="BV979" s="102"/>
      <c r="BW979" s="102"/>
      <c r="BX979" s="102"/>
      <c r="BY979" s="102"/>
      <c r="BZ979" s="102"/>
      <c r="CA979" s="102"/>
      <c r="CB979" s="102"/>
      <c r="CC979" s="102"/>
      <c r="CD979" s="102"/>
      <c r="CE979" s="102"/>
      <c r="CF979" s="102"/>
      <c r="CG979" s="102"/>
      <c r="CH979" s="102"/>
      <c r="CI979" s="102"/>
      <c r="CJ979" s="102"/>
      <c r="CK979" s="102"/>
      <c r="CL979" s="102"/>
      <c r="CM979" s="102"/>
      <c r="CN979" s="102"/>
      <c r="CO979" s="102"/>
      <c r="CP979" s="102"/>
      <c r="CQ979" s="102"/>
      <c r="CR979" s="102"/>
      <c r="CS979" s="102"/>
      <c r="CT979" s="102"/>
      <c r="CU979" s="102"/>
      <c r="CV979" s="102"/>
      <c r="CW979" s="102"/>
      <c r="CX979" s="102"/>
      <c r="CY979" s="102"/>
      <c r="CZ979" s="102"/>
      <c r="DA979" s="102"/>
      <c r="DB979" s="102"/>
      <c r="DC979" s="102"/>
      <c r="DD979" s="102"/>
      <c r="DE979" s="102"/>
      <c r="DF979" s="102"/>
      <c r="DG979" s="102"/>
      <c r="DH979" s="102"/>
      <c r="DI979" s="102"/>
      <c r="DJ979" s="102"/>
      <c r="DK979" s="102"/>
      <c r="DL979" s="102"/>
      <c r="DM979" s="102"/>
      <c r="DN979" s="102"/>
      <c r="DO979" s="102"/>
      <c r="DP979" s="102"/>
      <c r="DQ979" s="102"/>
      <c r="DR979" s="102"/>
      <c r="DS979" s="102"/>
      <c r="DT979" s="102"/>
      <c r="DU979" s="102"/>
      <c r="DV979" s="102"/>
      <c r="DW979" s="102"/>
      <c r="DX979" s="102"/>
      <c r="DY979" s="102"/>
      <c r="DZ979" s="102"/>
      <c r="EA979" s="102"/>
      <c r="EB979" s="102"/>
      <c r="EC979" s="102"/>
      <c r="ED979" s="102"/>
      <c r="EE979" s="102"/>
      <c r="EF979" s="102"/>
      <c r="EG979" s="102"/>
      <c r="EH979" s="102"/>
      <c r="EI979" s="102"/>
      <c r="EJ979" s="102"/>
      <c r="EK979" s="102"/>
      <c r="EL979" s="102"/>
      <c r="EM979" s="102"/>
      <c r="EN979" s="102"/>
      <c r="EO979" s="102"/>
      <c r="EP979" s="102"/>
      <c r="EQ979" s="102"/>
      <c r="ER979" s="102"/>
      <c r="ES979" s="102"/>
      <c r="ET979" s="102"/>
      <c r="EU979" s="102"/>
      <c r="EV979" s="102"/>
      <c r="EW979" s="102"/>
      <c r="EX979" s="102"/>
      <c r="EY979" s="102"/>
      <c r="EZ979" s="102"/>
      <c r="FA979" s="102"/>
      <c r="FB979" s="102"/>
      <c r="FC979" s="102"/>
      <c r="FD979" s="102"/>
      <c r="FE979" s="102"/>
      <c r="FF979" s="102"/>
      <c r="FG979" s="102"/>
      <c r="FH979" s="102"/>
      <c r="FI979" s="102"/>
      <c r="FJ979" s="102"/>
      <c r="FK979" s="102"/>
      <c r="FL979" s="102"/>
      <c r="FM979" s="102"/>
      <c r="FN979" s="102"/>
      <c r="FO979" s="102"/>
      <c r="FP979" s="102"/>
      <c r="FQ979" s="102"/>
      <c r="FR979" s="102"/>
      <c r="FS979" s="102"/>
      <c r="FT979" s="102"/>
      <c r="FU979" s="102"/>
      <c r="FV979" s="102"/>
      <c r="FW979" s="102"/>
      <c r="FX979" s="102"/>
      <c r="FY979" s="102"/>
      <c r="FZ979" s="102"/>
      <c r="GA979" s="102"/>
      <c r="GB979" s="102"/>
      <c r="GC979" s="102"/>
      <c r="GD979" s="102"/>
      <c r="GE979" s="102"/>
      <c r="GF979" s="102"/>
      <c r="GG979" s="102"/>
      <c r="GH979" s="102"/>
      <c r="GI979" s="102"/>
      <c r="GJ979" s="102"/>
      <c r="GK979" s="102"/>
      <c r="GL979" s="102"/>
      <c r="GM979" s="102"/>
      <c r="GN979" s="102"/>
      <c r="GO979" s="102"/>
      <c r="GP979" s="102"/>
      <c r="GQ979" s="102"/>
      <c r="GR979" s="102"/>
      <c r="GS979" s="102"/>
      <c r="GT979" s="102"/>
      <c r="GU979" s="102"/>
      <c r="GV979" s="102"/>
      <c r="GW979" s="102"/>
      <c r="GX979" s="102"/>
      <c r="GY979" s="102"/>
      <c r="GZ979" s="102"/>
      <c r="HA979" s="102"/>
      <c r="HB979" s="102"/>
      <c r="HC979" s="102"/>
      <c r="HD979" s="102"/>
      <c r="HE979" s="102"/>
      <c r="HF979" s="102"/>
      <c r="HG979" s="102"/>
      <c r="HH979" s="102"/>
      <c r="HI979" s="102"/>
      <c r="HJ979" s="102"/>
      <c r="HK979" s="102"/>
      <c r="HL979" s="102"/>
      <c r="HM979" s="102"/>
      <c r="HN979" s="102"/>
      <c r="HO979" s="102"/>
      <c r="HP979" s="102"/>
      <c r="HQ979" s="102"/>
    </row>
    <row r="980" spans="2:225" ht="12.75" x14ac:dyDescent="0.2"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4"/>
      <c r="X980" s="104"/>
      <c r="Y980" s="102"/>
      <c r="Z980" s="102"/>
      <c r="AA980" s="102"/>
      <c r="AB980" s="102"/>
      <c r="AC980" s="102"/>
      <c r="AD980" s="102"/>
      <c r="AE980" s="102"/>
      <c r="AF980" s="102"/>
      <c r="AG980" s="102"/>
      <c r="AH980" s="102"/>
      <c r="AI980" s="102"/>
      <c r="AJ980" s="102"/>
      <c r="AK980" s="102"/>
      <c r="AL980" s="102"/>
      <c r="AM980" s="102"/>
      <c r="AN980" s="102"/>
      <c r="AO980" s="102"/>
      <c r="AP980" s="102"/>
      <c r="AQ980" s="102"/>
      <c r="AR980" s="102"/>
      <c r="AS980" s="102"/>
      <c r="AT980" s="102"/>
      <c r="AU980" s="102"/>
      <c r="AV980" s="102"/>
      <c r="AW980" s="102"/>
      <c r="AX980" s="102"/>
      <c r="AY980" s="102"/>
      <c r="AZ980" s="102"/>
      <c r="BA980" s="102"/>
      <c r="BB980" s="102"/>
      <c r="BC980" s="102"/>
      <c r="BD980" s="102"/>
      <c r="BE980" s="102"/>
      <c r="BF980" s="102"/>
      <c r="BG980" s="102"/>
      <c r="BH980" s="102"/>
      <c r="BI980" s="102"/>
      <c r="BJ980" s="102"/>
      <c r="BK980" s="102"/>
      <c r="BL980" s="102"/>
      <c r="BM980" s="102"/>
      <c r="BN980" s="102"/>
      <c r="BO980" s="102"/>
      <c r="BP980" s="102"/>
      <c r="BQ980" s="102"/>
      <c r="BR980" s="102"/>
      <c r="BS980" s="102"/>
      <c r="BT980" s="102"/>
      <c r="BU980" s="102"/>
      <c r="BV980" s="102"/>
      <c r="BW980" s="102"/>
      <c r="BX980" s="102"/>
      <c r="BY980" s="102"/>
      <c r="BZ980" s="102"/>
      <c r="CA980" s="102"/>
      <c r="CB980" s="102"/>
      <c r="CC980" s="102"/>
      <c r="CD980" s="102"/>
      <c r="CE980" s="102"/>
      <c r="CF980" s="102"/>
      <c r="CG980" s="102"/>
      <c r="CH980" s="102"/>
      <c r="CI980" s="102"/>
      <c r="CJ980" s="102"/>
      <c r="CK980" s="102"/>
      <c r="CL980" s="102"/>
      <c r="CM980" s="102"/>
      <c r="CN980" s="102"/>
      <c r="CO980" s="102"/>
      <c r="CP980" s="102"/>
      <c r="CQ980" s="102"/>
      <c r="CR980" s="102"/>
      <c r="CS980" s="102"/>
      <c r="CT980" s="102"/>
      <c r="CU980" s="102"/>
      <c r="CV980" s="102"/>
      <c r="CW980" s="102"/>
      <c r="CX980" s="102"/>
      <c r="CY980" s="102"/>
      <c r="CZ980" s="102"/>
      <c r="DA980" s="102"/>
      <c r="DB980" s="102"/>
      <c r="DC980" s="102"/>
      <c r="DD980" s="102"/>
      <c r="DE980" s="102"/>
      <c r="DF980" s="102"/>
      <c r="DG980" s="102"/>
      <c r="DH980" s="102"/>
      <c r="DI980" s="102"/>
      <c r="DJ980" s="102"/>
      <c r="DK980" s="102"/>
      <c r="DL980" s="102"/>
      <c r="DM980" s="102"/>
      <c r="DN980" s="102"/>
      <c r="DO980" s="102"/>
      <c r="DP980" s="102"/>
      <c r="DQ980" s="102"/>
      <c r="DR980" s="102"/>
      <c r="DS980" s="102"/>
      <c r="DT980" s="102"/>
      <c r="DU980" s="102"/>
      <c r="DV980" s="102"/>
      <c r="DW980" s="102"/>
      <c r="DX980" s="102"/>
      <c r="DY980" s="102"/>
      <c r="DZ980" s="102"/>
      <c r="EA980" s="102"/>
      <c r="EB980" s="102"/>
      <c r="EC980" s="102"/>
      <c r="ED980" s="102"/>
      <c r="EE980" s="102"/>
      <c r="EF980" s="102"/>
      <c r="EG980" s="102"/>
      <c r="EH980" s="102"/>
      <c r="EI980" s="102"/>
      <c r="EJ980" s="102"/>
      <c r="EK980" s="102"/>
      <c r="EL980" s="102"/>
      <c r="EM980" s="102"/>
      <c r="EN980" s="102"/>
      <c r="EO980" s="102"/>
      <c r="EP980" s="102"/>
      <c r="EQ980" s="102"/>
      <c r="ER980" s="102"/>
      <c r="ES980" s="102"/>
      <c r="ET980" s="102"/>
      <c r="EU980" s="102"/>
      <c r="EV980" s="102"/>
      <c r="EW980" s="102"/>
      <c r="EX980" s="102"/>
      <c r="EY980" s="102"/>
      <c r="EZ980" s="102"/>
      <c r="FA980" s="102"/>
      <c r="FB980" s="102"/>
      <c r="FC980" s="102"/>
      <c r="FD980" s="102"/>
      <c r="FE980" s="102"/>
      <c r="FF980" s="102"/>
      <c r="FG980" s="102"/>
      <c r="FH980" s="102"/>
      <c r="FI980" s="102"/>
      <c r="FJ980" s="102"/>
      <c r="FK980" s="102"/>
      <c r="FL980" s="102"/>
      <c r="FM980" s="102"/>
      <c r="FN980" s="102"/>
      <c r="FO980" s="102"/>
      <c r="FP980" s="102"/>
      <c r="FQ980" s="102"/>
      <c r="FR980" s="102"/>
      <c r="FS980" s="102"/>
      <c r="FT980" s="102"/>
      <c r="FU980" s="102"/>
      <c r="FV980" s="102"/>
      <c r="FW980" s="102"/>
      <c r="FX980" s="102"/>
      <c r="FY980" s="102"/>
      <c r="FZ980" s="102"/>
      <c r="GA980" s="102"/>
      <c r="GB980" s="102"/>
      <c r="GC980" s="102"/>
      <c r="GD980" s="102"/>
      <c r="GE980" s="102"/>
      <c r="GF980" s="102"/>
      <c r="GG980" s="102"/>
      <c r="GH980" s="102"/>
      <c r="GI980" s="102"/>
      <c r="GJ980" s="102"/>
      <c r="GK980" s="102"/>
      <c r="GL980" s="102"/>
      <c r="GM980" s="102"/>
      <c r="GN980" s="102"/>
      <c r="GO980" s="102"/>
      <c r="GP980" s="102"/>
      <c r="GQ980" s="102"/>
      <c r="GR980" s="102"/>
      <c r="GS980" s="102"/>
      <c r="GT980" s="102"/>
      <c r="GU980" s="102"/>
      <c r="GV980" s="102"/>
      <c r="GW980" s="102"/>
      <c r="GX980" s="102"/>
      <c r="GY980" s="102"/>
      <c r="GZ980" s="102"/>
      <c r="HA980" s="102"/>
      <c r="HB980" s="102"/>
      <c r="HC980" s="102"/>
      <c r="HD980" s="102"/>
      <c r="HE980" s="102"/>
      <c r="HF980" s="102"/>
      <c r="HG980" s="102"/>
      <c r="HH980" s="102"/>
      <c r="HI980" s="102"/>
      <c r="HJ980" s="102"/>
      <c r="HK980" s="102"/>
      <c r="HL980" s="102"/>
      <c r="HM980" s="102"/>
      <c r="HN980" s="102"/>
      <c r="HO980" s="102"/>
      <c r="HP980" s="102"/>
      <c r="HQ980" s="102"/>
    </row>
    <row r="981" spans="2:225" ht="12.75" x14ac:dyDescent="0.2">
      <c r="B981" s="102"/>
      <c r="C981" s="102"/>
      <c r="D981" s="102"/>
      <c r="E981" s="102"/>
      <c r="F981" s="102"/>
      <c r="G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4"/>
      <c r="X981" s="104"/>
      <c r="Y981" s="102"/>
      <c r="Z981" s="102"/>
      <c r="AA981" s="102"/>
      <c r="AB981" s="102"/>
      <c r="AC981" s="102"/>
      <c r="AD981" s="102"/>
      <c r="AE981" s="102"/>
      <c r="AF981" s="102"/>
      <c r="AG981" s="102"/>
      <c r="AH981" s="102"/>
      <c r="AI981" s="102"/>
      <c r="AJ981" s="102"/>
      <c r="AK981" s="102"/>
      <c r="AL981" s="102"/>
      <c r="AM981" s="102"/>
      <c r="AN981" s="102"/>
      <c r="AO981" s="102"/>
      <c r="AP981" s="102"/>
      <c r="AQ981" s="102"/>
      <c r="AR981" s="102"/>
      <c r="AS981" s="102"/>
      <c r="AT981" s="102"/>
      <c r="AU981" s="102"/>
      <c r="AV981" s="102"/>
      <c r="AW981" s="102"/>
      <c r="AX981" s="102"/>
      <c r="AY981" s="102"/>
      <c r="AZ981" s="102"/>
      <c r="BA981" s="102"/>
      <c r="BB981" s="102"/>
      <c r="BC981" s="102"/>
      <c r="BD981" s="102"/>
      <c r="BE981" s="102"/>
      <c r="BF981" s="102"/>
      <c r="BG981" s="102"/>
      <c r="BH981" s="102"/>
      <c r="BI981" s="102"/>
      <c r="BJ981" s="102"/>
      <c r="BK981" s="102"/>
      <c r="BL981" s="102"/>
      <c r="BM981" s="102"/>
      <c r="BN981" s="102"/>
      <c r="BO981" s="102"/>
      <c r="BP981" s="102"/>
      <c r="BQ981" s="102"/>
      <c r="BR981" s="102"/>
      <c r="BS981" s="102"/>
      <c r="BT981" s="102"/>
      <c r="BU981" s="102"/>
      <c r="BV981" s="102"/>
      <c r="BW981" s="102"/>
      <c r="BX981" s="102"/>
      <c r="BY981" s="102"/>
      <c r="BZ981" s="102"/>
      <c r="CA981" s="102"/>
      <c r="CB981" s="102"/>
      <c r="CC981" s="102"/>
      <c r="CD981" s="102"/>
      <c r="CE981" s="102"/>
      <c r="CF981" s="102"/>
      <c r="CG981" s="102"/>
      <c r="CH981" s="102"/>
      <c r="CI981" s="102"/>
      <c r="CJ981" s="102"/>
      <c r="CK981" s="102"/>
      <c r="CL981" s="102"/>
      <c r="CM981" s="102"/>
      <c r="CN981" s="102"/>
      <c r="CO981" s="102"/>
      <c r="CP981" s="102"/>
      <c r="CQ981" s="102"/>
      <c r="CR981" s="102"/>
      <c r="CS981" s="102"/>
      <c r="CT981" s="102"/>
      <c r="CU981" s="102"/>
      <c r="CV981" s="102"/>
      <c r="CW981" s="102"/>
      <c r="CX981" s="102"/>
      <c r="CY981" s="102"/>
      <c r="CZ981" s="102"/>
      <c r="DA981" s="102"/>
      <c r="DB981" s="102"/>
      <c r="DC981" s="102"/>
      <c r="DD981" s="102"/>
      <c r="DE981" s="102"/>
      <c r="DF981" s="102"/>
      <c r="DG981" s="102"/>
      <c r="DH981" s="102"/>
      <c r="DI981" s="102"/>
      <c r="DJ981" s="102"/>
      <c r="DK981" s="102"/>
      <c r="DL981" s="102"/>
      <c r="DM981" s="102"/>
      <c r="DN981" s="102"/>
      <c r="DO981" s="102"/>
      <c r="DP981" s="102"/>
      <c r="DQ981" s="102"/>
      <c r="DR981" s="102"/>
      <c r="DS981" s="102"/>
      <c r="DT981" s="102"/>
      <c r="DU981" s="102"/>
      <c r="DV981" s="102"/>
      <c r="DW981" s="102"/>
      <c r="DX981" s="102"/>
      <c r="DY981" s="102"/>
      <c r="DZ981" s="102"/>
      <c r="EA981" s="102"/>
      <c r="EB981" s="102"/>
      <c r="EC981" s="102"/>
      <c r="ED981" s="102"/>
      <c r="EE981" s="102"/>
      <c r="EF981" s="102"/>
      <c r="EG981" s="102"/>
      <c r="EH981" s="102"/>
      <c r="EI981" s="102"/>
      <c r="EJ981" s="102"/>
      <c r="EK981" s="102"/>
      <c r="EL981" s="102"/>
      <c r="EM981" s="102"/>
      <c r="EN981" s="102"/>
      <c r="EO981" s="102"/>
      <c r="EP981" s="102"/>
      <c r="EQ981" s="102"/>
      <c r="ER981" s="102"/>
      <c r="ES981" s="102"/>
      <c r="ET981" s="102"/>
      <c r="EU981" s="102"/>
      <c r="EV981" s="102"/>
      <c r="EW981" s="102"/>
      <c r="EX981" s="102"/>
      <c r="EY981" s="102"/>
      <c r="EZ981" s="102"/>
      <c r="FA981" s="102"/>
      <c r="FB981" s="102"/>
      <c r="FC981" s="102"/>
      <c r="FD981" s="102"/>
      <c r="FE981" s="102"/>
      <c r="FF981" s="102"/>
      <c r="FG981" s="102"/>
      <c r="FH981" s="102"/>
      <c r="FI981" s="102"/>
      <c r="FJ981" s="102"/>
      <c r="FK981" s="102"/>
      <c r="FL981" s="102"/>
      <c r="FM981" s="102"/>
      <c r="FN981" s="102"/>
      <c r="FO981" s="102"/>
      <c r="FP981" s="102"/>
      <c r="FQ981" s="102"/>
      <c r="FR981" s="102"/>
      <c r="FS981" s="102"/>
      <c r="FT981" s="102"/>
      <c r="FU981" s="102"/>
      <c r="FV981" s="102"/>
      <c r="FW981" s="102"/>
      <c r="FX981" s="102"/>
      <c r="FY981" s="102"/>
      <c r="FZ981" s="102"/>
      <c r="GA981" s="102"/>
      <c r="GB981" s="102"/>
      <c r="GC981" s="102"/>
      <c r="GD981" s="102"/>
      <c r="GE981" s="102"/>
      <c r="GF981" s="102"/>
      <c r="GG981" s="102"/>
      <c r="GH981" s="102"/>
      <c r="GI981" s="102"/>
      <c r="GJ981" s="102"/>
      <c r="GK981" s="102"/>
      <c r="GL981" s="102"/>
      <c r="GM981" s="102"/>
      <c r="GN981" s="102"/>
      <c r="GO981" s="102"/>
      <c r="GP981" s="102"/>
      <c r="GQ981" s="102"/>
      <c r="GR981" s="102"/>
      <c r="GS981" s="102"/>
      <c r="GT981" s="102"/>
      <c r="GU981" s="102"/>
      <c r="GV981" s="102"/>
      <c r="GW981" s="102"/>
      <c r="GX981" s="102"/>
      <c r="GY981" s="102"/>
      <c r="GZ981" s="102"/>
      <c r="HA981" s="102"/>
      <c r="HB981" s="102"/>
      <c r="HC981" s="102"/>
      <c r="HD981" s="102"/>
      <c r="HE981" s="102"/>
      <c r="HF981" s="102"/>
      <c r="HG981" s="102"/>
      <c r="HH981" s="102"/>
      <c r="HI981" s="102"/>
      <c r="HJ981" s="102"/>
      <c r="HK981" s="102"/>
      <c r="HL981" s="102"/>
      <c r="HM981" s="102"/>
      <c r="HN981" s="102"/>
      <c r="HO981" s="102"/>
      <c r="HP981" s="102"/>
      <c r="HQ981" s="102"/>
    </row>
  </sheetData>
  <autoFilter ref="B18:HQ929">
    <filterColumn colId="13" showButton="0"/>
    <filterColumn colId="14" showButton="0"/>
    <filterColumn colId="15" showButton="0"/>
    <filterColumn colId="16" showButton="0"/>
    <filterColumn colId="17" showButton="0"/>
  </autoFilter>
  <mergeCells count="24">
    <mergeCell ref="M1:Y1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AA16:AA17"/>
    <mergeCell ref="AB16:AB17"/>
    <mergeCell ref="O18:T18"/>
    <mergeCell ref="K16:K17"/>
    <mergeCell ref="L16:L17"/>
    <mergeCell ref="M16:M17"/>
    <mergeCell ref="N16:N17"/>
    <mergeCell ref="O16:V16"/>
    <mergeCell ref="W16:W17"/>
    <mergeCell ref="B843:C843"/>
    <mergeCell ref="B928:C928"/>
    <mergeCell ref="X16:X17"/>
    <mergeCell ref="Y16:Y17"/>
    <mergeCell ref="Z16:Z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изменения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Оразаев Реннат Аскарович</dc:creator>
  <cp:lastModifiedBy>Оразаев Реннат Аскарович</cp:lastModifiedBy>
  <dcterms:created xsi:type="dcterms:W3CDTF">2014-12-24T13:06:01Z</dcterms:created>
  <dcterms:modified xsi:type="dcterms:W3CDTF">2014-12-24T13:12:53Z</dcterms:modified>
</cp:coreProperties>
</file>