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385" yWindow="525" windowWidth="14430" windowHeight="11220" tabRatio="668" activeTab="0"/>
  </bookViews>
  <sheets>
    <sheet name="ДГП" sheetId="1" r:id="rId1"/>
  </sheets>
  <definedNames>
    <definedName name="_xlnm._FilterDatabase" localSheetId="0" hidden="1">'ДГП'!$A$7:$AG$19</definedName>
    <definedName name="_xlnm.Print_Area" localSheetId="0">'ДГП'!$G$1:$AG$19</definedName>
  </definedNames>
  <calcPr fullCalcOnLoad="1"/>
</workbook>
</file>

<file path=xl/sharedStrings.xml><?xml version="1.0" encoding="utf-8"?>
<sst xmlns="http://schemas.openxmlformats.org/spreadsheetml/2006/main" count="976" uniqueCount="325">
  <si>
    <t>итого по товарам</t>
  </si>
  <si>
    <t>Департамент энергетики</t>
  </si>
  <si>
    <t xml:space="preserve">№ </t>
  </si>
  <si>
    <t>Способ закупок</t>
  </si>
  <si>
    <t>Прогноз казахстанского содержания, %</t>
  </si>
  <si>
    <t>Срок осуществления закупок (предполагаемая дата/месяц проведения)</t>
  </si>
  <si>
    <t>Регион, место поставки товара, выполнения работ, оказания услуг</t>
  </si>
  <si>
    <t>Сроки и график поставки товаров, выполнения работ, оказания услуг</t>
  </si>
  <si>
    <t>Код единицы измерения по МКЕИ</t>
  </si>
  <si>
    <t>Ед. измерен.</t>
  </si>
  <si>
    <t>Кол-во, объем</t>
  </si>
  <si>
    <t>Маркетинговая цена за единицу, тенге без НДС</t>
  </si>
  <si>
    <t>Сумма,  планируемая для закупки ТРУ с НДС,  тенге</t>
  </si>
  <si>
    <t>Год закупки</t>
  </si>
  <si>
    <t>Примечание</t>
  </si>
  <si>
    <t>Наименование организации</t>
  </si>
  <si>
    <t xml:space="preserve">Место (адрес)  осуществления закупок </t>
  </si>
  <si>
    <t>Сумма, планируемая для закупок ТРУ без НДС,  тенге</t>
  </si>
  <si>
    <t>Условия оплаты (размер авансового платежа), %</t>
  </si>
  <si>
    <t>Код  ТРУ</t>
  </si>
  <si>
    <t>Приоритет закупки</t>
  </si>
  <si>
    <t>Условия поставки по ИНКОТЕРМС 2010</t>
  </si>
  <si>
    <t>Код КАТО места осуществления закупок</t>
  </si>
  <si>
    <t>АО "Эмбамунайгаз"</t>
  </si>
  <si>
    <t>Атырауская область</t>
  </si>
  <si>
    <t>ОТ</t>
  </si>
  <si>
    <t>1. Товары</t>
  </si>
  <si>
    <t>г.Атырау, ул.Валиханова, 1</t>
  </si>
  <si>
    <t>Наименование закупаемых товаров, работ и услуг (на русском языке)</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</si>
  <si>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</si>
  <si>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русском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</si>
  <si>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</si>
  <si>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русском языке)</t>
  </si>
  <si>
    <t>Дополнительная характеристика (на казахском языке)</t>
  </si>
  <si>
    <t>Включить следующие позиции</t>
  </si>
  <si>
    <t>Приложение 1</t>
  </si>
  <si>
    <t>итого включить</t>
  </si>
  <si>
    <t>Исключить следующие позиции</t>
  </si>
  <si>
    <t>столбец - 11,14</t>
  </si>
  <si>
    <t>2. Работы</t>
  </si>
  <si>
    <t>итого по работам</t>
  </si>
  <si>
    <t>3. Услуги</t>
  </si>
  <si>
    <t>итого по услугам</t>
  </si>
  <si>
    <t>Департамент буровых работ и КРС</t>
  </si>
  <si>
    <t>итого исключить</t>
  </si>
  <si>
    <t>август, сентябрь 2013 года</t>
  </si>
  <si>
    <t xml:space="preserve">Авансовый платеж-30%, промежуточные платежи в течении 30 рабочих дней с момента подписания акта выполненных работ </t>
  </si>
  <si>
    <t>ОИ</t>
  </si>
  <si>
    <t>январь, февраль 2013 года</t>
  </si>
  <si>
    <t>авансовый платеж  в размере - 0%.  Промежуточные платежи в размере 97%. Окончательный расчет - после 100% исполнения обязательств с момента предоставления акта сверки взаимных расчетов</t>
  </si>
  <si>
    <t>март, апрель 2013 года</t>
  </si>
  <si>
    <t>71.20.19.12.00.00.00</t>
  </si>
  <si>
    <t>Услуги по авторскому надзору</t>
  </si>
  <si>
    <t>сентябрь 2013 года</t>
  </si>
  <si>
    <t>сентябрь-декабрь</t>
  </si>
  <si>
    <t>сентябрь-октябрь 2013 года</t>
  </si>
  <si>
    <t xml:space="preserve">Авансовый платеж-0%, промежуточные платежи в течении 30 рабочих дней с момента подписания акта выполненных работ </t>
  </si>
  <si>
    <t>Авторлық қадағалау қызметі</t>
  </si>
  <si>
    <t>119 У</t>
  </si>
  <si>
    <t>Услуги по авторскому надзору за строительством поисково-разведочных скважин на структуре 
Камышитовый Ю.З</t>
  </si>
  <si>
    <t>О.Б.Қамысты құрылымындағы іздестіру-барлау ұңғымаларының құрылысына авторлық бақылау бойынша қызметтер.</t>
  </si>
  <si>
    <t>120 У</t>
  </si>
  <si>
    <t>Услуги по авторскому надзору за строительством поисково-разведочных скважин на структуре Мартыши Северный.</t>
  </si>
  <si>
    <t>С.Мартыши құрылымындағы іздестіру-барлау ұңғымаларының құрылысына авторлық бақылау бойынша қызметтер.</t>
  </si>
  <si>
    <t>121 У</t>
  </si>
  <si>
    <t>Услуги по авторскому надзору за строительством поисково-разведочных скважин на структуре Жанаталап</t>
  </si>
  <si>
    <t>Жанаталап құрылымындағы іздестіру-барлау ұңғымаларының құрылысына авторлық бақылау бойынша қызметтер.</t>
  </si>
  <si>
    <t>Услуги по авторскому надзору за строительством поисково-разведочной скважины на месторождении 
Камышитовый Ю.З</t>
  </si>
  <si>
    <t>Услуги по авторскому надзору за строительством поисково-разведочных скважин на месторождении Жанаталап</t>
  </si>
  <si>
    <t>Услуги по авторскому надзору за строительством эксплуатационных скважин на месторождении В.Макат проектной глубиной -1400 м.</t>
  </si>
  <si>
    <t xml:space="preserve">Жобалық тереңдігі 1400м Ш.Макат кен орнындағы пайдаланушы ұңғғыма құрылысына авторлық бақылау бойынша қызмет </t>
  </si>
  <si>
    <t>Услуги по авторскому надзору за строительством эксплуатационных скважин на месторождении Уаз проектной глубиной -600 м.</t>
  </si>
  <si>
    <t xml:space="preserve">Жобалық тереңдігі 600м Уаз кен орнындағы пайдаланушы ұңғғыма құрылысына авторлық бақылау бойынша қызмет </t>
  </si>
  <si>
    <t>Услуги по авторскому надзору за строительством эксплуатационных скважин на месторождении Ю.З.Камышитовый проектной глубиной -700 м.</t>
  </si>
  <si>
    <t xml:space="preserve">Жобалық тереңдігі 700м О.Ш.Камысты кен орнындағы пайдаланушы ұңғғыма құрылысына авторлық бақылау бойынша қызмет </t>
  </si>
  <si>
    <t>85 Р</t>
  </si>
  <si>
    <t>09.10.11</t>
  </si>
  <si>
    <t>Работы по строительству  водозаборных скважин на месторождениях  
АО "Эмбамунайгаз"</t>
  </si>
  <si>
    <t>«Ембімұнайгаз» АҚ     кен орындарында су алу ұңғымаларын тұрғызу</t>
  </si>
  <si>
    <t>Строительство 12 водозаборных скважин и сдача  скважин Заказчику по Акту.</t>
  </si>
  <si>
    <t>12 су алу ұнғымаларынның тұрғызу Тапсырысшыға Актімен тапсыру</t>
  </si>
  <si>
    <t>09.10.11.18.00.00.00</t>
  </si>
  <si>
    <t>Работы по выкачиванию воды из скважин</t>
  </si>
  <si>
    <t>Ұңғымадан су сору жұмыстары</t>
  </si>
  <si>
    <t>Работы по выкачиванию воды из скважин и их свабирование, дренаж и откачивание воды</t>
  </si>
  <si>
    <t>Ұңғымадан су сору, сваб жасау, сорғыту және су айдау жұмыстары</t>
  </si>
  <si>
    <t>379 У</t>
  </si>
  <si>
    <t>380 У</t>
  </si>
  <si>
    <t>столбец - 3,4,5,11,14,20,21</t>
  </si>
  <si>
    <t>85-1 Р</t>
  </si>
  <si>
    <t>119-1 У</t>
  </si>
  <si>
    <t>120-1 У</t>
  </si>
  <si>
    <t>121-1 У</t>
  </si>
  <si>
    <t>Услуги по авторскому надзору за строительством поисково-разведочной скважины на месторождении С.Балгимбаев</t>
  </si>
  <si>
    <t>О.Б.Қамысты кенорнындағы іздестіру-барлау ұңғымасының құрылысына авторлық бақылау бойынша қызметтер</t>
  </si>
  <si>
    <t>С.Балгимбаев кенорнындағы іздестіру-барлау ұңғымасының құрылысына авторлық бақылау бойынша қызметтер</t>
  </si>
  <si>
    <t>Жанаталап кенорнындағы іздестіру-барлау ұңғымаларының құрылысына авторлық бақылау бойынша қызметтер</t>
  </si>
  <si>
    <t>столбец - 6,8,11,14</t>
  </si>
  <si>
    <t>49-1 Р</t>
  </si>
  <si>
    <t>74.90.12.20.12.00.00</t>
  </si>
  <si>
    <t>Работы по проведению энергетического аудита предприятии</t>
  </si>
  <si>
    <t>Кәсiпорынның энергетикалық тексерудi өткiзу бойынша жұмыстар</t>
  </si>
  <si>
    <t xml:space="preserve">Проведение обследования объекта энергопотребления, поиск нерационального использования энергетических ресурсов, определение параметров повышения энергоэффективности и составление бизнес-плана по приведению исследуемого объекта в энергоэффективный и энергетически целесообразный вид. </t>
  </si>
  <si>
    <t>Энергия тиiмдi және энергиялық орынды түрге зерттелетiн объекттiң келтiруi бойынша бизнес-жоспар энергиялық тиiмдiлiктiң жоғарылатуының параметрлерiнiң энергия тұтынуды объекттiң тексеруiн өткiзу, энергетикалық қорлардың рационал емес қолдануының iздестiруi, анықтауы және құрастыру.</t>
  </si>
  <si>
    <t>Промежуточные платежи в размере 90%. Окончательный расчет - после 100% исполнения обязательств с момента предоставления акта сверки взаимных расчетов</t>
  </si>
  <si>
    <t>Департамент автоматизации производства и информационных технологий</t>
  </si>
  <si>
    <t>ЦП</t>
  </si>
  <si>
    <t>сентябрь, октябрь 2013 года</t>
  </si>
  <si>
    <t>2275-1 Т</t>
  </si>
  <si>
    <t>26.30.23.00.00.00.02.20.1</t>
  </si>
  <si>
    <t>модем</t>
  </si>
  <si>
    <t xml:space="preserve">модем Zyxel SHDSL.bis </t>
  </si>
  <si>
    <t>Встроенный DSL-модем: G.SHDSL.bis, Максимальная скорость 5,69  Мбит/с, Число портов Fast Ethernet: 4, Число IPSec VPN туннелей: 5,  Межсетевой экран :есть, Управление полосой пропускания: есть,WAN порт: 1 двухпроводная линия G.SHDSL.bis (разъем RJ-11) LAN порт: 4-портовый коммутатор Fast Ethernet (10/100 Мбит/с) с автоматическим определением типа кабеля (разъем RJ-45) 7 светодиодных индикаторов: POWER, ETHERNET 1-4, DSL, INTERNET, Консольный порт для локального управления,Кнопка «Reset» для возврата к заводским настройкам.Комплектация: Маршрутизатор SHDSL.bis, Адаптер питания,Ethernet-кабель длиной 150 см,Телефонный кабель для режима «точка-точка» длиной 150 см
Консольный кабель-переходник DB-9F RS-232 для локального администрирования, Руководство по установке на русском языке.Размер : 181 (ширина) x 128 (глубина) x 37 (высота). масса: 250 г.</t>
  </si>
  <si>
    <t>Құрастырмалы DSL-модем: G.SHDSL.bis, Максимальды жылдамдығы 5,69  Мбит/с, Порттар саны Fast Ethernet: 4, IPSec VPN туннелдерсаны: 5,  Желіаралық экран :бар, Өткізу жолағын басқару: бар,
WAN порт: 1 екі сымды желі G.SHDSL.bis (қосылу RJ-11) LAN порт: 4-портты коммутатор Fast Ethernet (10/100 Мбит/с) кабель түрін автоматты түрде анықтағышпен (қосылғыш RJ-45)
7 жарықдиодты индикаторлар: POWER, ETHERNET 1-4, DSL, INTERNET, Жергілікті басқаруға арналған консолді порт, Тетік «Reset» зауыттық реттегішке оралу үшін.Комплектация: Маршруттаушы SHDSL.bis, Қуат адаптері,Ethernet-кабель ұзындығы 150 см,Телефон кабелі режим үшін «нүкте-нүкте» ұзындығы 150 см
Консольді кабель-ауыстырғыш DB-9F RS-232 жергілікті "әкімшілік үшін, Қондыру бойынша орыс тілінде басшылық.Көлемі : 181 (ені) x 128 (тереңдігі) x 37 (биіктігі). салмағы: 250 г.</t>
  </si>
  <si>
    <t>июнь, июль 2013 года</t>
  </si>
  <si>
    <t>г.Атырау, ст.Тендык, УПТОиКО</t>
  </si>
  <si>
    <t>DDP</t>
  </si>
  <si>
    <t>2-3 кварталы</t>
  </si>
  <si>
    <t>авансовый платеж - 0%, оставшаяся часть в течение 30 рабочих дней с момента подписания акта приема-передачи</t>
  </si>
  <si>
    <t>Штука</t>
  </si>
  <si>
    <t>столбец - 11</t>
  </si>
  <si>
    <t>2281-1 Т</t>
  </si>
  <si>
    <t>26.51.11.00.00.00.92.11.1</t>
  </si>
  <si>
    <t>порт навигатор</t>
  </si>
  <si>
    <t>Порт навигатор мод GPSMAP 60CSx</t>
  </si>
  <si>
    <t xml:space="preserve">Комплектация 
• Прибор GPSMAP 60CSx 
• Карта памяти 64 MB microSD 
• Зажим для ремня 
• USB кабель 
• Диск MapSource® Trip &amp; Waypoint Manager CD 
• Ремешок 
• Руководство пользователя 
• Краткая инструкция                                                                                                                 Тип дисплея: TFT дисплей (256 цветов),Тип батареи: 2 AA батарейки, Срок работы батареи, часы: 18 ,Водонепроницаемость: да, (IPX7) Плавучесть: нет, Высоко-чувствительный приемник GPS: да, Связь с компьютером: последовательный COM-порт и USB, Возможность обновления прошивки: да, Базовая карта: да, Возможность установки карт: да, Объем встроенной памяти: нет, Тип карт памяти: 64 MB microSD card (в комплекте), Количество путевых точек: 1000, Маршруты: 50, Запись дистанции: 10,000 точек, 20 трэков, Автоматический расчет маршрута: да, Электронный компас: да, Барометрический высотомер (альтиметр): да, Режим Геокешинг: да, Встроенные GPS-игры: да, Календарь Охотника/Рыболова: да, Информация о восходе и закате солнца и фазах луны: да, Таблица Приливов/Отливов: да, Подсчет площади: да, Самостоятельная установка точек POI: да
</t>
  </si>
  <si>
    <t>Жиынтық
• Құрал GPSMAP 60CSx 
• Есте сақтау картасы 64 MB microSD 
• Белдік бекітпесі 
• USB кабель 
• Диск MapSource® Trip &amp; Waypoint Manager CD 
• Белдікше
• Пайдалану басшылығы 
• Қысқаша нұсқамалық                                                  Дисплей түрі: TFT дисплей (256 цветов), батарейка түрі: 2 AA батарейка,  батарейканың жарамдылық мерзімі, сағат: 18 ,су өткізбейтіндігі: да, (IPX7) жүзгіштігі: жоқ, Жоғары қабілетті қабылдағыш  GPS: иә, компьютермен байланыс: сатылы COM-порт және USB, тігісті жаңарту мүмкіндігі: иә, Базалық карта: иә,  карта ортану мүмкіндігі: иә, Құрастырмалы жады көлемі: жоқ, Жады картасының түрі: 64 MB microSD card (жиынтық), Нүкте саны: 1000, Маршруты: 50,  дистанция жазбасы: 10,000 нүкте, 20 трэк,  маршрутты автоматты есептеу: иә, Электронды компас: иә, Барометрлі высотомер (альтиметр): иә, Режим Геокешинг: иә, құрастырмалы GPS-ойындар: иә, Аңшы/Балықшы күнтізбесі: иә, Күннің атуы мен батуы және ай фазасы туралы ақпарат: иә, Су келу/кету кестесі: иә, Көлемді есептеу: иә, Нүктені өз бетімен орналастыру POI: иә</t>
  </si>
  <si>
    <t>комплект</t>
  </si>
  <si>
    <t>2282-1 Т</t>
  </si>
  <si>
    <t>26.30.22.20.11.11.11.10.1</t>
  </si>
  <si>
    <t xml:space="preserve">оборудование спутниковой системы </t>
  </si>
  <si>
    <t>спутник жүйесінің жабдығы</t>
  </si>
  <si>
    <t xml:space="preserve">Спутниковый телефон Iridium 9555 включает:- Tелефон- Ионно-литиевая аккумуляторная батарея- Блок питания 220/12 В- Автомобильное зарядное устройство- Выносная антенна- USB кабель- Кожаный чехол- Руководство пользователя- Гарнитура  Характеристики:Вес: 266 грамм Размеры: 143 X 55 X 30 мм Высокое качество голоса Услуги передачи данных (dial up, Internet, SBD) со скоростью 2,4 kbps Передача факса через адаптер (опция)Глобальная передача SMS до 160 знаковВвод до 100 телефонных и e-mail адресов Дисплей 200 графических знаков Функционально удобная отправка email &amp; SMS сообщений  </t>
  </si>
  <si>
    <t>Спутниктік телефон Iridium 9555 кіреді:- Tелефон- Ионно-құймалы аккумуляторлы батарея- қуат блогы 220/12 В- Автомобилде зарядтау құралы- жылжымалы  антенна- USB кабель- тері қап- Пайдалану басшылығы- Гарнитура  Сипаттамасы:Салмағы: 266 грамм көлемі: 143 X 55 X 30 мм дыбыс шығару сапасы жоғары деректер тарату қызметі (dial up, Internet, SBD) жыолдамдығы 2,4 kbps  адаптер арқылы факт беру  (опция)  SMS беру 160 белгілен  100 телефон және e-mail адреске кіру Дисплей 200 графикалық белгі   email &amp; SMS хабарлама жіберуге ыңғайлы</t>
  </si>
  <si>
    <t>2283-1 Т</t>
  </si>
  <si>
    <t>26.30.21.00.01.23.31.10.1</t>
  </si>
  <si>
    <t>аппарат телефонный</t>
  </si>
  <si>
    <t xml:space="preserve">Сымды телефон аппараты </t>
  </si>
  <si>
    <t>Аппарат телефонный проводной PANASONIC KX-TS 2365 RUW</t>
  </si>
  <si>
    <t>Сымды телефон аппараты PANASONIC KX-TS 2365 RUW</t>
  </si>
  <si>
    <t>Характеристики телефона:16-значный ЖК-дисплей с часами ,Спикерфон ,Мелодия в режиме удержания соединения ,Однокнопочный набор, 20 номеров ,Ускоренный набор, 10 номеров, Блокировка набора, Выключение микрофона,Разъем для гарнитуры ,Электронный регулятор громкости ,Индикатор вызова ,Порт для дополнительного телефонного , борудования,Автодозвон ,Программируемая кнопка ”флэш” (от 80 до 700 мс) ,Переключение тонального/импульсного набора.</t>
  </si>
  <si>
    <t>16-санды ЖК-дисплей сағатпен ,Спикерфон ,қосуларды ұстау режиміндегі әуен , бір тетікті жиынтық, 20 номер ,Шапшаң теру, 10 номер, Теруді блоктау,  микрофонды сөндіру, гарнитура үшін салынбалы ,Электронды дыбыс реттегіш , шақыру индикаторы , қосымша телефон жабдығына арналған порт, Авто қайта теру ,Программалаушы тетік ”флэш” ( 80 нен 700 мс дейін) , Тондық/импульстік теруге ауыстыру.</t>
  </si>
  <si>
    <t>2286-1 Т</t>
  </si>
  <si>
    <t>Аппарат факсим.  KX-FL423RU-W</t>
  </si>
  <si>
    <t>Аппарат факсим. KX-FL423RU-W</t>
  </si>
  <si>
    <t>Аппарат факсим. Panasonic KX-FL423RU-W</t>
  </si>
  <si>
    <t>Тип печати Лазерная на обычной бумаге. Рулонная подача бумаги: Нет. Разрешение печати 600 x 600 Объем памяти (страниц) 150  Тип картриджа и Тонер-картридж для лазерных факсов,  ресурс картриджа при 5% заполнении (копий) - 2000.  Интерфейс подключения к ПК Нет. Тип сканера Протяжной Автоподача оригиналов (листов) 15 Функции копирования Есть. Наличие трубки Есть. Функции набора номера Однокнопочный набор, ускоренный набор Телефонная книга (номеров) 110  Дополнительная информация Многоадресная рассылка Габариты: 49x45x37</t>
  </si>
  <si>
    <t>Бастыру түрі Лазерлі әдеттегі қағазға. Қағаздың рулонмен берілуі: Жоқ. Бастыру рұқсаты 600 x 600 Есте сақтау көлемі(бет) 150  Картридж түрі және Тонер-картридж лазерлі факстер үшін,   картридж ресурсы  5% толтыру кезінде (көшірме) - 2000.   ПК қосылу интерфайсы Жоқ. Сканер түрі Созылмалы түпнұсқаның  Автоберілуі (беттер) 15 Көшіру функциясы Бар. Трубкасы Бар. Номер теру функциясы Бір тетікті теру, шапшаң теру Телефон кітабы (номерлер) 110  Қосымша ақпарат Көп адресті таратылым Габариті: 49x45x37</t>
  </si>
  <si>
    <t>2275-2 Т</t>
  </si>
  <si>
    <t>2281-2 Т</t>
  </si>
  <si>
    <t>2282-2 Т</t>
  </si>
  <si>
    <t>2283-2 Т</t>
  </si>
  <si>
    <t>2286-2 Т</t>
  </si>
  <si>
    <t>4 квартал</t>
  </si>
  <si>
    <t>столбец - 7,11,14</t>
  </si>
  <si>
    <t>09.10.11.24.00.00.00</t>
  </si>
  <si>
    <t>Работы  прочие
 по бурению скважин на нефть и газ природный</t>
  </si>
  <si>
    <t>Мұнайға және табиғи
 газға ұңғымаларды бұрғылау бойынша басқада жұмыстары</t>
  </si>
  <si>
    <t xml:space="preserve">Работы  прочие по бурению
 скважин с целью поисков, разведки либо разработки нефти и газ природного </t>
  </si>
  <si>
    <t>Мұнай және табиғи газды игеру немесе барлау, іздестіру мақсатында ұңғымаларды бұрғылау бойынша басқада жұмыстары</t>
  </si>
  <si>
    <t>Работы по строительству паронагнетательных эксплуатационных скважин на месторождении В.Молдабек</t>
  </si>
  <si>
    <t>Ш.Молдабек кенорнында бу айдау пайдалану ұңғымарының құрылысын салу
  жұмыстары</t>
  </si>
  <si>
    <t>г.Атырау,
 ул.Валиханова, 1</t>
  </si>
  <si>
    <t xml:space="preserve">Авансовый платеж-30%,
 промежуточные платежи в течении 30 рабочих дней с момента подписания акта выполненных работ </t>
  </si>
  <si>
    <t>Департамент механики и транспорта</t>
  </si>
  <si>
    <t>2048 Т</t>
  </si>
  <si>
    <t>26.30.30</t>
  </si>
  <si>
    <t xml:space="preserve">Установка слива нижнего </t>
  </si>
  <si>
    <t>Төменгі төгу қондырғысы</t>
  </si>
  <si>
    <t>Установка слива нижнего УСН-150 ХЛ</t>
  </si>
  <si>
    <t>Төменгі төгу қондырғысы УСН-150 ХЛ</t>
  </si>
  <si>
    <t>3-4 квартал</t>
  </si>
  <si>
    <t>Итого по товарам</t>
  </si>
  <si>
    <t xml:space="preserve">Итого исключить </t>
  </si>
  <si>
    <t>2. Услуги</t>
  </si>
  <si>
    <t xml:space="preserve">АО "Эмбамунайгаз" </t>
  </si>
  <si>
    <t>49.41.20.21.00.00.00</t>
  </si>
  <si>
    <t>Услуги по аренде прочих грузовых транспортных средств с водителем</t>
  </si>
  <si>
    <t>Басқа да жүк көліктерін жүргізушілерімен жалға алуға қызмет атқару.</t>
  </si>
  <si>
    <t>Услуги по предоставлению технологического транспорта и спецтехники для АО "ЭМГ"</t>
  </si>
  <si>
    <t xml:space="preserve">"ЕМГ" АҚ үшін технологиялық көлік және арнайы техника жеткізу қызметі </t>
  </si>
  <si>
    <t>октябрь - декабрь</t>
  </si>
  <si>
    <t>авансовый платеж - 0%, оставшаяся часть в течение 30 рабочих дней с момента подписания акта прием-передачи</t>
  </si>
  <si>
    <t>49.39.39.10.00.00.00</t>
  </si>
  <si>
    <t>Услуги сухопутного транспорта по перевозкам пассажиров прочие, не включенные в другие группировки</t>
  </si>
  <si>
    <t>Басқа топтамаларға кіргізілмеген, құрғақтағы көлікпен жолаушыларды тасымалдау үшін қызмет атқару.</t>
  </si>
  <si>
    <t>Услуги по пассажирским перевозкам автомобильным транспортом для АО "ЭМГ"</t>
  </si>
  <si>
    <t xml:space="preserve">"ЕМГ" АҚ үшін автомобиль көлігімен жолаушылар тасымалдау қызметі </t>
  </si>
  <si>
    <t>Итого по услугам</t>
  </si>
  <si>
    <t xml:space="preserve">Итого включить </t>
  </si>
  <si>
    <t>Департамент добычи нефти и газа</t>
  </si>
  <si>
    <t>290-2 Т</t>
  </si>
  <si>
    <t>28.12.20.00.00.00.20.10.1</t>
  </si>
  <si>
    <t xml:space="preserve">Штанга насосная </t>
  </si>
  <si>
    <t>Штанга Короткая Д19.Кл.Пр."Д" L 1м (ОС)</t>
  </si>
  <si>
    <t>штука</t>
  </si>
  <si>
    <t>291-2 Т</t>
  </si>
  <si>
    <t>Штанга Короткая Д19.Кл.Пр."Д" L 1.5м(ОС)</t>
  </si>
  <si>
    <t>292-2 Т</t>
  </si>
  <si>
    <t>Штанга Короткая Д22.Кл.Пр."Д" L 1.0м(ОС)</t>
  </si>
  <si>
    <t>293-2 Т</t>
  </si>
  <si>
    <t>Штанга Короткая Д22.Кл.Пр."Д" L 1.5м(ОС)</t>
  </si>
  <si>
    <t>299-3 Т</t>
  </si>
  <si>
    <t>Штанга насосная с пластиковым скребком-центратором</t>
  </si>
  <si>
    <t>290-3 Т</t>
  </si>
  <si>
    <t>291-3 Т</t>
  </si>
  <si>
    <t>292-3 Т</t>
  </si>
  <si>
    <t>293-3 Т</t>
  </si>
  <si>
    <t>299-4 Т</t>
  </si>
  <si>
    <t>сорапты штанг</t>
  </si>
  <si>
    <t xml:space="preserve">қысқа штанга Д22 КлПр. "С" L1м(ОС) </t>
  </si>
  <si>
    <t>3 квартал</t>
  </si>
  <si>
    <t>авансовый платеж - 30%, оставшаяся часть в течение 30 рабочих дней с момента подписания акта приема-передачи</t>
  </si>
  <si>
    <t>ОТП</t>
  </si>
  <si>
    <t xml:space="preserve">қысқа штанга Д22 КлПр. "С" L1,5м(ОС) </t>
  </si>
  <si>
    <t xml:space="preserve">қысқа штанга Д22 КлПр. "С" L1,0м(ОС) </t>
  </si>
  <si>
    <t>пластик қырғыш-центраторлы сорапты штанга</t>
  </si>
  <si>
    <t>Х изменения и дополнения в План закупок товаров, работ и услуг АО "Эмбамунайгаз" на 2013 год</t>
  </si>
  <si>
    <t>Департамент геологии и геофизики</t>
  </si>
  <si>
    <t>71.12.31.10.00.00.01</t>
  </si>
  <si>
    <t>Услуги консультационные в области геологии и геофизики</t>
  </si>
  <si>
    <t>Геология және геофизика саласында кенестік қызмет көрсету</t>
  </si>
  <si>
    <t>Составление отчета «Анализ разработки северного крыла месторождения  С. Балгимбаев»</t>
  </si>
  <si>
    <t xml:space="preserve">«С.Балғымбаев  кен орнының солтүстік қанатының игеру сараптамасы» </t>
  </si>
  <si>
    <t>сентябрь, октябрь 2013г</t>
  </si>
  <si>
    <t>авансовый платеж - 0%, оплата при выполнении 100% течение 30 рабочих дней с момента подписания акта приема-передачи</t>
  </si>
  <si>
    <t>71.12.31.10.00.00.02</t>
  </si>
  <si>
    <t>Составление отчета «Анализ разработки  месторождения  Аккудук»</t>
  </si>
  <si>
    <t xml:space="preserve">«Аққүдық  кен орнының  игеру сараптамасы» </t>
  </si>
  <si>
    <t>110 Р</t>
  </si>
  <si>
    <t>43.13.10.19.00.00.00</t>
  </si>
  <si>
    <t>Работы по сейсмической разведке</t>
  </si>
  <si>
    <t>Сейсмиқалық барлау жұмыстарын</t>
  </si>
  <si>
    <t>Комплекс работ по сейсмической разведке</t>
  </si>
  <si>
    <t>Сейсмкалық барлау жұмыстарының кешені</t>
  </si>
  <si>
    <t>Выполнение полевых сейсморазведочных работ 3Д-МОГТ на месторождении Аккудук</t>
  </si>
  <si>
    <t>Аккудук кен орнындағы 3Д сейсмикалық  зерттеулерді   жүргізу</t>
  </si>
  <si>
    <t>март-июнь</t>
  </si>
  <si>
    <t>221 У</t>
  </si>
  <si>
    <t>71.12.34.20.10.10.00</t>
  </si>
  <si>
    <t>Обработка и интерпретация полученных полевых сейсморазведочных данных 3Д по месторождению Аккудук в т.ч. супервайзерство и экспертное заключение на сейсмический отчет) в объеме 40 кв.км</t>
  </si>
  <si>
    <t>40 шаршы км көлемде 3Д сейсмикалық деректерді қайта өңдеу және қайта түсіндіру (Аккудук) (оның ішінде супервайзерство және сейсмикалық есепке сараптамалық қорытынды)</t>
  </si>
  <si>
    <t>июнь-декабрь</t>
  </si>
  <si>
    <t>222 У</t>
  </si>
  <si>
    <t>Обработка и интепретация полученных полевых данных 3Д по месторождению Жоламанов</t>
  </si>
  <si>
    <t>Жоламанов кен орнындағы 3Д сейсмикалық деректерді өңдеу және пайымдау</t>
  </si>
  <si>
    <t xml:space="preserve">Геология және геофизика саласындағы кеңес беру қызметтері </t>
  </si>
  <si>
    <t>октябрь-декабрь</t>
  </si>
  <si>
    <t>февраль-декабрь</t>
  </si>
  <si>
    <t>апрель-декабрь</t>
  </si>
  <si>
    <t xml:space="preserve"> октябрь, ноябрь 2013 года</t>
  </si>
  <si>
    <t>ноябрь-декабрь</t>
  </si>
  <si>
    <t>221 Р</t>
  </si>
  <si>
    <t>27-1 У</t>
  </si>
  <si>
    <t>71.20.19.18.00.00.00</t>
  </si>
  <si>
    <t xml:space="preserve">Услуги по сертификации  </t>
  </si>
  <si>
    <t>Сертификаттау қызметі</t>
  </si>
  <si>
    <t>Услуги сертификации в соответствии с  обязательной сертификацией товаров, работ, услуг</t>
  </si>
  <si>
    <t>қызмет, товарларды міндетті сертификаттауға байланысты сертификаттау қызметі</t>
  </si>
  <si>
    <t>Сертификации общежитий</t>
  </si>
  <si>
    <t>Жатақханаларды сертификаттау</t>
  </si>
  <si>
    <t xml:space="preserve">г.Атырау, ул.Валиханова, 1 </t>
  </si>
  <si>
    <t>авансовый платеж "0%", оставшаяся часть в течение 30 р.д. с момента подписания акта приема-передачи</t>
  </si>
  <si>
    <t>27-2 У</t>
  </si>
  <si>
    <t>октябрь 2013 года</t>
  </si>
  <si>
    <t>Департамент социальной политики</t>
  </si>
  <si>
    <t>187 Р</t>
  </si>
  <si>
    <t>71.12.19.30.20.00.00</t>
  </si>
  <si>
    <t>Работы по корректировке проекта</t>
  </si>
  <si>
    <t xml:space="preserve"> Жобалауды түзеу жұмыстар</t>
  </si>
  <si>
    <t>Инжиниринговые услуги по анализу и проверке документации по технико-экономическому обоснованию на "Строительство Установки сероочистки ПНГ Прорвинской группы месторождений с дальнейшей транспортировкой газа"</t>
  </si>
  <si>
    <t>«Прорва тобы кен орындарындағы ілеспе мұнай газынан күкіртті тазарту қондырғысының құрылысы» жобасының техникалық-экономикалық негіздемелері дайындау және жобалау бойынша жұмыстар  </t>
  </si>
  <si>
    <t>июль-август 2013 года</t>
  </si>
  <si>
    <t>август-декабрь</t>
  </si>
  <si>
    <t>Оплата работ осуществляется за фактически выполненные работы, путем перечисления денег на банковский счет Подрядчика в течение 30 (тридцати) календарных дней сдаты подписания Сторонами Акта, на основании соответствующего счета-фактуры.</t>
  </si>
  <si>
    <t>187-1 Р</t>
  </si>
  <si>
    <t>октябрь-ноябрь 2013 года</t>
  </si>
  <si>
    <t>к приказу  АО "Эмбамунайгаз" №670 от 30 16 сентября 2013 года</t>
  </si>
  <si>
    <t>столбец - 7,8,14,15</t>
  </si>
  <si>
    <t>39.00.21.13.00.00.00</t>
  </si>
  <si>
    <t xml:space="preserve">Услуги по радиологическому обследованию </t>
  </si>
  <si>
    <t>Радиологиялық зерттеу  қызметтері</t>
  </si>
  <si>
    <t>Проведение радиологического обследования с выявлением мощности излучения</t>
  </si>
  <si>
    <t>Радиологиялық сәулеленуъ қуатын анықтау үшін зерттеу жүргізу</t>
  </si>
  <si>
    <t>Радиологические измерение отводимых земельных участков под объекты АО "Эмбамунайгаз"</t>
  </si>
  <si>
    <t>"Ембімұнайгаз" АҚ бойынша  жерге орналастырылатын  нысандардың радиологиялық  өлшемдері</t>
  </si>
  <si>
    <t>110-1 Р</t>
  </si>
  <si>
    <t xml:space="preserve">Услуги по обработке и интерпретации сейсмических данных </t>
  </si>
  <si>
    <t>сейсмикалық деректерді өңдеу мен пайымдау  қызметтері</t>
  </si>
  <si>
    <t>222-1 У</t>
  </si>
  <si>
    <t>42-2 Р</t>
  </si>
  <si>
    <t>43.21.10.10.30.00.00</t>
  </si>
  <si>
    <t>Работы по устройству системы видеонаблюдения</t>
  </si>
  <si>
    <t>Бейне бақылау жүйелерін қондыру жұмыстарын атқару</t>
  </si>
  <si>
    <t>Устройство системы видеонаблюдения на объекте</t>
  </si>
  <si>
    <t>Жергілікті жердегі бейне бақылау жүйелерін қондыру жұмыстарын атқару</t>
  </si>
  <si>
    <t>Дооснащение комплексной инженерно-технической системы физической безопасности АО «Эмбамунайгаз»</t>
  </si>
  <si>
    <t>"Ембімұнайгаз" АҚ жеке қауіпсіздіктің кешенді инженерлік-техникалық жүйесінің жабдықтауын толтыру</t>
  </si>
  <si>
    <t xml:space="preserve"> Атырауская область</t>
  </si>
  <si>
    <t>Авансовый платеж - 0%, оставшаяся часть в течение 30 р.д. с момента подписания акта приема-передачи</t>
  </si>
  <si>
    <t>столбец - 6,11,14</t>
  </si>
  <si>
    <t>42-3 Р</t>
  </si>
  <si>
    <t>октябрь, ноябрь 2013 года</t>
  </si>
  <si>
    <t>ноябрь 2013 года, сентябрь 2014 года</t>
  </si>
  <si>
    <t>2013 год - 132 000 000,00  2014 год - 73 500 000,00 (тенге без НДС)</t>
  </si>
  <si>
    <t>столбец - 11,14,20,21</t>
  </si>
  <si>
    <t>381 У</t>
  </si>
  <si>
    <t>382 У</t>
  </si>
  <si>
    <t>383 У</t>
  </si>
  <si>
    <t>384 У</t>
  </si>
  <si>
    <t>385 У</t>
  </si>
  <si>
    <t>386 У</t>
  </si>
  <si>
    <t>124-1 Р</t>
  </si>
  <si>
    <t>71.20.12.22.10.00.00</t>
  </si>
  <si>
    <t xml:space="preserve">Работы по проведению опытно-промышленных испытаний </t>
  </si>
  <si>
    <t xml:space="preserve">Тәжірибелік-өндірістік сынақ өткізу бойынша жұмыстар </t>
  </si>
  <si>
    <t xml:space="preserve">Работы по проведению опытно-промышленных испытаний для внедрения  новых технологий и оборудования </t>
  </si>
  <si>
    <t xml:space="preserve">Жаңа технологиялар мен жабдықтар енгізу үшін тәжірибелік-өндірістік сынақ өткізу бойынша жұмыстар </t>
  </si>
  <si>
    <t>ОПИ, внедрение твердых реагентов  "ТРИЛ" для предотвращения асфальто-смоло-парафиновых отложений (АСПО) на оборудовании добывающих скважин м-ии НГДУ "Жылыоймунайгаз"</t>
  </si>
  <si>
    <t>"Жылыоймұнайгаз" МГӨБ кен орнындағы өндіруші ұңғымалар жабдығындағы асфальтты-шайыр парафин шөгіндісін (АСПО) жоюға арналған "ТРИЛ" қатты реагентін енгізу, ОПИ</t>
  </si>
  <si>
    <t>август-сентябрь 2013 года</t>
  </si>
  <si>
    <t>авансовый платеж - 0%, оставшаяся часть в течение 30 рабочих дней с  момента представления оригинала счета-фактуры и оригинала акта выполненных работ</t>
  </si>
  <si>
    <t xml:space="preserve">итого по работам </t>
  </si>
  <si>
    <t>124-2 Р</t>
  </si>
  <si>
    <t>387 У</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</si>
</sst>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00"/>
    <numFmt numFmtId="191" formatCode="_(* #,##0_);_(* \(#,##0\);_(* &quot;-&quot;??_);_(@_)"/>
    <numFmt numFmtId="192" formatCode="dd/mm/yy;@"/>
    <numFmt numFmtId="193" formatCode="#,##0_ ;\-#,##0\ "/>
    <numFmt numFmtId="194" formatCode="#,##0.0"/>
    <numFmt numFmtId="195" formatCode="_-* #,##0_р_._-;\-* #,##0_р_._-;_-* &quot;-&quot;??_р_._-;_-@_-"/>
    <numFmt numFmtId="196" formatCode="_(* #,##0.0_);_(* \(#,##0.0\);_(* &quot;-&quot;??_);_(@_)"/>
    <numFmt numFmtId="197" formatCode="#,##0.00_р_."/>
    <numFmt numFmtId="198" formatCode="#,##0.0_р_."/>
    <numFmt numFmtId="199" formatCode="#,##0.0000"/>
    <numFmt numFmtId="200" formatCode="#,##0.000"/>
    <numFmt numFmtId="201" formatCode="_-* #,##0.000_р_._-;\-* #,##0.000_р_._-;_-* &quot;-&quot;_р_._-;_-@_-"/>
    <numFmt numFmtId="202" formatCode="0.0"/>
    <numFmt numFmtId="203" formatCode="[$-FC19]d\ mmmm\ yyyy\ &quot;г.&quot;"/>
    <numFmt numFmtId="204" formatCode="#,##0.00_ ;\-#,##0.00\ "/>
    <numFmt numFmtId="205" formatCode="#,##0.00000"/>
    <numFmt numFmtId="206" formatCode="#,##0.000000"/>
    <numFmt numFmtId="207" formatCode="_-* #,##0.000_-;\-* #,##0.000_-;_-* &quot;-&quot;???_-;_-@_-"/>
  </numFmts>
  <fonts count="48">
    <font>
      <sz val="10"/>
      <name val="Arial"/>
      <family val="0"/>
    </font>
    <font>
      <sz val="10"/>
      <name val="Arial Cyr"/>
      <family val="0"/>
    </font>
    <font>
      <sz val="10"/>
      <name val="Times New Roman"/>
      <family val="1"/>
    </font>
    <font>
      <b/>
      <sz val="10"/>
      <name val="Times New Roman"/>
      <family val="1"/>
    </font>
    <font>
      <i/>
      <sz val="10"/>
      <name val="Times New Roman"/>
      <family val="1"/>
    </font>
    <font>
      <u val="single"/>
      <sz val="10"/>
      <color indexed="12"/>
      <name val="Arial"/>
      <family val="2"/>
    </font>
    <font>
      <u val="single"/>
      <sz val="10"/>
      <color indexed="36"/>
      <name val="Arial"/>
      <family val="2"/>
    </font>
    <font>
      <sz val="10"/>
      <name val="Helv"/>
      <family val="0"/>
    </font>
    <font>
      <sz val="11"/>
      <color indexed="8"/>
      <name val="Calibri"/>
      <family val="2"/>
    </font>
    <font>
      <sz val="11"/>
      <color indexed="17"/>
      <name val="Calibri"/>
      <family val="2"/>
    </font>
    <font>
      <b/>
      <i/>
      <sz val="10"/>
      <name val="Times New Roman"/>
      <family val="1"/>
    </font>
    <font>
      <b/>
      <sz val="8"/>
      <name val="Arial"/>
      <family val="2"/>
    </font>
    <font>
      <sz val="10"/>
      <color indexed="8"/>
      <name val="Arial"/>
      <family val="2"/>
    </font>
    <font>
      <sz val="10"/>
      <name val="Times New Roman Cyr"/>
      <family val="0"/>
    </font>
    <font>
      <i/>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lightGray">
        <fgColor indexed="9"/>
        <bgColor indexed="9"/>
      </patternFill>
    </fill>
    <fill>
      <patternFill patternType="mediumGray">
        <fgColor indexed="9"/>
        <bgColor indexed="4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5">
    <border>
      <left/>
      <right/>
      <top/>
      <bottom/>
      <diagonal/>
    </border>
    <border>
      <left style="thin"/>
      <right style="thin"/>
      <top style="thin"/>
      <bottom style="thin"/>
    </border>
    <border>
      <left style="thin">
        <color indexed="9"/>
      </left>
      <right style="thin">
        <color indexed="9"/>
      </right>
      <top style="thin">
        <color indexed="9"/>
      </top>
      <bottom style="thin">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40" fontId="0" fillId="19" borderId="1">
      <alignment/>
      <protection/>
    </xf>
    <xf numFmtId="40" fontId="0" fillId="19" borderId="1">
      <alignment/>
      <protection/>
    </xf>
    <xf numFmtId="49" fontId="14" fillId="20" borderId="2">
      <alignment vertical="center"/>
      <protection/>
    </xf>
    <xf numFmtId="0" fontId="7" fillId="0" borderId="0">
      <alignment/>
      <protection/>
    </xf>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3" applyNumberFormat="0" applyAlignment="0" applyProtection="0"/>
    <xf numFmtId="0" fontId="34" fillId="28" borderId="4" applyNumberFormat="0" applyAlignment="0" applyProtection="0"/>
    <xf numFmtId="0" fontId="35" fillId="28" borderId="3" applyNumberFormat="0" applyAlignment="0" applyProtection="0"/>
    <xf numFmtId="0" fontId="5"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31" fillId="0" borderId="0">
      <alignment/>
      <protection/>
    </xf>
    <xf numFmtId="0" fontId="3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1" fillId="0" borderId="0">
      <alignment/>
      <protection/>
    </xf>
    <xf numFmtId="0" fontId="7" fillId="0" borderId="0">
      <alignment/>
      <protection/>
    </xf>
    <xf numFmtId="0" fontId="13" fillId="0" borderId="0">
      <alignment/>
      <protection/>
    </xf>
    <xf numFmtId="0" fontId="12" fillId="0" borderId="0">
      <alignment/>
      <protection/>
    </xf>
    <xf numFmtId="0" fontId="1" fillId="0" borderId="0">
      <alignment/>
      <protection/>
    </xf>
    <xf numFmtId="0" fontId="6" fillId="0" borderId="0" applyNumberForma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5" fillId="0" borderId="11" applyNumberFormat="0" applyFill="0" applyAlignment="0" applyProtection="0"/>
    <xf numFmtId="0" fontId="7" fillId="0" borderId="0">
      <alignment/>
      <protection/>
    </xf>
    <xf numFmtId="0" fontId="0" fillId="0" borderId="0">
      <alignment/>
      <protection/>
    </xf>
    <xf numFmtId="0" fontId="46"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0" fontId="47" fillId="33" borderId="0" applyNumberFormat="0" applyBorder="0" applyAlignment="0" applyProtection="0"/>
    <xf numFmtId="0" fontId="9" fillId="4" borderId="0" applyNumberFormat="0" applyBorder="0" applyAlignment="0" applyProtection="0"/>
  </cellStyleXfs>
  <cellXfs count="145">
    <xf numFmtId="0" fontId="0" fillId="0" borderId="0" xfId="0" applyAlignment="1">
      <alignment/>
    </xf>
    <xf numFmtId="0" fontId="2" fillId="0" borderId="1" xfId="0" applyFont="1" applyFill="1" applyBorder="1" applyAlignment="1">
      <alignment horizontal="center" vertical="center" wrapText="1"/>
    </xf>
    <xf numFmtId="0" fontId="2" fillId="0" borderId="1" xfId="93" applyFont="1" applyFill="1" applyBorder="1" applyAlignment="1">
      <alignment horizontal="center" vertical="center" wrapText="1"/>
      <protection/>
    </xf>
    <xf numFmtId="0" fontId="2" fillId="0" borderId="1" xfId="67" applyFont="1" applyFill="1" applyBorder="1" applyAlignment="1">
      <alignment horizontal="center" vertical="center" wrapText="1"/>
      <protection/>
    </xf>
    <xf numFmtId="4" fontId="2" fillId="0" borderId="1" xfId="67" applyNumberFormat="1" applyFont="1" applyFill="1" applyBorder="1" applyAlignment="1">
      <alignment horizontal="center" vertical="center" wrapText="1"/>
      <protection/>
    </xf>
    <xf numFmtId="0" fontId="2" fillId="0" borderId="1" xfId="68" applyFont="1" applyFill="1" applyBorder="1" applyAlignment="1">
      <alignment horizontal="center" vertical="center" wrapText="1"/>
      <protection/>
    </xf>
    <xf numFmtId="0" fontId="3" fillId="0" borderId="1" xfId="0" applyFont="1" applyFill="1" applyBorder="1" applyAlignment="1">
      <alignment horizontal="center" vertical="center" wrapText="1"/>
    </xf>
    <xf numFmtId="0" fontId="4" fillId="0" borderId="0" xfId="67" applyFont="1" applyFill="1">
      <alignment/>
      <protection/>
    </xf>
    <xf numFmtId="0" fontId="2" fillId="0" borderId="0" xfId="67" applyFont="1" applyFill="1">
      <alignment/>
      <protection/>
    </xf>
    <xf numFmtId="0" fontId="2" fillId="0" borderId="0" xfId="67" applyFont="1" applyFill="1" applyBorder="1" applyAlignment="1">
      <alignment horizontal="center"/>
      <protection/>
    </xf>
    <xf numFmtId="0" fontId="2" fillId="0" borderId="0" xfId="67" applyFont="1" applyFill="1" applyAlignment="1">
      <alignment horizontal="center"/>
      <protection/>
    </xf>
    <xf numFmtId="0" fontId="2" fillId="0" borderId="0" xfId="67" applyFont="1" applyFill="1" applyAlignment="1">
      <alignment horizontal="left"/>
      <protection/>
    </xf>
    <xf numFmtId="0" fontId="2" fillId="0" borderId="0" xfId="67" applyFont="1" applyFill="1" applyBorder="1" applyAlignment="1">
      <alignment horizontal="right"/>
      <protection/>
    </xf>
    <xf numFmtId="0" fontId="2" fillId="0" borderId="0" xfId="67" applyFont="1" applyFill="1" applyAlignment="1">
      <alignment horizontal="center" vertical="center"/>
      <protection/>
    </xf>
    <xf numFmtId="4" fontId="3" fillId="0" borderId="1" xfId="67" applyNumberFormat="1" applyFont="1" applyFill="1" applyBorder="1" applyAlignment="1">
      <alignment horizontal="center" vertical="center" wrapText="1"/>
      <protection/>
    </xf>
    <xf numFmtId="0" fontId="4" fillId="0" borderId="0" xfId="67" applyFont="1" applyFill="1" applyAlignment="1">
      <alignment horizontal="center" vertical="center"/>
      <protection/>
    </xf>
    <xf numFmtId="0" fontId="3" fillId="0" borderId="1" xfId="67" applyFont="1" applyFill="1" applyBorder="1" applyAlignment="1">
      <alignment horizontal="center" vertical="center" wrapText="1"/>
      <protection/>
    </xf>
    <xf numFmtId="0" fontId="3" fillId="0" borderId="1" xfId="67" applyFont="1" applyFill="1" applyBorder="1" applyAlignment="1">
      <alignment horizontal="left" vertical="center"/>
      <protection/>
    </xf>
    <xf numFmtId="1" fontId="3" fillId="0" borderId="1" xfId="67" applyNumberFormat="1" applyFont="1" applyFill="1" applyBorder="1" applyAlignment="1">
      <alignment horizontal="center" vertical="center" wrapText="1"/>
      <protection/>
    </xf>
    <xf numFmtId="0" fontId="3" fillId="0" borderId="1" xfId="93" applyFont="1" applyFill="1" applyBorder="1" applyAlignment="1">
      <alignment horizontal="center" vertical="center" wrapText="1"/>
      <protection/>
    </xf>
    <xf numFmtId="200" fontId="3" fillId="0" borderId="1" xfId="67" applyNumberFormat="1" applyFont="1" applyFill="1" applyBorder="1" applyAlignment="1">
      <alignment horizontal="center" vertical="center" wrapText="1"/>
      <protection/>
    </xf>
    <xf numFmtId="0" fontId="3" fillId="0" borderId="1" xfId="67" applyNumberFormat="1" applyFont="1" applyFill="1" applyBorder="1" applyAlignment="1">
      <alignment horizontal="center" vertical="center" wrapText="1"/>
      <protection/>
    </xf>
    <xf numFmtId="0" fontId="10" fillId="0" borderId="0" xfId="67" applyFont="1" applyFill="1" applyAlignment="1">
      <alignment horizontal="center" vertical="center"/>
      <protection/>
    </xf>
    <xf numFmtId="0" fontId="10" fillId="0" borderId="1" xfId="67" applyFont="1" applyFill="1" applyBorder="1" applyAlignment="1">
      <alignment horizontal="center" vertical="center" wrapText="1"/>
      <protection/>
    </xf>
    <xf numFmtId="3" fontId="10" fillId="0" borderId="1" xfId="67" applyNumberFormat="1" applyFont="1" applyFill="1" applyBorder="1" applyAlignment="1">
      <alignment horizontal="center" vertical="center" wrapText="1"/>
      <protection/>
    </xf>
    <xf numFmtId="0" fontId="3" fillId="0" borderId="0" xfId="67" applyFont="1" applyFill="1" applyBorder="1" applyAlignment="1">
      <alignment horizontal="left"/>
      <protection/>
    </xf>
    <xf numFmtId="4" fontId="2" fillId="0" borderId="0" xfId="67" applyNumberFormat="1" applyFont="1" applyFill="1">
      <alignment/>
      <protection/>
    </xf>
    <xf numFmtId="4" fontId="2" fillId="0" borderId="0" xfId="67" applyNumberFormat="1" applyFont="1" applyFill="1" applyAlignment="1">
      <alignment horizontal="center" vertical="center"/>
      <protection/>
    </xf>
    <xf numFmtId="0" fontId="2" fillId="0" borderId="0" xfId="67" applyFont="1" applyFill="1" applyBorder="1" applyAlignment="1">
      <alignment horizontal="center" vertical="center"/>
      <protection/>
    </xf>
    <xf numFmtId="0" fontId="2" fillId="0" borderId="0" xfId="67" applyFont="1" applyFill="1" applyAlignment="1">
      <alignment wrapText="1"/>
      <protection/>
    </xf>
    <xf numFmtId="4" fontId="2" fillId="0" borderId="1" xfId="0" applyNumberFormat="1" applyFont="1" applyFill="1" applyBorder="1" applyAlignment="1">
      <alignment horizontal="center" vertical="center" wrapText="1"/>
    </xf>
    <xf numFmtId="0" fontId="3" fillId="0" borderId="1" xfId="67" applyFont="1" applyFill="1" applyBorder="1" applyAlignment="1">
      <alignment horizontal="center" vertical="center"/>
      <protection/>
    </xf>
    <xf numFmtId="0" fontId="4" fillId="0" borderId="0" xfId="67" applyFont="1" applyFill="1" applyBorder="1" applyAlignment="1">
      <alignment horizontal="center" vertical="center"/>
      <protection/>
    </xf>
    <xf numFmtId="4" fontId="2" fillId="0" borderId="0" xfId="67" applyNumberFormat="1" applyFont="1" applyFill="1" applyBorder="1" applyAlignment="1">
      <alignment horizontal="right"/>
      <protection/>
    </xf>
    <xf numFmtId="4" fontId="11" fillId="0" borderId="0" xfId="68" applyNumberFormat="1" applyFont="1" applyFill="1" applyAlignment="1">
      <alignment horizontal="left"/>
      <protection/>
    </xf>
    <xf numFmtId="4" fontId="2" fillId="0" borderId="0" xfId="67" applyNumberFormat="1" applyFont="1" applyFill="1" applyBorder="1" applyAlignment="1">
      <alignment horizontal="center" vertical="center"/>
      <protection/>
    </xf>
    <xf numFmtId="4" fontId="10" fillId="0" borderId="1" xfId="67" applyNumberFormat="1" applyFont="1" applyFill="1" applyBorder="1" applyAlignment="1">
      <alignment horizontal="center" vertical="center" wrapText="1"/>
      <protection/>
    </xf>
    <xf numFmtId="0" fontId="2" fillId="0" borderId="0" xfId="67" applyFont="1" applyFill="1" applyAlignment="1">
      <alignment/>
      <protection/>
    </xf>
    <xf numFmtId="0" fontId="10" fillId="0" borderId="1" xfId="67" applyFont="1" applyFill="1" applyBorder="1" applyAlignment="1">
      <alignment horizontal="center" vertical="center"/>
      <protection/>
    </xf>
    <xf numFmtId="1" fontId="2" fillId="0" borderId="0" xfId="67" applyNumberFormat="1" applyFont="1" applyFill="1" applyBorder="1" applyAlignment="1">
      <alignment horizontal="right"/>
      <protection/>
    </xf>
    <xf numFmtId="1" fontId="10" fillId="0" borderId="1" xfId="67" applyNumberFormat="1" applyFont="1" applyFill="1" applyBorder="1" applyAlignment="1">
      <alignment horizontal="center" vertical="center" wrapText="1"/>
      <protection/>
    </xf>
    <xf numFmtId="1" fontId="2" fillId="0" borderId="0" xfId="67" applyNumberFormat="1" applyFont="1" applyFill="1">
      <alignment/>
      <protection/>
    </xf>
    <xf numFmtId="4" fontId="2" fillId="0" borderId="0" xfId="67" applyNumberFormat="1" applyFont="1" applyFill="1" applyBorder="1">
      <alignment/>
      <protection/>
    </xf>
    <xf numFmtId="0" fontId="2" fillId="0" borderId="0" xfId="67" applyFont="1" applyFill="1" applyBorder="1">
      <alignment/>
      <protection/>
    </xf>
    <xf numFmtId="4" fontId="4" fillId="0" borderId="0" xfId="67" applyNumberFormat="1" applyFont="1" applyFill="1" applyBorder="1">
      <alignment/>
      <protection/>
    </xf>
    <xf numFmtId="0" fontId="4" fillId="0" borderId="0" xfId="67" applyFont="1" applyFill="1" applyBorder="1">
      <alignment/>
      <protection/>
    </xf>
    <xf numFmtId="0" fontId="10" fillId="0" borderId="0" xfId="67" applyFont="1" applyFill="1" applyBorder="1" applyAlignment="1">
      <alignment horizontal="center" vertical="center"/>
      <protection/>
    </xf>
    <xf numFmtId="4" fontId="10" fillId="0" borderId="0" xfId="67" applyNumberFormat="1" applyFont="1" applyFill="1" applyBorder="1" applyAlignment="1">
      <alignment horizontal="center" vertical="center"/>
      <protection/>
    </xf>
    <xf numFmtId="0" fontId="2" fillId="0" borderId="1" xfId="67" applyFont="1" applyFill="1" applyBorder="1" applyAlignment="1">
      <alignment horizontal="center" vertical="center"/>
      <protection/>
    </xf>
    <xf numFmtId="1" fontId="2" fillId="0" borderId="1" xfId="0" applyNumberFormat="1" applyFont="1" applyFill="1" applyBorder="1" applyAlignment="1">
      <alignment horizontal="center" vertical="center" wrapText="1"/>
    </xf>
    <xf numFmtId="0" fontId="4" fillId="0" borderId="0" xfId="67" applyFont="1" applyFill="1" applyAlignment="1">
      <alignment wrapText="1"/>
      <protection/>
    </xf>
    <xf numFmtId="0" fontId="3" fillId="0" borderId="1" xfId="67" applyFont="1" applyFill="1" applyBorder="1" applyAlignment="1">
      <alignment horizontal="left" vertical="center" wrapText="1"/>
      <protection/>
    </xf>
    <xf numFmtId="0" fontId="10" fillId="0" borderId="0" xfId="67" applyFont="1" applyFill="1" applyAlignment="1">
      <alignment horizontal="center" vertical="center" wrapText="1"/>
      <protection/>
    </xf>
    <xf numFmtId="4" fontId="3" fillId="0" borderId="1" xfId="67" applyNumberFormat="1" applyFont="1" applyFill="1" applyBorder="1" applyAlignment="1">
      <alignment horizontal="center" vertical="center"/>
      <protection/>
    </xf>
    <xf numFmtId="3" fontId="3" fillId="0" borderId="1" xfId="0" applyNumberFormat="1" applyFont="1" applyFill="1" applyBorder="1" applyAlignment="1">
      <alignment horizontal="center" vertical="center" wrapText="1"/>
    </xf>
    <xf numFmtId="3" fontId="3" fillId="0" borderId="1" xfId="67" applyNumberFormat="1" applyFont="1" applyFill="1" applyBorder="1" applyAlignment="1">
      <alignment horizontal="center" vertical="center" wrapText="1"/>
      <protection/>
    </xf>
    <xf numFmtId="4" fontId="4" fillId="0" borderId="1" xfId="67" applyNumberFormat="1" applyFont="1" applyFill="1" applyBorder="1" applyAlignment="1">
      <alignment horizontal="center" vertical="center" wrapText="1"/>
      <protection/>
    </xf>
    <xf numFmtId="0" fontId="3" fillId="0" borderId="12" xfId="67" applyFont="1" applyFill="1" applyBorder="1" applyAlignment="1">
      <alignment vertical="center"/>
      <protection/>
    </xf>
    <xf numFmtId="0" fontId="3" fillId="0" borderId="13" xfId="67" applyFont="1" applyFill="1" applyBorder="1" applyAlignment="1">
      <alignment vertical="center"/>
      <protection/>
    </xf>
    <xf numFmtId="0" fontId="3" fillId="0" borderId="14" xfId="67" applyFont="1" applyFill="1" applyBorder="1" applyAlignment="1">
      <alignment vertical="center"/>
      <protection/>
    </xf>
    <xf numFmtId="49" fontId="3" fillId="0" borderId="1" xfId="82" applyNumberFormat="1" applyFont="1" applyFill="1" applyBorder="1" applyAlignment="1">
      <alignment horizontal="center" vertical="center" wrapText="1"/>
      <protection/>
    </xf>
    <xf numFmtId="0" fontId="3" fillId="0" borderId="1" xfId="82" applyFont="1" applyFill="1" applyBorder="1" applyAlignment="1">
      <alignment horizontal="center" vertical="center" wrapText="1"/>
      <protection/>
    </xf>
    <xf numFmtId="0" fontId="2" fillId="0" borderId="1" xfId="35" applyFont="1" applyFill="1" applyBorder="1" applyAlignment="1">
      <alignment horizontal="center" vertical="center" wrapText="1"/>
      <protection/>
    </xf>
    <xf numFmtId="0" fontId="2" fillId="0" borderId="1" xfId="68" applyFont="1" applyFill="1" applyBorder="1" applyAlignment="1">
      <alignment horizontal="center" vertical="center" wrapText="1"/>
      <protection/>
    </xf>
    <xf numFmtId="0" fontId="2" fillId="0" borderId="1" xfId="67" applyFont="1" applyFill="1" applyBorder="1" applyAlignment="1">
      <alignment horizontal="center" vertical="center" wrapText="1"/>
      <protection/>
    </xf>
    <xf numFmtId="0" fontId="2" fillId="0" borderId="1" xfId="0" applyFont="1" applyFill="1" applyBorder="1" applyAlignment="1">
      <alignment horizontal="center" vertical="center" wrapText="1"/>
    </xf>
    <xf numFmtId="0" fontId="2" fillId="0" borderId="1" xfId="93" applyFont="1" applyFill="1" applyBorder="1" applyAlignment="1">
      <alignment horizontal="center" vertical="center" wrapText="1"/>
      <protection/>
    </xf>
    <xf numFmtId="4" fontId="2" fillId="0" borderId="1" xfId="67" applyNumberFormat="1" applyFont="1" applyFill="1" applyBorder="1" applyAlignment="1">
      <alignment horizontal="center" vertical="center" wrapText="1"/>
      <protection/>
    </xf>
    <xf numFmtId="0" fontId="2" fillId="0" borderId="1" xfId="67" applyNumberFormat="1" applyFont="1" applyFill="1" applyBorder="1" applyAlignment="1">
      <alignment horizontal="center" vertical="center" wrapText="1"/>
      <protection/>
    </xf>
    <xf numFmtId="0" fontId="2" fillId="0" borderId="1" xfId="84" applyFont="1" applyFill="1" applyBorder="1" applyAlignment="1">
      <alignment horizontal="center" vertical="center" wrapText="1"/>
      <protection/>
    </xf>
    <xf numFmtId="4" fontId="2" fillId="0" borderId="1" xfId="0" applyNumberFormat="1" applyFont="1" applyFill="1" applyBorder="1" applyAlignment="1">
      <alignment horizontal="center" vertical="center" wrapText="1"/>
    </xf>
    <xf numFmtId="0" fontId="2" fillId="0" borderId="1" xfId="67" applyFont="1" applyFill="1" applyBorder="1" applyAlignment="1">
      <alignment horizontal="center" vertical="center"/>
      <protection/>
    </xf>
    <xf numFmtId="1" fontId="2" fillId="0" borderId="1" xfId="0" applyNumberFormat="1" applyFont="1" applyFill="1" applyBorder="1" applyAlignment="1">
      <alignment horizontal="center" vertical="center" wrapText="1"/>
    </xf>
    <xf numFmtId="0" fontId="3" fillId="34" borderId="1" xfId="67" applyFont="1" applyFill="1" applyBorder="1" applyAlignment="1">
      <alignment horizontal="left" vertical="center"/>
      <protection/>
    </xf>
    <xf numFmtId="0" fontId="10" fillId="34" borderId="1" xfId="67" applyFont="1" applyFill="1" applyBorder="1" applyAlignment="1">
      <alignment horizontal="center" vertical="center" wrapText="1"/>
      <protection/>
    </xf>
    <xf numFmtId="1" fontId="10" fillId="34" borderId="1" xfId="67" applyNumberFormat="1" applyFont="1" applyFill="1" applyBorder="1" applyAlignment="1">
      <alignment horizontal="center" vertical="center" wrapText="1"/>
      <protection/>
    </xf>
    <xf numFmtId="4" fontId="10" fillId="34" borderId="1" xfId="67" applyNumberFormat="1" applyFont="1" applyFill="1" applyBorder="1" applyAlignment="1">
      <alignment horizontal="center" vertical="center" wrapText="1"/>
      <protection/>
    </xf>
    <xf numFmtId="0" fontId="10" fillId="0" borderId="0" xfId="67" applyFont="1" applyFill="1" applyAlignment="1">
      <alignment wrapText="1"/>
      <protection/>
    </xf>
    <xf numFmtId="4" fontId="10" fillId="0" borderId="0" xfId="67" applyNumberFormat="1" applyFont="1" applyFill="1" applyBorder="1">
      <alignment/>
      <protection/>
    </xf>
    <xf numFmtId="0" fontId="10" fillId="0" borderId="0" xfId="67" applyFont="1" applyFill="1" applyBorder="1">
      <alignment/>
      <protection/>
    </xf>
    <xf numFmtId="0" fontId="10" fillId="0" borderId="0" xfId="67" applyFont="1" applyFill="1">
      <alignment/>
      <protection/>
    </xf>
    <xf numFmtId="0" fontId="3" fillId="0" borderId="1" xfId="64" applyFont="1" applyFill="1" applyBorder="1" applyAlignment="1">
      <alignment horizontal="center" vertical="center" wrapText="1"/>
      <protection/>
    </xf>
    <xf numFmtId="4" fontId="3" fillId="0" borderId="1" xfId="105" applyNumberFormat="1" applyFont="1" applyFill="1" applyBorder="1" applyAlignment="1">
      <alignment horizontal="center" vertical="center"/>
    </xf>
    <xf numFmtId="0" fontId="2" fillId="0" borderId="1" xfId="93" applyNumberFormat="1" applyFont="1" applyFill="1" applyBorder="1" applyAlignment="1">
      <alignment horizontal="center" vertical="center" wrapText="1"/>
      <protection/>
    </xf>
    <xf numFmtId="0" fontId="2" fillId="0" borderId="1" xfId="64" applyFont="1" applyFill="1" applyBorder="1" applyAlignment="1">
      <alignment horizontal="center" vertical="center" wrapText="1"/>
      <protection/>
    </xf>
    <xf numFmtId="4" fontId="2" fillId="0" borderId="1" xfId="64" applyNumberFormat="1" applyFont="1" applyFill="1" applyBorder="1" applyAlignment="1">
      <alignment horizontal="center" vertical="center" wrapText="1"/>
      <protection/>
    </xf>
    <xf numFmtId="0" fontId="2" fillId="0" borderId="1" xfId="83" applyFont="1" applyFill="1" applyBorder="1" applyAlignment="1">
      <alignment horizontal="center" vertical="center" wrapText="1"/>
      <protection/>
    </xf>
    <xf numFmtId="0" fontId="2" fillId="0" borderId="1" xfId="35" applyFont="1" applyFill="1" applyBorder="1" applyAlignment="1">
      <alignment horizontal="center" vertical="center" wrapText="1"/>
      <protection/>
    </xf>
    <xf numFmtId="49" fontId="2" fillId="0" borderId="1" xfId="93" applyNumberFormat="1" applyFont="1" applyFill="1" applyBorder="1" applyAlignment="1">
      <alignment horizontal="center" vertical="center" wrapText="1"/>
      <protection/>
    </xf>
    <xf numFmtId="4" fontId="2" fillId="0" borderId="1" xfId="93" applyNumberFormat="1" applyFont="1" applyFill="1" applyBorder="1" applyAlignment="1">
      <alignment horizontal="center" vertical="center" wrapText="1"/>
      <protection/>
    </xf>
    <xf numFmtId="0" fontId="3" fillId="0" borderId="1" xfId="93" applyNumberFormat="1" applyFont="1" applyFill="1" applyBorder="1" applyAlignment="1">
      <alignment horizontal="center" vertical="center" wrapText="1"/>
      <protection/>
    </xf>
    <xf numFmtId="3" fontId="3" fillId="0" borderId="1" xfId="73" applyNumberFormat="1" applyFont="1" applyFill="1" applyBorder="1" applyAlignment="1">
      <alignment horizontal="center" vertical="center" wrapText="1"/>
      <protection/>
    </xf>
    <xf numFmtId="1" fontId="3" fillId="0" borderId="1" xfId="73" applyNumberFormat="1" applyFont="1" applyFill="1" applyBorder="1" applyAlignment="1">
      <alignment horizontal="center" vertical="center"/>
      <protection/>
    </xf>
    <xf numFmtId="0" fontId="3" fillId="0" borderId="1" xfId="68" applyFont="1" applyFill="1" applyBorder="1" applyAlignment="1">
      <alignment horizontal="center" vertical="center" wrapText="1"/>
      <protection/>
    </xf>
    <xf numFmtId="0" fontId="3" fillId="0" borderId="1" xfId="73" applyFont="1" applyFill="1" applyBorder="1" applyAlignment="1">
      <alignment horizontal="center" vertical="center"/>
      <protection/>
    </xf>
    <xf numFmtId="194" fontId="3" fillId="0" borderId="1" xfId="73" applyNumberFormat="1" applyFont="1" applyFill="1" applyBorder="1" applyAlignment="1">
      <alignment horizontal="center" vertical="center"/>
      <protection/>
    </xf>
    <xf numFmtId="185" fontId="3" fillId="0" borderId="1" xfId="105" applyNumberFormat="1" applyFont="1" applyFill="1" applyBorder="1" applyAlignment="1">
      <alignment horizontal="center" vertical="center"/>
    </xf>
    <xf numFmtId="0" fontId="3" fillId="0" borderId="1" xfId="73" applyFont="1" applyFill="1" applyBorder="1" applyAlignment="1">
      <alignment horizontal="center" vertical="center" wrapText="1"/>
      <protection/>
    </xf>
    <xf numFmtId="1" fontId="2" fillId="0" borderId="1" xfId="68" applyNumberFormat="1" applyFont="1" applyFill="1" applyBorder="1" applyAlignment="1">
      <alignment horizontal="center" vertical="center" wrapText="1"/>
      <protection/>
    </xf>
    <xf numFmtId="194" fontId="2" fillId="0" borderId="1" xfId="0" applyNumberFormat="1" applyFont="1" applyFill="1" applyBorder="1" applyAlignment="1">
      <alignment horizontal="center" vertical="center" wrapText="1"/>
    </xf>
    <xf numFmtId="1" fontId="2" fillId="0" borderId="1" xfId="67" applyNumberFormat="1" applyFont="1" applyFill="1" applyBorder="1" applyAlignment="1">
      <alignment horizontal="center" vertical="center" wrapText="1"/>
      <protection/>
    </xf>
    <xf numFmtId="1" fontId="2" fillId="0" borderId="1" xfId="64" applyNumberFormat="1" applyFont="1" applyFill="1" applyBorder="1" applyAlignment="1">
      <alignment horizontal="center" vertical="center" wrapText="1"/>
      <protection/>
    </xf>
    <xf numFmtId="0" fontId="2" fillId="0" borderId="1" xfId="67" applyNumberFormat="1" applyFont="1" applyFill="1" applyBorder="1" applyAlignment="1">
      <alignment horizontal="center" vertical="center"/>
      <protection/>
    </xf>
    <xf numFmtId="1" fontId="2" fillId="0" borderId="1" xfId="67" applyNumberFormat="1" applyFont="1" applyFill="1" applyBorder="1" applyAlignment="1">
      <alignment horizontal="center" vertical="center" wrapText="1"/>
      <protection/>
    </xf>
    <xf numFmtId="202" fontId="2" fillId="0" borderId="1" xfId="67" applyNumberFormat="1" applyFont="1" applyFill="1" applyBorder="1" applyAlignment="1">
      <alignment horizontal="center" vertical="center" wrapText="1"/>
      <protection/>
    </xf>
    <xf numFmtId="0" fontId="2" fillId="0" borderId="1" xfId="65" applyFont="1" applyFill="1" applyBorder="1" applyAlignment="1">
      <alignment horizontal="center" vertical="center" wrapText="1"/>
      <protection/>
    </xf>
    <xf numFmtId="3" fontId="2" fillId="0" borderId="1" xfId="67" applyNumberFormat="1" applyFont="1" applyFill="1" applyBorder="1" applyAlignment="1">
      <alignment horizontal="center" vertical="center" wrapText="1"/>
      <protection/>
    </xf>
    <xf numFmtId="0" fontId="2" fillId="0" borderId="1" xfId="84" applyFont="1" applyFill="1" applyBorder="1" applyAlignment="1">
      <alignment horizontal="center" vertical="center" wrapText="1"/>
      <protection/>
    </xf>
    <xf numFmtId="3" fontId="3" fillId="0" borderId="1" xfId="0" applyNumberFormat="1" applyFont="1" applyFill="1" applyBorder="1" applyAlignment="1">
      <alignment horizontal="center" vertical="center"/>
    </xf>
    <xf numFmtId="0" fontId="2" fillId="0" borderId="1" xfId="64" applyFont="1" applyFill="1" applyBorder="1" applyAlignment="1">
      <alignment horizontal="center" vertical="center" wrapText="1"/>
      <protection/>
    </xf>
    <xf numFmtId="0" fontId="2" fillId="0" borderId="1" xfId="81" applyFont="1" applyFill="1" applyBorder="1" applyAlignment="1">
      <alignment horizontal="center" vertical="center" wrapText="1"/>
      <protection/>
    </xf>
    <xf numFmtId="14" fontId="2" fillId="0" borderId="1" xfId="67" applyNumberFormat="1" applyFont="1" applyFill="1" applyBorder="1" applyAlignment="1">
      <alignment horizontal="center" vertical="center" wrapText="1"/>
      <protection/>
    </xf>
    <xf numFmtId="0" fontId="2" fillId="0" borderId="1" xfId="93" applyNumberFormat="1" applyFont="1" applyFill="1" applyBorder="1" applyAlignment="1">
      <alignment horizontal="center" vertical="center" wrapText="1"/>
      <protection/>
    </xf>
    <xf numFmtId="3" fontId="2" fillId="0" borderId="1" xfId="73" applyNumberFormat="1" applyFont="1" applyFill="1" applyBorder="1" applyAlignment="1">
      <alignment horizontal="center" vertical="center" wrapText="1"/>
      <protection/>
    </xf>
    <xf numFmtId="0" fontId="2" fillId="0" borderId="1" xfId="73" applyFont="1" applyFill="1" applyBorder="1" applyAlignment="1">
      <alignment horizontal="center" vertical="center"/>
      <protection/>
    </xf>
    <xf numFmtId="194" fontId="2" fillId="0" borderId="1" xfId="105" applyNumberFormat="1" applyFont="1" applyFill="1" applyBorder="1" applyAlignment="1">
      <alignment horizontal="center" vertical="center"/>
    </xf>
    <xf numFmtId="4" fontId="2" fillId="0" borderId="1" xfId="105" applyNumberFormat="1" applyFont="1" applyFill="1" applyBorder="1" applyAlignment="1">
      <alignment horizontal="center" vertical="center"/>
    </xf>
    <xf numFmtId="185" fontId="2" fillId="0" borderId="1" xfId="105"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2" xfId="67" applyFont="1" applyFill="1" applyBorder="1" applyAlignment="1">
      <alignment horizontal="center" vertical="center" wrapText="1"/>
      <protection/>
    </xf>
    <xf numFmtId="0" fontId="2" fillId="0" borderId="14" xfId="67" applyFont="1" applyFill="1" applyBorder="1" applyAlignment="1">
      <alignment horizontal="center" vertical="center" wrapText="1"/>
      <protection/>
    </xf>
    <xf numFmtId="0" fontId="2" fillId="0" borderId="1" xfId="82" applyFont="1" applyFill="1" applyBorder="1" applyAlignment="1">
      <alignment horizontal="center" vertical="center" wrapText="1"/>
      <protection/>
    </xf>
    <xf numFmtId="4" fontId="3" fillId="0" borderId="1" xfId="67" applyNumberFormat="1" applyFont="1" applyFill="1" applyBorder="1" applyAlignment="1">
      <alignment horizontal="center" vertical="center" wrapText="1"/>
      <protection/>
    </xf>
    <xf numFmtId="0" fontId="3" fillId="0" borderId="1" xfId="67" applyFont="1" applyFill="1" applyBorder="1" applyAlignment="1">
      <alignment horizontal="center" vertical="center"/>
      <protection/>
    </xf>
    <xf numFmtId="49" fontId="2" fillId="0" borderId="1" xfId="35" applyNumberFormat="1" applyFont="1" applyFill="1" applyBorder="1" applyAlignment="1">
      <alignment horizontal="center" vertical="center" wrapText="1"/>
      <protection/>
    </xf>
    <xf numFmtId="0" fontId="2" fillId="0" borderId="1" xfId="68" applyNumberFormat="1" applyFont="1" applyFill="1" applyBorder="1" applyAlignment="1">
      <alignment horizontal="center" vertical="center" wrapText="1"/>
      <protection/>
    </xf>
    <xf numFmtId="0" fontId="2" fillId="0" borderId="1" xfId="43" applyFont="1" applyFill="1" applyBorder="1" applyAlignment="1">
      <alignment horizontal="center" vertical="center" wrapText="1"/>
      <protection/>
    </xf>
    <xf numFmtId="1" fontId="2" fillId="0" borderId="1" xfId="93" applyNumberFormat="1" applyFont="1" applyFill="1" applyBorder="1" applyAlignment="1">
      <alignment horizontal="center" vertical="center" wrapText="1"/>
      <protection/>
    </xf>
    <xf numFmtId="4" fontId="3" fillId="0" borderId="0" xfId="67" applyNumberFormat="1" applyFont="1" applyFill="1" applyBorder="1" applyAlignment="1">
      <alignment horizontal="center" vertical="center"/>
      <protection/>
    </xf>
    <xf numFmtId="49" fontId="2" fillId="0" borderId="1" xfId="93" applyNumberFormat="1" applyFont="1" applyFill="1" applyBorder="1" applyAlignment="1">
      <alignment horizontal="center" vertical="center" wrapText="1"/>
      <protection/>
    </xf>
    <xf numFmtId="0" fontId="2" fillId="0" borderId="1" xfId="85" applyFont="1" applyFill="1" applyBorder="1" applyAlignment="1">
      <alignment horizontal="center" vertical="center" wrapText="1"/>
      <protection/>
    </xf>
    <xf numFmtId="1" fontId="2" fillId="0" borderId="1" xfId="67" applyNumberFormat="1" applyFont="1" applyFill="1" applyBorder="1" applyAlignment="1">
      <alignment horizontal="center" vertical="center"/>
      <protection/>
    </xf>
    <xf numFmtId="0" fontId="3" fillId="0" borderId="0" xfId="67" applyFont="1" applyFill="1" applyAlignment="1">
      <alignment horizontal="center" vertical="center"/>
      <protection/>
    </xf>
    <xf numFmtId="0" fontId="3" fillId="0" borderId="0" xfId="67" applyFont="1" applyFill="1" applyAlignment="1">
      <alignment horizontal="center" vertical="center" wrapText="1"/>
      <protection/>
    </xf>
    <xf numFmtId="0" fontId="3" fillId="0" borderId="0" xfId="67" applyFont="1" applyFill="1" applyBorder="1" applyAlignment="1">
      <alignment horizontal="center" vertical="center"/>
      <protection/>
    </xf>
    <xf numFmtId="0" fontId="2" fillId="0" borderId="1" xfId="81" applyFont="1" applyFill="1" applyBorder="1" applyAlignment="1">
      <alignment horizontal="center" vertical="center" wrapText="1"/>
      <protection/>
    </xf>
    <xf numFmtId="0" fontId="2" fillId="0" borderId="12" xfId="67" applyFont="1" applyFill="1" applyBorder="1" applyAlignment="1">
      <alignment horizontal="center" vertical="center" wrapText="1"/>
      <protection/>
    </xf>
    <xf numFmtId="14" fontId="2" fillId="0" borderId="1" xfId="67" applyNumberFormat="1" applyFont="1" applyFill="1" applyBorder="1" applyAlignment="1">
      <alignment horizontal="center" vertical="center" wrapText="1"/>
      <protection/>
    </xf>
    <xf numFmtId="0" fontId="2" fillId="0" borderId="13" xfId="81" applyFont="1" applyFill="1" applyBorder="1" applyAlignment="1">
      <alignment horizontal="center" vertical="center" wrapText="1"/>
      <protection/>
    </xf>
    <xf numFmtId="0" fontId="2" fillId="0" borderId="1" xfId="0" applyFont="1" applyFill="1" applyBorder="1" applyAlignment="1">
      <alignment vertical="center" wrapText="1"/>
    </xf>
    <xf numFmtId="0" fontId="3" fillId="0" borderId="1" xfId="67" applyFont="1" applyFill="1" applyBorder="1">
      <alignment/>
      <protection/>
    </xf>
    <xf numFmtId="0" fontId="2" fillId="0" borderId="0" xfId="0" applyFont="1" applyFill="1" applyAlignment="1">
      <alignment vertical="center" wrapText="1"/>
    </xf>
    <xf numFmtId="4" fontId="3" fillId="0" borderId="1" xfId="67" applyNumberFormat="1" applyFont="1" applyFill="1" applyBorder="1" applyAlignment="1">
      <alignment horizontal="center" vertical="center"/>
      <protection/>
    </xf>
    <xf numFmtId="4" fontId="2" fillId="0" borderId="1" xfId="67" applyNumberFormat="1" applyFont="1" applyFill="1" applyBorder="1" applyAlignment="1">
      <alignment horizontal="center" vertical="center"/>
      <protection/>
    </xf>
    <xf numFmtId="0" fontId="2" fillId="0" borderId="1" xfId="67" applyNumberFormat="1" applyFont="1" applyFill="1" applyBorder="1" applyAlignment="1">
      <alignment horizontal="center" vertical="center" wrapText="1"/>
      <protection/>
    </xf>
  </cellXfs>
  <cellStyles count="98">
    <cellStyle name="Normal" xfId="0"/>
    <cellStyle name=" 1"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Normal 2" xfId="34"/>
    <cellStyle name="Normal 2 3 2" xfId="35"/>
    <cellStyle name="Normal 2 3 2 2" xfId="36"/>
    <cellStyle name="Normal 2 3 2 3" xfId="37"/>
    <cellStyle name="Normal 3" xfId="38"/>
    <cellStyle name="Normal 3 2" xfId="39"/>
    <cellStyle name="SAS FM Read-only data cell (read-only table)" xfId="40"/>
    <cellStyle name="SAS FM Read-only data cell (read-only table) 3" xfId="41"/>
    <cellStyle name="SAS FM Row header" xfId="42"/>
    <cellStyle name="Style 1" xfId="43"/>
    <cellStyle name="Акцент1" xfId="44"/>
    <cellStyle name="Акцент2" xfId="45"/>
    <cellStyle name="Акцент3" xfId="46"/>
    <cellStyle name="Акцент4" xfId="47"/>
    <cellStyle name="Акцент5" xfId="48"/>
    <cellStyle name="Акцент6" xfId="49"/>
    <cellStyle name="Ввод " xfId="50"/>
    <cellStyle name="Вывод" xfId="51"/>
    <cellStyle name="Вычисление" xfId="52"/>
    <cellStyle name="Hyperlink" xfId="53"/>
    <cellStyle name="Currency" xfId="54"/>
    <cellStyle name="Currency [0]" xfId="55"/>
    <cellStyle name="Заголовок 1" xfId="56"/>
    <cellStyle name="Заголовок 2" xfId="57"/>
    <cellStyle name="Заголовок 3" xfId="58"/>
    <cellStyle name="Заголовок 4" xfId="59"/>
    <cellStyle name="Итог" xfId="60"/>
    <cellStyle name="Контрольная ячейка" xfId="61"/>
    <cellStyle name="Название" xfId="62"/>
    <cellStyle name="Нейтральный" xfId="63"/>
    <cellStyle name="Обычный 10" xfId="64"/>
    <cellStyle name="Обычный 11" xfId="65"/>
    <cellStyle name="Обычный 12" xfId="66"/>
    <cellStyle name="Обычный 2" xfId="67"/>
    <cellStyle name="Обычный 2 2" xfId="68"/>
    <cellStyle name="Обычный 2 2 2 2" xfId="69"/>
    <cellStyle name="Обычный 2 2 2_Корр ГПЗ 2012 (для РА)финал" xfId="70"/>
    <cellStyle name="Обычный 2 2 3" xfId="71"/>
    <cellStyle name="Обычный 2 3_Корр ГПЗ 2012 (для РА)финал" xfId="72"/>
    <cellStyle name="Обычный 2_План ГЗ на 2011г  первочередные " xfId="73"/>
    <cellStyle name="Обычный 3" xfId="74"/>
    <cellStyle name="Обычный 4" xfId="75"/>
    <cellStyle name="Обычный 5" xfId="76"/>
    <cellStyle name="Обычный 6" xfId="77"/>
    <cellStyle name="Обычный 7" xfId="78"/>
    <cellStyle name="Обычный 8" xfId="79"/>
    <cellStyle name="Обычный 9" xfId="80"/>
    <cellStyle name="Обычный_2. Сейсморазведка от 04.11.11" xfId="81"/>
    <cellStyle name="Обычный_Лист1" xfId="82"/>
    <cellStyle name="Обычный_Лист1_Разд7.1 -  автоматиз  и информац  технологии" xfId="83"/>
    <cellStyle name="Обычный_Лист3" xfId="84"/>
    <cellStyle name="Обычный_ПП-2008-ЭМГ-23.06.07 обнов" xfId="85"/>
    <cellStyle name="Followed Hyperlink" xfId="86"/>
    <cellStyle name="Плохой" xfId="87"/>
    <cellStyle name="Пояснение" xfId="88"/>
    <cellStyle name="Примечание" xfId="89"/>
    <cellStyle name="Percent" xfId="90"/>
    <cellStyle name="Процентный 2" xfId="91"/>
    <cellStyle name="Связанная ячейка" xfId="92"/>
    <cellStyle name="Стиль 1" xfId="93"/>
    <cellStyle name="Стиль 1 2" xfId="94"/>
    <cellStyle name="Текст предупреждения" xfId="95"/>
    <cellStyle name="Comma" xfId="96"/>
    <cellStyle name="Comma [0]" xfId="97"/>
    <cellStyle name="Финансовый 2" xfId="98"/>
    <cellStyle name="Финансовый 2 2" xfId="99"/>
    <cellStyle name="Финансовый 3" xfId="100"/>
    <cellStyle name="Финансовый 4" xfId="101"/>
    <cellStyle name="Финансовый 5" xfId="102"/>
    <cellStyle name="Финансовый 6" xfId="103"/>
    <cellStyle name="Финансовый 6 2" xfId="104"/>
    <cellStyle name="Финансовый 7" xfId="105"/>
    <cellStyle name="Финансовый 8" xfId="106"/>
    <cellStyle name="Финансовый 8 2" xfId="107"/>
    <cellStyle name="Финансовый 9" xfId="108"/>
    <cellStyle name="Финансовый 9 2" xfId="109"/>
    <cellStyle name="Хороший" xfId="110"/>
    <cellStyle name="Хороший 2"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51"/>
  <sheetViews>
    <sheetView tabSelected="1" zoomScaleSheetLayoutView="90" workbookViewId="0" topLeftCell="A1">
      <selection activeCell="J23" sqref="J23"/>
    </sheetView>
  </sheetViews>
  <sheetFormatPr defaultColWidth="9.140625" defaultRowHeight="12.75" outlineLevelCol="1"/>
  <cols>
    <col min="1" max="1" width="9.140625" style="13" customWidth="1"/>
    <col min="2" max="6" width="9.140625" style="8" hidden="1" customWidth="1"/>
    <col min="7" max="7" width="9.7109375" style="37" customWidth="1"/>
    <col min="8" max="8" width="17.8515625" style="10" customWidth="1"/>
    <col min="9" max="9" width="9.7109375" style="10" customWidth="1"/>
    <col min="10" max="10" width="32.8515625" style="10" customWidth="1"/>
    <col min="11" max="11" width="26.140625" style="10" customWidth="1" outlineLevel="1"/>
    <col min="12" max="12" width="31.28125" style="10" customWidth="1" outlineLevel="1"/>
    <col min="13" max="13" width="27.00390625" style="10" customWidth="1" outlineLevel="1"/>
    <col min="14" max="14" width="28.28125" style="10" customWidth="1"/>
    <col min="15" max="15" width="24.8515625" style="10" customWidth="1" outlineLevel="1"/>
    <col min="16" max="16" width="8.00390625" style="8" customWidth="1"/>
    <col min="17" max="17" width="9.28125" style="8" customWidth="1" outlineLevel="1"/>
    <col min="18" max="18" width="11.7109375" style="8" customWidth="1" outlineLevel="1"/>
    <col min="19" max="19" width="14.421875" style="8" customWidth="1" outlineLevel="1"/>
    <col min="20" max="20" width="15.8515625" style="8" customWidth="1" outlineLevel="1"/>
    <col min="21" max="21" width="14.421875" style="8" customWidth="1" outlineLevel="1"/>
    <col min="22" max="22" width="13.8515625" style="8" customWidth="1" outlineLevel="1"/>
    <col min="23" max="23" width="15.8515625" style="8" customWidth="1" outlineLevel="1"/>
    <col min="24" max="24" width="49.7109375" style="8" customWidth="1" outlineLevel="1"/>
    <col min="25" max="25" width="10.57421875" style="41" customWidth="1" outlineLevel="1"/>
    <col min="26" max="26" width="8.28125" style="8" customWidth="1" outlineLevel="1"/>
    <col min="27" max="27" width="12.00390625" style="8" customWidth="1" outlineLevel="1"/>
    <col min="28" max="28" width="20.28125" style="26" customWidth="1"/>
    <col min="29" max="29" width="18.57421875" style="27" customWidth="1"/>
    <col min="30" max="30" width="16.8515625" style="27" customWidth="1"/>
    <col min="31" max="31" width="10.00390625" style="8" customWidth="1"/>
    <col min="32" max="32" width="8.140625" style="8" customWidth="1"/>
    <col min="33" max="33" width="11.57421875" style="29" customWidth="1"/>
    <col min="34" max="34" width="9.140625" style="28" customWidth="1"/>
    <col min="35" max="37" width="16.28125" style="42" customWidth="1"/>
    <col min="38" max="39" width="16.28125" style="43" customWidth="1"/>
    <col min="40" max="42" width="9.140625" style="43" customWidth="1"/>
    <col min="43" max="16384" width="9.140625" style="8" customWidth="1"/>
  </cols>
  <sheetData>
    <row r="1" spans="7:32" ht="12.75">
      <c r="G1" s="11"/>
      <c r="I1" s="9"/>
      <c r="J1" s="9"/>
      <c r="K1" s="9"/>
      <c r="L1" s="9"/>
      <c r="M1" s="9"/>
      <c r="N1" s="9"/>
      <c r="O1" s="9"/>
      <c r="P1" s="12"/>
      <c r="Q1" s="12"/>
      <c r="R1" s="12"/>
      <c r="S1" s="12"/>
      <c r="T1" s="12"/>
      <c r="U1" s="12"/>
      <c r="V1" s="12"/>
      <c r="W1" s="12"/>
      <c r="X1" s="12"/>
      <c r="Y1" s="39"/>
      <c r="Z1" s="12"/>
      <c r="AA1" s="12"/>
      <c r="AB1" s="33"/>
      <c r="AC1" s="34" t="s">
        <v>35</v>
      </c>
      <c r="AD1" s="35"/>
      <c r="AE1" s="12"/>
      <c r="AF1" s="12"/>
    </row>
    <row r="2" spans="7:32" ht="12.75">
      <c r="G2" s="11"/>
      <c r="I2" s="9"/>
      <c r="J2" s="9"/>
      <c r="K2" s="9"/>
      <c r="L2" s="9"/>
      <c r="M2" s="9"/>
      <c r="N2" s="9"/>
      <c r="O2" s="9"/>
      <c r="P2" s="12"/>
      <c r="Q2" s="12"/>
      <c r="R2" s="12"/>
      <c r="S2" s="12"/>
      <c r="T2" s="12"/>
      <c r="U2" s="12"/>
      <c r="V2" s="12"/>
      <c r="W2" s="12"/>
      <c r="X2" s="12"/>
      <c r="Y2" s="39"/>
      <c r="Z2" s="12"/>
      <c r="AA2" s="12"/>
      <c r="AB2" s="33"/>
      <c r="AC2" s="34" t="s">
        <v>277</v>
      </c>
      <c r="AD2" s="35"/>
      <c r="AE2" s="12"/>
      <c r="AF2" s="12"/>
    </row>
    <row r="3" spans="7:32" ht="12.75">
      <c r="G3" s="11"/>
      <c r="I3" s="9"/>
      <c r="J3" s="9"/>
      <c r="K3" s="9"/>
      <c r="L3" s="9"/>
      <c r="M3" s="9"/>
      <c r="N3" s="9"/>
      <c r="O3" s="9"/>
      <c r="P3" s="12"/>
      <c r="Q3" s="12"/>
      <c r="R3" s="12"/>
      <c r="S3" s="12"/>
      <c r="T3" s="12"/>
      <c r="U3" s="12"/>
      <c r="V3" s="12"/>
      <c r="W3" s="12"/>
      <c r="X3" s="12"/>
      <c r="Y3" s="39"/>
      <c r="Z3" s="12"/>
      <c r="AA3" s="12"/>
      <c r="AB3" s="33"/>
      <c r="AC3" s="35"/>
      <c r="AD3" s="35"/>
      <c r="AE3" s="12"/>
      <c r="AF3" s="12"/>
    </row>
    <row r="4" spans="7:32" ht="12.75">
      <c r="G4" s="11"/>
      <c r="I4" s="9"/>
      <c r="J4" s="9"/>
      <c r="K4" s="9"/>
      <c r="L4" s="9"/>
      <c r="M4" s="9"/>
      <c r="N4" s="9"/>
      <c r="O4" s="9"/>
      <c r="P4" s="12"/>
      <c r="Q4" s="12"/>
      <c r="R4" s="12"/>
      <c r="S4" s="12"/>
      <c r="T4" s="12"/>
      <c r="U4" s="12"/>
      <c r="V4" s="12"/>
      <c r="W4" s="12"/>
      <c r="X4" s="12"/>
      <c r="Y4" s="39"/>
      <c r="Z4" s="12"/>
      <c r="AA4" s="12"/>
      <c r="AB4" s="33"/>
      <c r="AC4" s="35"/>
      <c r="AD4" s="35"/>
      <c r="AE4" s="12"/>
      <c r="AF4" s="12"/>
    </row>
    <row r="5" spans="7:32" ht="12.75">
      <c r="G5" s="11"/>
      <c r="J5" s="9"/>
      <c r="K5" s="25" t="s">
        <v>217</v>
      </c>
      <c r="L5" s="9"/>
      <c r="M5" s="9"/>
      <c r="N5" s="9"/>
      <c r="O5" s="9"/>
      <c r="P5" s="12"/>
      <c r="Q5" s="12"/>
      <c r="R5" s="12"/>
      <c r="S5" s="12"/>
      <c r="T5" s="12"/>
      <c r="U5" s="12"/>
      <c r="V5" s="12"/>
      <c r="W5" s="12"/>
      <c r="X5" s="12"/>
      <c r="Y5" s="39"/>
      <c r="Z5" s="12"/>
      <c r="AA5" s="12"/>
      <c r="AB5" s="33"/>
      <c r="AC5" s="35"/>
      <c r="AD5" s="35"/>
      <c r="AE5" s="12"/>
      <c r="AF5" s="12"/>
    </row>
    <row r="6" spans="7:32" ht="12.75">
      <c r="G6" s="11"/>
      <c r="I6" s="9"/>
      <c r="J6" s="9"/>
      <c r="K6" s="9"/>
      <c r="L6" s="9"/>
      <c r="M6" s="9"/>
      <c r="N6" s="9"/>
      <c r="O6" s="9"/>
      <c r="P6" s="12"/>
      <c r="Q6" s="12"/>
      <c r="R6" s="12"/>
      <c r="S6" s="12"/>
      <c r="T6" s="12"/>
      <c r="U6" s="12"/>
      <c r="V6" s="12"/>
      <c r="W6" s="12"/>
      <c r="X6" s="12"/>
      <c r="Y6" s="39"/>
      <c r="Z6" s="12"/>
      <c r="AA6" s="12"/>
      <c r="AB6" s="33"/>
      <c r="AC6" s="35"/>
      <c r="AD6" s="35"/>
      <c r="AE6" s="12"/>
      <c r="AF6" s="12"/>
    </row>
    <row r="7" spans="7:33" ht="76.5">
      <c r="G7" s="31" t="s">
        <v>2</v>
      </c>
      <c r="H7" s="16" t="s">
        <v>15</v>
      </c>
      <c r="I7" s="16" t="s">
        <v>19</v>
      </c>
      <c r="J7" s="16" t="s">
        <v>28</v>
      </c>
      <c r="K7" s="16" t="s">
        <v>29</v>
      </c>
      <c r="L7" s="16" t="s">
        <v>30</v>
      </c>
      <c r="M7" s="16" t="s">
        <v>31</v>
      </c>
      <c r="N7" s="16" t="s">
        <v>32</v>
      </c>
      <c r="O7" s="16" t="s">
        <v>33</v>
      </c>
      <c r="P7" s="16" t="s">
        <v>3</v>
      </c>
      <c r="Q7" s="16" t="s">
        <v>4</v>
      </c>
      <c r="R7" s="16" t="s">
        <v>22</v>
      </c>
      <c r="S7" s="16" t="s">
        <v>16</v>
      </c>
      <c r="T7" s="16" t="s">
        <v>5</v>
      </c>
      <c r="U7" s="16" t="s">
        <v>6</v>
      </c>
      <c r="V7" s="16" t="s">
        <v>21</v>
      </c>
      <c r="W7" s="16" t="s">
        <v>7</v>
      </c>
      <c r="X7" s="16" t="s">
        <v>18</v>
      </c>
      <c r="Y7" s="18" t="s">
        <v>8</v>
      </c>
      <c r="Z7" s="16" t="s">
        <v>9</v>
      </c>
      <c r="AA7" s="16" t="s">
        <v>10</v>
      </c>
      <c r="AB7" s="14" t="s">
        <v>11</v>
      </c>
      <c r="AC7" s="14" t="s">
        <v>17</v>
      </c>
      <c r="AD7" s="14" t="s">
        <v>12</v>
      </c>
      <c r="AE7" s="16" t="s">
        <v>20</v>
      </c>
      <c r="AF7" s="16" t="s">
        <v>13</v>
      </c>
      <c r="AG7" s="16" t="s">
        <v>14</v>
      </c>
    </row>
    <row r="8" spans="1:42" s="7" customFormat="1" ht="13.5" customHeight="1">
      <c r="A8" s="15"/>
      <c r="G8" s="38">
        <v>1</v>
      </c>
      <c r="H8" s="23">
        <v>2</v>
      </c>
      <c r="I8" s="23">
        <v>3</v>
      </c>
      <c r="J8" s="23">
        <v>4</v>
      </c>
      <c r="K8" s="23"/>
      <c r="L8" s="23">
        <v>5</v>
      </c>
      <c r="M8" s="23"/>
      <c r="N8" s="23">
        <v>6</v>
      </c>
      <c r="O8" s="23"/>
      <c r="P8" s="23">
        <v>7</v>
      </c>
      <c r="Q8" s="23">
        <v>8</v>
      </c>
      <c r="R8" s="23">
        <v>9</v>
      </c>
      <c r="S8" s="23">
        <v>10</v>
      </c>
      <c r="T8" s="23">
        <v>11</v>
      </c>
      <c r="U8" s="23">
        <v>12</v>
      </c>
      <c r="V8" s="23">
        <v>13</v>
      </c>
      <c r="W8" s="23">
        <v>14</v>
      </c>
      <c r="X8" s="23">
        <v>15</v>
      </c>
      <c r="Y8" s="40">
        <v>16</v>
      </c>
      <c r="Z8" s="23">
        <v>17</v>
      </c>
      <c r="AA8" s="23">
        <v>18</v>
      </c>
      <c r="AB8" s="23">
        <v>19</v>
      </c>
      <c r="AC8" s="24">
        <v>20</v>
      </c>
      <c r="AD8" s="24">
        <v>21</v>
      </c>
      <c r="AE8" s="23">
        <v>22</v>
      </c>
      <c r="AF8" s="23">
        <v>23</v>
      </c>
      <c r="AG8" s="23">
        <v>24</v>
      </c>
      <c r="AH8" s="32"/>
      <c r="AI8" s="44"/>
      <c r="AJ8" s="44"/>
      <c r="AK8" s="44"/>
      <c r="AL8" s="45"/>
      <c r="AM8" s="45"/>
      <c r="AN8" s="45"/>
      <c r="AO8" s="45"/>
      <c r="AP8" s="45"/>
    </row>
    <row r="9" spans="7:37" ht="13.5">
      <c r="G9" s="73" t="s">
        <v>265</v>
      </c>
      <c r="H9" s="74"/>
      <c r="I9" s="74"/>
      <c r="J9" s="74"/>
      <c r="K9" s="74"/>
      <c r="L9" s="74"/>
      <c r="M9" s="74"/>
      <c r="N9" s="74"/>
      <c r="O9" s="74"/>
      <c r="P9" s="74"/>
      <c r="Q9" s="74"/>
      <c r="R9" s="74"/>
      <c r="S9" s="74"/>
      <c r="T9" s="74"/>
      <c r="U9" s="74"/>
      <c r="V9" s="74"/>
      <c r="W9" s="74"/>
      <c r="X9" s="74"/>
      <c r="Y9" s="75"/>
      <c r="Z9" s="74"/>
      <c r="AA9" s="74"/>
      <c r="AB9" s="76"/>
      <c r="AC9" s="76"/>
      <c r="AD9" s="76"/>
      <c r="AE9" s="74"/>
      <c r="AF9" s="74"/>
      <c r="AG9" s="74"/>
      <c r="AH9" s="43"/>
      <c r="AI9" s="43"/>
      <c r="AJ9" s="43"/>
      <c r="AK9" s="43"/>
    </row>
    <row r="10" spans="1:42" s="7" customFormat="1" ht="12.75">
      <c r="A10" s="15"/>
      <c r="G10" s="17" t="s">
        <v>37</v>
      </c>
      <c r="H10" s="16"/>
      <c r="I10" s="16"/>
      <c r="J10" s="16"/>
      <c r="K10" s="16"/>
      <c r="L10" s="16"/>
      <c r="M10" s="6"/>
      <c r="N10" s="16"/>
      <c r="O10" s="16"/>
      <c r="P10" s="16"/>
      <c r="Q10" s="18"/>
      <c r="R10" s="16"/>
      <c r="S10" s="19"/>
      <c r="T10" s="6"/>
      <c r="U10" s="6"/>
      <c r="V10" s="6"/>
      <c r="W10" s="6"/>
      <c r="X10" s="16"/>
      <c r="Y10" s="16"/>
      <c r="Z10" s="16"/>
      <c r="AA10" s="20"/>
      <c r="AB10" s="14"/>
      <c r="AC10" s="55"/>
      <c r="AD10" s="55"/>
      <c r="AE10" s="16"/>
      <c r="AF10" s="21"/>
      <c r="AG10" s="16"/>
      <c r="AH10" s="32"/>
      <c r="AI10" s="44"/>
      <c r="AJ10" s="44"/>
      <c r="AK10" s="44"/>
      <c r="AL10" s="45"/>
      <c r="AM10" s="45"/>
      <c r="AN10" s="45"/>
      <c r="AO10" s="45"/>
      <c r="AP10" s="45"/>
    </row>
    <row r="11" spans="1:42" s="7" customFormat="1" ht="12.75">
      <c r="A11" s="15"/>
      <c r="G11" s="57" t="s">
        <v>41</v>
      </c>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9"/>
      <c r="AH11" s="32"/>
      <c r="AI11" s="44"/>
      <c r="AJ11" s="44"/>
      <c r="AK11" s="44"/>
      <c r="AL11" s="45"/>
      <c r="AM11" s="45"/>
      <c r="AN11" s="45"/>
      <c r="AO11" s="45"/>
      <c r="AP11" s="45"/>
    </row>
    <row r="12" spans="1:42" s="7" customFormat="1" ht="114.75">
      <c r="A12" s="15"/>
      <c r="G12" s="64" t="s">
        <v>266</v>
      </c>
      <c r="H12" s="64" t="s">
        <v>23</v>
      </c>
      <c r="I12" s="118" t="s">
        <v>267</v>
      </c>
      <c r="J12" s="119" t="s">
        <v>268</v>
      </c>
      <c r="K12" s="65" t="s">
        <v>269</v>
      </c>
      <c r="L12" s="120" t="s">
        <v>268</v>
      </c>
      <c r="M12" s="65" t="s">
        <v>269</v>
      </c>
      <c r="N12" s="121" t="s">
        <v>270</v>
      </c>
      <c r="O12" s="65" t="s">
        <v>271</v>
      </c>
      <c r="P12" s="71" t="s">
        <v>25</v>
      </c>
      <c r="Q12" s="64">
        <v>100</v>
      </c>
      <c r="R12" s="64">
        <v>230000000</v>
      </c>
      <c r="S12" s="66" t="s">
        <v>27</v>
      </c>
      <c r="T12" s="65" t="s">
        <v>272</v>
      </c>
      <c r="U12" s="64" t="s">
        <v>24</v>
      </c>
      <c r="V12" s="64"/>
      <c r="W12" s="64" t="s">
        <v>273</v>
      </c>
      <c r="X12" s="64" t="s">
        <v>274</v>
      </c>
      <c r="Y12" s="122"/>
      <c r="Z12" s="67"/>
      <c r="AA12" s="103"/>
      <c r="AB12" s="67"/>
      <c r="AC12" s="67">
        <v>35270630</v>
      </c>
      <c r="AD12" s="67">
        <f>AC12*1.12</f>
        <v>39503105.6</v>
      </c>
      <c r="AE12" s="122"/>
      <c r="AF12" s="103">
        <v>2013</v>
      </c>
      <c r="AG12" s="123"/>
      <c r="AH12" s="32"/>
      <c r="AI12" s="44"/>
      <c r="AJ12" s="44"/>
      <c r="AK12" s="44"/>
      <c r="AL12" s="45"/>
      <c r="AM12" s="45"/>
      <c r="AN12" s="45"/>
      <c r="AO12" s="45"/>
      <c r="AP12" s="45"/>
    </row>
    <row r="13" spans="1:42" s="7" customFormat="1" ht="12.75">
      <c r="A13" s="15"/>
      <c r="G13" s="17" t="s">
        <v>42</v>
      </c>
      <c r="H13" s="3"/>
      <c r="I13" s="3"/>
      <c r="J13" s="3"/>
      <c r="K13" s="3"/>
      <c r="L13" s="3"/>
      <c r="M13" s="3"/>
      <c r="N13" s="3"/>
      <c r="O13" s="3"/>
      <c r="P13" s="48"/>
      <c r="Q13" s="3"/>
      <c r="R13" s="3"/>
      <c r="S13" s="2"/>
      <c r="T13" s="1"/>
      <c r="U13" s="3"/>
      <c r="V13" s="3"/>
      <c r="W13" s="3"/>
      <c r="X13" s="3"/>
      <c r="Y13" s="56"/>
      <c r="Z13" s="4"/>
      <c r="AA13" s="56"/>
      <c r="AB13" s="56"/>
      <c r="AC13" s="14">
        <f>SUM(AC12:AC12)</f>
        <v>35270630</v>
      </c>
      <c r="AD13" s="14">
        <f>SUM(AD12:AD12)</f>
        <v>39503105.6</v>
      </c>
      <c r="AE13" s="30"/>
      <c r="AF13" s="49"/>
      <c r="AG13" s="48"/>
      <c r="AH13" s="32"/>
      <c r="AI13" s="44"/>
      <c r="AJ13" s="44"/>
      <c r="AK13" s="44"/>
      <c r="AL13" s="45"/>
      <c r="AM13" s="45"/>
      <c r="AN13" s="45"/>
      <c r="AO13" s="45"/>
      <c r="AP13" s="45"/>
    </row>
    <row r="14" spans="1:37" ht="12.75">
      <c r="A14" s="15"/>
      <c r="G14" s="17" t="s">
        <v>44</v>
      </c>
      <c r="H14" s="16"/>
      <c r="I14" s="60"/>
      <c r="J14" s="61"/>
      <c r="K14" s="16"/>
      <c r="L14" s="61"/>
      <c r="M14" s="16"/>
      <c r="N14" s="16"/>
      <c r="O14" s="16"/>
      <c r="P14" s="16"/>
      <c r="Q14" s="16"/>
      <c r="R14" s="16"/>
      <c r="S14" s="19"/>
      <c r="T14" s="54"/>
      <c r="U14" s="16"/>
      <c r="V14" s="31"/>
      <c r="W14" s="16"/>
      <c r="X14" s="16"/>
      <c r="Y14" s="31"/>
      <c r="Z14" s="31"/>
      <c r="AA14" s="53"/>
      <c r="AB14" s="31"/>
      <c r="AC14" s="53">
        <v>35270630</v>
      </c>
      <c r="AD14" s="53">
        <v>39503105.6</v>
      </c>
      <c r="AE14" s="16"/>
      <c r="AF14" s="16"/>
      <c r="AG14" s="16"/>
      <c r="AH14" s="43"/>
      <c r="AI14" s="43"/>
      <c r="AJ14" s="43"/>
      <c r="AK14" s="43"/>
    </row>
    <row r="15" spans="1:37" ht="12.75">
      <c r="A15" s="15"/>
      <c r="G15" s="17" t="s">
        <v>34</v>
      </c>
      <c r="H15" s="16"/>
      <c r="I15" s="16"/>
      <c r="J15" s="16"/>
      <c r="K15" s="16"/>
      <c r="L15" s="16"/>
      <c r="M15" s="6"/>
      <c r="N15" s="16"/>
      <c r="O15" s="16"/>
      <c r="P15" s="16"/>
      <c r="Q15" s="18"/>
      <c r="R15" s="16"/>
      <c r="S15" s="19"/>
      <c r="T15" s="6"/>
      <c r="U15" s="6"/>
      <c r="V15" s="6"/>
      <c r="W15" s="6"/>
      <c r="X15" s="16"/>
      <c r="Y15" s="16"/>
      <c r="Z15" s="16"/>
      <c r="AA15" s="20"/>
      <c r="AB15" s="14"/>
      <c r="AC15" s="14"/>
      <c r="AD15" s="14"/>
      <c r="AE15" s="16"/>
      <c r="AF15" s="21"/>
      <c r="AG15" s="16"/>
      <c r="AH15" s="43"/>
      <c r="AI15" s="43"/>
      <c r="AJ15" s="43"/>
      <c r="AK15" s="43"/>
    </row>
    <row r="16" spans="1:42" s="7" customFormat="1" ht="12.75">
      <c r="A16" s="15"/>
      <c r="G16" s="57" t="s">
        <v>41</v>
      </c>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9"/>
      <c r="AH16" s="32"/>
      <c r="AI16" s="44"/>
      <c r="AJ16" s="44"/>
      <c r="AK16" s="44"/>
      <c r="AL16" s="45"/>
      <c r="AM16" s="45"/>
      <c r="AN16" s="45"/>
      <c r="AO16" s="45"/>
      <c r="AP16" s="45"/>
    </row>
    <row r="17" spans="1:42" s="7" customFormat="1" ht="114.75">
      <c r="A17" s="15"/>
      <c r="G17" s="64" t="s">
        <v>275</v>
      </c>
      <c r="H17" s="64" t="s">
        <v>23</v>
      </c>
      <c r="I17" s="118" t="s">
        <v>267</v>
      </c>
      <c r="J17" s="119" t="s">
        <v>268</v>
      </c>
      <c r="K17" s="65" t="s">
        <v>269</v>
      </c>
      <c r="L17" s="120" t="s">
        <v>268</v>
      </c>
      <c r="M17" s="65" t="s">
        <v>269</v>
      </c>
      <c r="N17" s="121" t="s">
        <v>270</v>
      </c>
      <c r="O17" s="65" t="s">
        <v>271</v>
      </c>
      <c r="P17" s="71" t="s">
        <v>25</v>
      </c>
      <c r="Q17" s="64">
        <v>100</v>
      </c>
      <c r="R17" s="64">
        <v>230000000</v>
      </c>
      <c r="S17" s="66" t="s">
        <v>27</v>
      </c>
      <c r="T17" s="65" t="s">
        <v>276</v>
      </c>
      <c r="U17" s="64" t="s">
        <v>24</v>
      </c>
      <c r="V17" s="64"/>
      <c r="W17" s="64" t="s">
        <v>251</v>
      </c>
      <c r="X17" s="64" t="s">
        <v>274</v>
      </c>
      <c r="Y17" s="122"/>
      <c r="Z17" s="67"/>
      <c r="AA17" s="103"/>
      <c r="AB17" s="67"/>
      <c r="AC17" s="67">
        <v>35270630</v>
      </c>
      <c r="AD17" s="67">
        <f>AC17*1.12</f>
        <v>39503105.6</v>
      </c>
      <c r="AE17" s="122"/>
      <c r="AF17" s="103">
        <v>2013</v>
      </c>
      <c r="AG17" s="118" t="s">
        <v>38</v>
      </c>
      <c r="AH17" s="32"/>
      <c r="AI17" s="44"/>
      <c r="AJ17" s="44"/>
      <c r="AK17" s="44"/>
      <c r="AL17" s="45"/>
      <c r="AM17" s="45"/>
      <c r="AN17" s="45"/>
      <c r="AO17" s="45"/>
      <c r="AP17" s="45"/>
    </row>
    <row r="18" spans="1:42" s="7" customFormat="1" ht="12.75">
      <c r="A18" s="15"/>
      <c r="G18" s="17" t="s">
        <v>42</v>
      </c>
      <c r="H18" s="3"/>
      <c r="I18" s="3"/>
      <c r="J18" s="3"/>
      <c r="K18" s="3"/>
      <c r="L18" s="3"/>
      <c r="M18" s="3"/>
      <c r="N18" s="3"/>
      <c r="O18" s="3"/>
      <c r="P18" s="48"/>
      <c r="Q18" s="3"/>
      <c r="R18" s="3"/>
      <c r="S18" s="2"/>
      <c r="T18" s="1"/>
      <c r="U18" s="3"/>
      <c r="V18" s="3"/>
      <c r="W18" s="3"/>
      <c r="X18" s="3"/>
      <c r="Y18" s="56"/>
      <c r="Z18" s="4"/>
      <c r="AA18" s="56"/>
      <c r="AB18" s="56"/>
      <c r="AC18" s="14">
        <f>SUM(AC17:AC17)</f>
        <v>35270630</v>
      </c>
      <c r="AD18" s="14">
        <f>SUM(AD17:AD17)</f>
        <v>39503105.6</v>
      </c>
      <c r="AE18" s="30"/>
      <c r="AF18" s="49"/>
      <c r="AG18" s="48"/>
      <c r="AH18" s="32"/>
      <c r="AI18" s="44"/>
      <c r="AJ18" s="44"/>
      <c r="AK18" s="44"/>
      <c r="AL18" s="45"/>
      <c r="AM18" s="45"/>
      <c r="AN18" s="45"/>
      <c r="AO18" s="45"/>
      <c r="AP18" s="45"/>
    </row>
    <row r="19" spans="1:37" ht="12.75">
      <c r="A19" s="15"/>
      <c r="G19" s="17" t="s">
        <v>36</v>
      </c>
      <c r="H19" s="16"/>
      <c r="I19" s="16"/>
      <c r="J19" s="16"/>
      <c r="K19" s="16"/>
      <c r="L19" s="16"/>
      <c r="M19" s="6"/>
      <c r="N19" s="16"/>
      <c r="O19" s="16"/>
      <c r="P19" s="16"/>
      <c r="Q19" s="18"/>
      <c r="R19" s="16"/>
      <c r="S19" s="19"/>
      <c r="T19" s="6"/>
      <c r="U19" s="6"/>
      <c r="V19" s="6"/>
      <c r="W19" s="6"/>
      <c r="X19" s="16"/>
      <c r="Y19" s="16"/>
      <c r="Z19" s="16"/>
      <c r="AA19" s="20"/>
      <c r="AB19" s="14"/>
      <c r="AC19" s="14">
        <v>35270630</v>
      </c>
      <c r="AD19" s="14">
        <v>39503105.6</v>
      </c>
      <c r="AE19" s="16"/>
      <c r="AF19" s="21"/>
      <c r="AG19" s="16"/>
      <c r="AH19" s="43"/>
      <c r="AI19" s="43"/>
      <c r="AJ19" s="43"/>
      <c r="AK19" s="43"/>
    </row>
    <row r="20" spans="7:37" ht="13.5">
      <c r="G20" s="73" t="s">
        <v>1</v>
      </c>
      <c r="H20" s="74"/>
      <c r="I20" s="74"/>
      <c r="J20" s="74"/>
      <c r="K20" s="74"/>
      <c r="L20" s="74"/>
      <c r="M20" s="74"/>
      <c r="N20" s="74"/>
      <c r="O20" s="74"/>
      <c r="P20" s="74"/>
      <c r="Q20" s="74"/>
      <c r="R20" s="74"/>
      <c r="S20" s="74"/>
      <c r="T20" s="74"/>
      <c r="U20" s="74"/>
      <c r="V20" s="74"/>
      <c r="W20" s="74"/>
      <c r="X20" s="74"/>
      <c r="Y20" s="75"/>
      <c r="Z20" s="74"/>
      <c r="AA20" s="74"/>
      <c r="AB20" s="76"/>
      <c r="AC20" s="76"/>
      <c r="AD20" s="76"/>
      <c r="AE20" s="74"/>
      <c r="AF20" s="74"/>
      <c r="AG20" s="74"/>
      <c r="AH20" s="43"/>
      <c r="AI20" s="43"/>
      <c r="AJ20" s="43"/>
      <c r="AK20" s="43"/>
    </row>
    <row r="21" spans="1:42" s="7" customFormat="1" ht="12.75">
      <c r="A21" s="15"/>
      <c r="G21" s="17" t="s">
        <v>37</v>
      </c>
      <c r="H21" s="16"/>
      <c r="I21" s="16"/>
      <c r="J21" s="16"/>
      <c r="K21" s="16"/>
      <c r="L21" s="16"/>
      <c r="M21" s="6"/>
      <c r="N21" s="16"/>
      <c r="O21" s="16"/>
      <c r="P21" s="16"/>
      <c r="Q21" s="18"/>
      <c r="R21" s="16"/>
      <c r="S21" s="19"/>
      <c r="T21" s="6"/>
      <c r="U21" s="6"/>
      <c r="V21" s="6"/>
      <c r="W21" s="6"/>
      <c r="X21" s="16"/>
      <c r="Y21" s="16"/>
      <c r="Z21" s="16"/>
      <c r="AA21" s="20"/>
      <c r="AB21" s="14"/>
      <c r="AC21" s="55"/>
      <c r="AD21" s="55"/>
      <c r="AE21" s="16"/>
      <c r="AF21" s="21"/>
      <c r="AG21" s="16"/>
      <c r="AH21" s="32"/>
      <c r="AI21" s="44"/>
      <c r="AJ21" s="44"/>
      <c r="AK21" s="44"/>
      <c r="AL21" s="45"/>
      <c r="AM21" s="45"/>
      <c r="AN21" s="45"/>
      <c r="AO21" s="45"/>
      <c r="AP21" s="45"/>
    </row>
    <row r="22" spans="1:42" s="7" customFormat="1" ht="12.75">
      <c r="A22" s="15"/>
      <c r="G22" s="57" t="s">
        <v>39</v>
      </c>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9"/>
      <c r="AH22" s="32"/>
      <c r="AI22" s="44"/>
      <c r="AJ22" s="44"/>
      <c r="AK22" s="44"/>
      <c r="AL22" s="45"/>
      <c r="AM22" s="45"/>
      <c r="AN22" s="45"/>
      <c r="AO22" s="45"/>
      <c r="AP22" s="45"/>
    </row>
    <row r="23" spans="1:42" s="7" customFormat="1" ht="153">
      <c r="A23" s="15"/>
      <c r="G23" s="71" t="s">
        <v>98</v>
      </c>
      <c r="H23" s="64" t="s">
        <v>23</v>
      </c>
      <c r="I23" s="64" t="s">
        <v>99</v>
      </c>
      <c r="J23" s="65" t="s">
        <v>100</v>
      </c>
      <c r="K23" s="70" t="s">
        <v>101</v>
      </c>
      <c r="L23" s="64" t="s">
        <v>102</v>
      </c>
      <c r="M23" s="64" t="s">
        <v>103</v>
      </c>
      <c r="N23" s="65"/>
      <c r="O23" s="70"/>
      <c r="P23" s="71" t="s">
        <v>25</v>
      </c>
      <c r="Q23" s="64">
        <v>50</v>
      </c>
      <c r="R23" s="65">
        <v>230000000</v>
      </c>
      <c r="S23" s="66" t="s">
        <v>27</v>
      </c>
      <c r="T23" s="65" t="s">
        <v>45</v>
      </c>
      <c r="U23" s="64" t="s">
        <v>24</v>
      </c>
      <c r="V23" s="64"/>
      <c r="W23" s="64" t="s">
        <v>54</v>
      </c>
      <c r="X23" s="64" t="s">
        <v>49</v>
      </c>
      <c r="Y23" s="122"/>
      <c r="Z23" s="67"/>
      <c r="AA23" s="67"/>
      <c r="AB23" s="67"/>
      <c r="AC23" s="70">
        <v>29464286</v>
      </c>
      <c r="AD23" s="67">
        <f>AC23*1.12</f>
        <v>33000000.320000004</v>
      </c>
      <c r="AE23" s="122"/>
      <c r="AF23" s="72">
        <v>2013</v>
      </c>
      <c r="AG23" s="65" t="s">
        <v>38</v>
      </c>
      <c r="AH23" s="32"/>
      <c r="AI23" s="44"/>
      <c r="AJ23" s="44"/>
      <c r="AK23" s="44"/>
      <c r="AL23" s="45"/>
      <c r="AM23" s="45"/>
      <c r="AN23" s="45"/>
      <c r="AO23" s="45"/>
      <c r="AP23" s="45"/>
    </row>
    <row r="24" spans="1:42" s="7" customFormat="1" ht="12.75">
      <c r="A24" s="15"/>
      <c r="G24" s="17" t="s">
        <v>40</v>
      </c>
      <c r="H24" s="3"/>
      <c r="I24" s="3"/>
      <c r="J24" s="3"/>
      <c r="K24" s="3"/>
      <c r="L24" s="3"/>
      <c r="M24" s="3"/>
      <c r="N24" s="3"/>
      <c r="O24" s="3"/>
      <c r="P24" s="48"/>
      <c r="Q24" s="3"/>
      <c r="R24" s="3"/>
      <c r="S24" s="2"/>
      <c r="T24" s="1"/>
      <c r="U24" s="3"/>
      <c r="V24" s="3"/>
      <c r="W24" s="3"/>
      <c r="X24" s="3"/>
      <c r="Y24" s="56"/>
      <c r="Z24" s="4"/>
      <c r="AA24" s="56"/>
      <c r="AB24" s="56"/>
      <c r="AC24" s="14">
        <f>SUM(AC23:AC23)</f>
        <v>29464286</v>
      </c>
      <c r="AD24" s="14">
        <f>SUM(AD23:AD23)</f>
        <v>33000000.320000004</v>
      </c>
      <c r="AE24" s="30"/>
      <c r="AF24" s="49"/>
      <c r="AG24" s="48"/>
      <c r="AH24" s="32"/>
      <c r="AI24" s="44"/>
      <c r="AJ24" s="44"/>
      <c r="AK24" s="44"/>
      <c r="AL24" s="45"/>
      <c r="AM24" s="45"/>
      <c r="AN24" s="45"/>
      <c r="AO24" s="45"/>
      <c r="AP24" s="45"/>
    </row>
    <row r="25" spans="1:37" ht="12.75">
      <c r="A25" s="15"/>
      <c r="G25" s="17" t="s">
        <v>44</v>
      </c>
      <c r="H25" s="16"/>
      <c r="I25" s="60"/>
      <c r="J25" s="61"/>
      <c r="K25" s="16"/>
      <c r="L25" s="61"/>
      <c r="M25" s="16"/>
      <c r="N25" s="16"/>
      <c r="O25" s="16"/>
      <c r="P25" s="16"/>
      <c r="Q25" s="16"/>
      <c r="R25" s="16"/>
      <c r="S25" s="19"/>
      <c r="T25" s="54"/>
      <c r="U25" s="16"/>
      <c r="V25" s="31"/>
      <c r="W25" s="16"/>
      <c r="X25" s="16"/>
      <c r="Y25" s="31"/>
      <c r="Z25" s="31"/>
      <c r="AA25" s="53"/>
      <c r="AB25" s="31"/>
      <c r="AC25" s="14">
        <f>SUM(AC24:AC24)</f>
        <v>29464286</v>
      </c>
      <c r="AD25" s="14">
        <f>SUM(AD24:AD24)</f>
        <v>33000000.320000004</v>
      </c>
      <c r="AE25" s="16"/>
      <c r="AF25" s="16"/>
      <c r="AG25" s="16"/>
      <c r="AH25" s="43"/>
      <c r="AI25" s="43"/>
      <c r="AJ25" s="43"/>
      <c r="AK25" s="43"/>
    </row>
    <row r="26" spans="1:37" ht="12.75">
      <c r="A26" s="15"/>
      <c r="G26" s="17" t="s">
        <v>34</v>
      </c>
      <c r="H26" s="16"/>
      <c r="I26" s="16"/>
      <c r="J26" s="16"/>
      <c r="K26" s="16"/>
      <c r="L26" s="16"/>
      <c r="M26" s="6"/>
      <c r="N26" s="16"/>
      <c r="O26" s="16"/>
      <c r="P26" s="16"/>
      <c r="Q26" s="18"/>
      <c r="R26" s="16"/>
      <c r="S26" s="19"/>
      <c r="T26" s="6"/>
      <c r="U26" s="6"/>
      <c r="V26" s="6"/>
      <c r="W26" s="6"/>
      <c r="X26" s="16"/>
      <c r="Y26" s="16"/>
      <c r="Z26" s="16"/>
      <c r="AA26" s="20"/>
      <c r="AB26" s="14"/>
      <c r="AC26" s="14"/>
      <c r="AD26" s="14"/>
      <c r="AE26" s="16"/>
      <c r="AF26" s="21"/>
      <c r="AG26" s="16"/>
      <c r="AH26" s="43"/>
      <c r="AI26" s="43"/>
      <c r="AJ26" s="43"/>
      <c r="AK26" s="43"/>
    </row>
    <row r="27" spans="1:42" s="7" customFormat="1" ht="12.75">
      <c r="A27" s="15"/>
      <c r="G27" s="57" t="s">
        <v>41</v>
      </c>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9"/>
      <c r="AH27" s="32"/>
      <c r="AI27" s="44"/>
      <c r="AJ27" s="44"/>
      <c r="AK27" s="44"/>
      <c r="AL27" s="45"/>
      <c r="AM27" s="45"/>
      <c r="AN27" s="45"/>
      <c r="AO27" s="45"/>
      <c r="AP27" s="45"/>
    </row>
    <row r="28" spans="1:42" s="7" customFormat="1" ht="153">
      <c r="A28" s="15"/>
      <c r="G28" s="71" t="s">
        <v>324</v>
      </c>
      <c r="H28" s="64" t="s">
        <v>23</v>
      </c>
      <c r="I28" s="64" t="s">
        <v>99</v>
      </c>
      <c r="J28" s="65" t="s">
        <v>100</v>
      </c>
      <c r="K28" s="70" t="s">
        <v>101</v>
      </c>
      <c r="L28" s="64" t="s">
        <v>102</v>
      </c>
      <c r="M28" s="64" t="s">
        <v>103</v>
      </c>
      <c r="N28" s="65"/>
      <c r="O28" s="70"/>
      <c r="P28" s="71" t="s">
        <v>47</v>
      </c>
      <c r="Q28" s="64">
        <v>95</v>
      </c>
      <c r="R28" s="65">
        <v>230000000</v>
      </c>
      <c r="S28" s="66" t="s">
        <v>27</v>
      </c>
      <c r="T28" s="65" t="s">
        <v>45</v>
      </c>
      <c r="U28" s="64" t="s">
        <v>24</v>
      </c>
      <c r="V28" s="64"/>
      <c r="W28" s="64" t="s">
        <v>247</v>
      </c>
      <c r="X28" s="64" t="s">
        <v>104</v>
      </c>
      <c r="Y28" s="122"/>
      <c r="Z28" s="67"/>
      <c r="AA28" s="67"/>
      <c r="AB28" s="67"/>
      <c r="AC28" s="70">
        <v>29464286</v>
      </c>
      <c r="AD28" s="67">
        <f>AC28*1.12</f>
        <v>33000000.320000004</v>
      </c>
      <c r="AE28" s="122"/>
      <c r="AF28" s="72">
        <v>2013</v>
      </c>
      <c r="AG28" s="65" t="s">
        <v>278</v>
      </c>
      <c r="AH28" s="32"/>
      <c r="AI28" s="44"/>
      <c r="AJ28" s="44"/>
      <c r="AK28" s="44"/>
      <c r="AL28" s="45"/>
      <c r="AM28" s="45"/>
      <c r="AN28" s="45"/>
      <c r="AO28" s="45"/>
      <c r="AP28" s="45"/>
    </row>
    <row r="29" spans="1:42" s="7" customFormat="1" ht="12.75">
      <c r="A29" s="15"/>
      <c r="G29" s="17" t="s">
        <v>42</v>
      </c>
      <c r="H29" s="3"/>
      <c r="I29" s="3"/>
      <c r="J29" s="3"/>
      <c r="K29" s="3"/>
      <c r="L29" s="3"/>
      <c r="M29" s="3"/>
      <c r="N29" s="3"/>
      <c r="O29" s="3"/>
      <c r="P29" s="48"/>
      <c r="Q29" s="3"/>
      <c r="R29" s="3"/>
      <c r="S29" s="2"/>
      <c r="T29" s="1"/>
      <c r="U29" s="3"/>
      <c r="V29" s="3"/>
      <c r="W29" s="3"/>
      <c r="X29" s="3"/>
      <c r="Y29" s="56"/>
      <c r="Z29" s="4"/>
      <c r="AA29" s="56"/>
      <c r="AB29" s="56"/>
      <c r="AC29" s="14">
        <f>SUM(AC28:AC28)</f>
        <v>29464286</v>
      </c>
      <c r="AD29" s="14">
        <f>SUM(AD28:AD28)</f>
        <v>33000000.320000004</v>
      </c>
      <c r="AE29" s="30"/>
      <c r="AF29" s="49"/>
      <c r="AG29" s="48"/>
      <c r="AH29" s="32"/>
      <c r="AI29" s="44"/>
      <c r="AJ29" s="44"/>
      <c r="AK29" s="44"/>
      <c r="AL29" s="45"/>
      <c r="AM29" s="45"/>
      <c r="AN29" s="45"/>
      <c r="AO29" s="45"/>
      <c r="AP29" s="45"/>
    </row>
    <row r="30" spans="1:37" ht="12.75">
      <c r="A30" s="15"/>
      <c r="G30" s="17" t="s">
        <v>36</v>
      </c>
      <c r="H30" s="16"/>
      <c r="I30" s="16"/>
      <c r="J30" s="16"/>
      <c r="K30" s="16"/>
      <c r="L30" s="16"/>
      <c r="M30" s="6"/>
      <c r="N30" s="16"/>
      <c r="O30" s="16"/>
      <c r="P30" s="16"/>
      <c r="Q30" s="18"/>
      <c r="R30" s="16"/>
      <c r="S30" s="19"/>
      <c r="T30" s="6"/>
      <c r="U30" s="6"/>
      <c r="V30" s="6"/>
      <c r="W30" s="6"/>
      <c r="X30" s="16"/>
      <c r="Y30" s="16"/>
      <c r="Z30" s="16"/>
      <c r="AA30" s="20"/>
      <c r="AB30" s="14"/>
      <c r="AC30" s="14">
        <v>29464286</v>
      </c>
      <c r="AD30" s="14">
        <v>33000000.320000004</v>
      </c>
      <c r="AE30" s="16"/>
      <c r="AF30" s="21"/>
      <c r="AG30" s="16"/>
      <c r="AH30" s="43"/>
      <c r="AI30" s="43"/>
      <c r="AJ30" s="43"/>
      <c r="AK30" s="43"/>
    </row>
    <row r="31" spans="7:37" ht="13.5">
      <c r="G31" s="73" t="s">
        <v>265</v>
      </c>
      <c r="H31" s="74"/>
      <c r="I31" s="74"/>
      <c r="J31" s="74"/>
      <c r="K31" s="74"/>
      <c r="L31" s="74"/>
      <c r="M31" s="74"/>
      <c r="N31" s="74"/>
      <c r="O31" s="74"/>
      <c r="P31" s="74"/>
      <c r="Q31" s="74"/>
      <c r="R31" s="74"/>
      <c r="S31" s="74"/>
      <c r="T31" s="74"/>
      <c r="U31" s="74"/>
      <c r="V31" s="74"/>
      <c r="W31" s="74"/>
      <c r="X31" s="74"/>
      <c r="Y31" s="75"/>
      <c r="Z31" s="74"/>
      <c r="AA31" s="74"/>
      <c r="AB31" s="76"/>
      <c r="AC31" s="76"/>
      <c r="AD31" s="76"/>
      <c r="AE31" s="74"/>
      <c r="AF31" s="74"/>
      <c r="AG31" s="74"/>
      <c r="AH31" s="43"/>
      <c r="AI31" s="43"/>
      <c r="AJ31" s="43"/>
      <c r="AK31" s="43"/>
    </row>
    <row r="32" spans="1:42" s="7" customFormat="1" ht="12.75">
      <c r="A32" s="15"/>
      <c r="G32" s="17" t="s">
        <v>37</v>
      </c>
      <c r="H32" s="16"/>
      <c r="I32" s="16"/>
      <c r="J32" s="16"/>
      <c r="K32" s="16"/>
      <c r="L32" s="16"/>
      <c r="M32" s="6"/>
      <c r="N32" s="16"/>
      <c r="O32" s="16"/>
      <c r="P32" s="16"/>
      <c r="Q32" s="18"/>
      <c r="R32" s="16"/>
      <c r="S32" s="19"/>
      <c r="T32" s="6"/>
      <c r="U32" s="6"/>
      <c r="V32" s="6"/>
      <c r="W32" s="6"/>
      <c r="X32" s="16"/>
      <c r="Y32" s="16"/>
      <c r="Z32" s="16"/>
      <c r="AA32" s="20"/>
      <c r="AB32" s="14"/>
      <c r="AC32" s="55"/>
      <c r="AD32" s="55"/>
      <c r="AE32" s="16"/>
      <c r="AF32" s="21"/>
      <c r="AG32" s="16"/>
      <c r="AH32" s="32"/>
      <c r="AI32" s="44"/>
      <c r="AJ32" s="44"/>
      <c r="AK32" s="44"/>
      <c r="AL32" s="45"/>
      <c r="AM32" s="45"/>
      <c r="AN32" s="45"/>
      <c r="AO32" s="45"/>
      <c r="AP32" s="45"/>
    </row>
    <row r="33" spans="1:42" s="7" customFormat="1" ht="12.75">
      <c r="A33" s="15"/>
      <c r="G33" s="57" t="s">
        <v>41</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9"/>
      <c r="AH33" s="32"/>
      <c r="AI33" s="44"/>
      <c r="AJ33" s="44"/>
      <c r="AK33" s="44"/>
      <c r="AL33" s="45"/>
      <c r="AM33" s="45"/>
      <c r="AN33" s="45"/>
      <c r="AO33" s="45"/>
      <c r="AP33" s="45"/>
    </row>
    <row r="34" spans="1:42" s="7" customFormat="1" ht="51">
      <c r="A34" s="15"/>
      <c r="G34" s="64" t="s">
        <v>253</v>
      </c>
      <c r="H34" s="112" t="s">
        <v>175</v>
      </c>
      <c r="I34" s="109" t="s">
        <v>254</v>
      </c>
      <c r="J34" s="109" t="s">
        <v>255</v>
      </c>
      <c r="K34" s="109" t="s">
        <v>256</v>
      </c>
      <c r="L34" s="109" t="s">
        <v>257</v>
      </c>
      <c r="M34" s="109" t="s">
        <v>258</v>
      </c>
      <c r="N34" s="109" t="s">
        <v>259</v>
      </c>
      <c r="O34" s="109" t="s">
        <v>260</v>
      </c>
      <c r="P34" s="109" t="s">
        <v>106</v>
      </c>
      <c r="Q34" s="113">
        <v>100</v>
      </c>
      <c r="R34" s="65">
        <v>230000000</v>
      </c>
      <c r="S34" s="64" t="s">
        <v>261</v>
      </c>
      <c r="T34" s="63" t="s">
        <v>53</v>
      </c>
      <c r="U34" s="109" t="s">
        <v>24</v>
      </c>
      <c r="V34" s="114"/>
      <c r="W34" s="109" t="s">
        <v>247</v>
      </c>
      <c r="X34" s="63" t="s">
        <v>262</v>
      </c>
      <c r="Y34" s="114"/>
      <c r="Z34" s="109"/>
      <c r="AA34" s="114"/>
      <c r="AB34" s="115"/>
      <c r="AC34" s="116">
        <v>2100000</v>
      </c>
      <c r="AD34" s="70">
        <f>AC34*1.12</f>
        <v>2352000</v>
      </c>
      <c r="AE34" s="117"/>
      <c r="AF34" s="114">
        <v>2013</v>
      </c>
      <c r="AG34" s="65" t="s">
        <v>38</v>
      </c>
      <c r="AH34" s="32"/>
      <c r="AI34" s="44"/>
      <c r="AJ34" s="44"/>
      <c r="AK34" s="44"/>
      <c r="AL34" s="45"/>
      <c r="AM34" s="45"/>
      <c r="AN34" s="45"/>
      <c r="AO34" s="45"/>
      <c r="AP34" s="45"/>
    </row>
    <row r="35" spans="1:42" s="7" customFormat="1" ht="12.75">
      <c r="A35" s="15"/>
      <c r="G35" s="17" t="s">
        <v>42</v>
      </c>
      <c r="H35" s="3"/>
      <c r="I35" s="3"/>
      <c r="J35" s="3"/>
      <c r="K35" s="3"/>
      <c r="L35" s="3"/>
      <c r="M35" s="3"/>
      <c r="N35" s="3"/>
      <c r="O35" s="3"/>
      <c r="P35" s="48"/>
      <c r="Q35" s="3"/>
      <c r="R35" s="3"/>
      <c r="S35" s="2"/>
      <c r="T35" s="1"/>
      <c r="U35" s="3"/>
      <c r="V35" s="3"/>
      <c r="W35" s="3"/>
      <c r="X35" s="3"/>
      <c r="Y35" s="56"/>
      <c r="Z35" s="4"/>
      <c r="AA35" s="56"/>
      <c r="AB35" s="56"/>
      <c r="AC35" s="14">
        <f>SUM(AC34:AC34)</f>
        <v>2100000</v>
      </c>
      <c r="AD35" s="14">
        <f>SUM(AD34:AD34)</f>
        <v>2352000</v>
      </c>
      <c r="AE35" s="30"/>
      <c r="AF35" s="49"/>
      <c r="AG35" s="48"/>
      <c r="AH35" s="32"/>
      <c r="AI35" s="44"/>
      <c r="AJ35" s="44"/>
      <c r="AK35" s="44"/>
      <c r="AL35" s="45"/>
      <c r="AM35" s="45"/>
      <c r="AN35" s="45"/>
      <c r="AO35" s="45"/>
      <c r="AP35" s="45"/>
    </row>
    <row r="36" spans="1:37" ht="12.75">
      <c r="A36" s="15"/>
      <c r="G36" s="17" t="s">
        <v>44</v>
      </c>
      <c r="H36" s="16"/>
      <c r="I36" s="60"/>
      <c r="J36" s="61"/>
      <c r="K36" s="16"/>
      <c r="L36" s="61"/>
      <c r="M36" s="16"/>
      <c r="N36" s="16"/>
      <c r="O36" s="16"/>
      <c r="P36" s="16"/>
      <c r="Q36" s="16"/>
      <c r="R36" s="16"/>
      <c r="S36" s="19"/>
      <c r="T36" s="54"/>
      <c r="U36" s="16"/>
      <c r="V36" s="31"/>
      <c r="W36" s="16"/>
      <c r="X36" s="16"/>
      <c r="Y36" s="31"/>
      <c r="Z36" s="31"/>
      <c r="AA36" s="53"/>
      <c r="AB36" s="31"/>
      <c r="AC36" s="53">
        <v>2100000</v>
      </c>
      <c r="AD36" s="53">
        <v>2352000</v>
      </c>
      <c r="AE36" s="16"/>
      <c r="AF36" s="16"/>
      <c r="AG36" s="16"/>
      <c r="AH36" s="43"/>
      <c r="AI36" s="43"/>
      <c r="AJ36" s="43"/>
      <c r="AK36" s="43"/>
    </row>
    <row r="37" spans="1:37" ht="12.75">
      <c r="A37" s="15"/>
      <c r="G37" s="17" t="s">
        <v>34</v>
      </c>
      <c r="H37" s="16"/>
      <c r="I37" s="16"/>
      <c r="J37" s="16"/>
      <c r="K37" s="16"/>
      <c r="L37" s="16"/>
      <c r="M37" s="6"/>
      <c r="N37" s="16"/>
      <c r="O37" s="16"/>
      <c r="P37" s="16"/>
      <c r="Q37" s="18"/>
      <c r="R37" s="16"/>
      <c r="S37" s="19"/>
      <c r="T37" s="6"/>
      <c r="U37" s="6"/>
      <c r="V37" s="6"/>
      <c r="W37" s="6"/>
      <c r="X37" s="16"/>
      <c r="Y37" s="16"/>
      <c r="Z37" s="16"/>
      <c r="AA37" s="20"/>
      <c r="AB37" s="14"/>
      <c r="AC37" s="14"/>
      <c r="AD37" s="14"/>
      <c r="AE37" s="16"/>
      <c r="AF37" s="21"/>
      <c r="AG37" s="16"/>
      <c r="AH37" s="43"/>
      <c r="AI37" s="43"/>
      <c r="AJ37" s="43"/>
      <c r="AK37" s="43"/>
    </row>
    <row r="38" spans="1:42" s="7" customFormat="1" ht="12.75">
      <c r="A38" s="15"/>
      <c r="G38" s="57" t="s">
        <v>41</v>
      </c>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9"/>
      <c r="AH38" s="32"/>
      <c r="AI38" s="44"/>
      <c r="AJ38" s="44"/>
      <c r="AK38" s="44"/>
      <c r="AL38" s="45"/>
      <c r="AM38" s="45"/>
      <c r="AN38" s="45"/>
      <c r="AO38" s="45"/>
      <c r="AP38" s="45"/>
    </row>
    <row r="39" spans="1:42" s="7" customFormat="1" ht="51">
      <c r="A39" s="15"/>
      <c r="G39" s="64" t="s">
        <v>263</v>
      </c>
      <c r="H39" s="112" t="s">
        <v>175</v>
      </c>
      <c r="I39" s="109" t="s">
        <v>254</v>
      </c>
      <c r="J39" s="109" t="s">
        <v>255</v>
      </c>
      <c r="K39" s="109" t="s">
        <v>256</v>
      </c>
      <c r="L39" s="109" t="s">
        <v>257</v>
      </c>
      <c r="M39" s="109" t="s">
        <v>258</v>
      </c>
      <c r="N39" s="109" t="s">
        <v>259</v>
      </c>
      <c r="O39" s="109" t="s">
        <v>260</v>
      </c>
      <c r="P39" s="109" t="s">
        <v>106</v>
      </c>
      <c r="Q39" s="113">
        <v>100</v>
      </c>
      <c r="R39" s="65">
        <v>230000000</v>
      </c>
      <c r="S39" s="64" t="s">
        <v>261</v>
      </c>
      <c r="T39" s="63" t="s">
        <v>264</v>
      </c>
      <c r="U39" s="109" t="s">
        <v>24</v>
      </c>
      <c r="V39" s="114"/>
      <c r="W39" s="109" t="s">
        <v>247</v>
      </c>
      <c r="X39" s="63" t="s">
        <v>262</v>
      </c>
      <c r="Y39" s="114"/>
      <c r="Z39" s="109"/>
      <c r="AA39" s="114"/>
      <c r="AB39" s="115"/>
      <c r="AC39" s="116">
        <v>2100000</v>
      </c>
      <c r="AD39" s="70">
        <f>AC39*1.12</f>
        <v>2352000</v>
      </c>
      <c r="AE39" s="117"/>
      <c r="AF39" s="114">
        <v>2013</v>
      </c>
      <c r="AG39" s="65" t="s">
        <v>120</v>
      </c>
      <c r="AH39" s="32"/>
      <c r="AI39" s="44"/>
      <c r="AJ39" s="44"/>
      <c r="AK39" s="44"/>
      <c r="AL39" s="45"/>
      <c r="AM39" s="45"/>
      <c r="AN39" s="45"/>
      <c r="AO39" s="45"/>
      <c r="AP39" s="45"/>
    </row>
    <row r="40" spans="1:42" s="7" customFormat="1" ht="12.75">
      <c r="A40" s="15"/>
      <c r="G40" s="17" t="s">
        <v>42</v>
      </c>
      <c r="H40" s="3"/>
      <c r="I40" s="3"/>
      <c r="J40" s="3"/>
      <c r="K40" s="3"/>
      <c r="L40" s="3"/>
      <c r="M40" s="3"/>
      <c r="N40" s="3"/>
      <c r="O40" s="3"/>
      <c r="P40" s="48"/>
      <c r="Q40" s="3"/>
      <c r="R40" s="3"/>
      <c r="S40" s="2"/>
      <c r="T40" s="1"/>
      <c r="U40" s="3"/>
      <c r="V40" s="3"/>
      <c r="W40" s="3"/>
      <c r="X40" s="3"/>
      <c r="Y40" s="56"/>
      <c r="Z40" s="4"/>
      <c r="AA40" s="56"/>
      <c r="AB40" s="56"/>
      <c r="AC40" s="14">
        <f>SUM(AC39:AC39)</f>
        <v>2100000</v>
      </c>
      <c r="AD40" s="14">
        <f>SUM(AD39:AD39)</f>
        <v>2352000</v>
      </c>
      <c r="AE40" s="30"/>
      <c r="AF40" s="49"/>
      <c r="AG40" s="48"/>
      <c r="AH40" s="32"/>
      <c r="AI40" s="44"/>
      <c r="AJ40" s="44"/>
      <c r="AK40" s="44"/>
      <c r="AL40" s="45"/>
      <c r="AM40" s="45"/>
      <c r="AN40" s="45"/>
      <c r="AO40" s="45"/>
      <c r="AP40" s="45"/>
    </row>
    <row r="41" spans="1:37" ht="12.75">
      <c r="A41" s="15"/>
      <c r="G41" s="17" t="s">
        <v>36</v>
      </c>
      <c r="H41" s="16"/>
      <c r="I41" s="16"/>
      <c r="J41" s="16"/>
      <c r="K41" s="16"/>
      <c r="L41" s="16"/>
      <c r="M41" s="6"/>
      <c r="N41" s="16"/>
      <c r="O41" s="16"/>
      <c r="P41" s="16"/>
      <c r="Q41" s="18"/>
      <c r="R41" s="16"/>
      <c r="S41" s="19"/>
      <c r="T41" s="6"/>
      <c r="U41" s="6"/>
      <c r="V41" s="6"/>
      <c r="W41" s="6"/>
      <c r="X41" s="16"/>
      <c r="Y41" s="16"/>
      <c r="Z41" s="16"/>
      <c r="AA41" s="20"/>
      <c r="AB41" s="14"/>
      <c r="AC41" s="14">
        <v>2100000</v>
      </c>
      <c r="AD41" s="14">
        <v>2352000</v>
      </c>
      <c r="AE41" s="16"/>
      <c r="AF41" s="21"/>
      <c r="AG41" s="16"/>
      <c r="AH41" s="43"/>
      <c r="AI41" s="43"/>
      <c r="AJ41" s="43"/>
      <c r="AK41" s="43"/>
    </row>
    <row r="42" spans="5:42" s="7" customFormat="1" ht="29.25" customHeight="1">
      <c r="E42" s="50"/>
      <c r="F42" s="50"/>
      <c r="G42" s="73" t="s">
        <v>105</v>
      </c>
      <c r="H42" s="74"/>
      <c r="I42" s="74"/>
      <c r="J42" s="74"/>
      <c r="K42" s="74"/>
      <c r="L42" s="74"/>
      <c r="M42" s="74"/>
      <c r="N42" s="74"/>
      <c r="O42" s="74"/>
      <c r="P42" s="74"/>
      <c r="Q42" s="74"/>
      <c r="R42" s="74"/>
      <c r="S42" s="74"/>
      <c r="T42" s="74"/>
      <c r="U42" s="74"/>
      <c r="V42" s="74"/>
      <c r="W42" s="74"/>
      <c r="X42" s="74"/>
      <c r="Y42" s="75"/>
      <c r="Z42" s="74"/>
      <c r="AA42" s="74"/>
      <c r="AB42" s="76"/>
      <c r="AC42" s="76"/>
      <c r="AD42" s="76"/>
      <c r="AE42" s="74"/>
      <c r="AF42" s="74"/>
      <c r="AG42" s="74"/>
      <c r="AH42" s="32"/>
      <c r="AI42" s="44"/>
      <c r="AJ42" s="44"/>
      <c r="AK42" s="44"/>
      <c r="AL42" s="45"/>
      <c r="AM42" s="45"/>
      <c r="AN42" s="45"/>
      <c r="AO42" s="45"/>
      <c r="AP42" s="45"/>
    </row>
    <row r="43" spans="5:42" s="7" customFormat="1" ht="13.5">
      <c r="E43" s="50"/>
      <c r="F43" s="50"/>
      <c r="G43" s="17" t="s">
        <v>37</v>
      </c>
      <c r="H43" s="23"/>
      <c r="I43" s="23"/>
      <c r="J43" s="23"/>
      <c r="K43" s="23"/>
      <c r="L43" s="23"/>
      <c r="M43" s="23"/>
      <c r="N43" s="23"/>
      <c r="O43" s="23"/>
      <c r="P43" s="23"/>
      <c r="Q43" s="23"/>
      <c r="R43" s="23"/>
      <c r="S43" s="23"/>
      <c r="T43" s="23"/>
      <c r="U43" s="23"/>
      <c r="V43" s="23"/>
      <c r="W43" s="23"/>
      <c r="X43" s="23"/>
      <c r="Y43" s="40"/>
      <c r="Z43" s="23"/>
      <c r="AA43" s="23"/>
      <c r="AB43" s="36"/>
      <c r="AC43" s="36"/>
      <c r="AD43" s="36"/>
      <c r="AE43" s="23"/>
      <c r="AF43" s="23"/>
      <c r="AG43" s="23"/>
      <c r="AH43" s="32"/>
      <c r="AI43" s="44"/>
      <c r="AJ43" s="44"/>
      <c r="AK43" s="44"/>
      <c r="AL43" s="45"/>
      <c r="AM43" s="45"/>
      <c r="AN43" s="45"/>
      <c r="AO43" s="45"/>
      <c r="AP43" s="45"/>
    </row>
    <row r="44" spans="5:42" s="7" customFormat="1" ht="13.5">
      <c r="E44" s="50"/>
      <c r="F44" s="50"/>
      <c r="G44" s="17" t="s">
        <v>26</v>
      </c>
      <c r="H44" s="23"/>
      <c r="I44" s="23"/>
      <c r="J44" s="23"/>
      <c r="K44" s="23"/>
      <c r="L44" s="23"/>
      <c r="M44" s="23"/>
      <c r="N44" s="23"/>
      <c r="O44" s="23"/>
      <c r="P44" s="23"/>
      <c r="Q44" s="23"/>
      <c r="R44" s="23"/>
      <c r="S44" s="23"/>
      <c r="T44" s="23"/>
      <c r="U44" s="23"/>
      <c r="V44" s="23"/>
      <c r="W44" s="23"/>
      <c r="X44" s="23"/>
      <c r="Y44" s="40"/>
      <c r="Z44" s="23"/>
      <c r="AA44" s="23"/>
      <c r="AB44" s="36"/>
      <c r="AC44" s="36"/>
      <c r="AD44" s="36"/>
      <c r="AE44" s="23"/>
      <c r="AF44" s="23"/>
      <c r="AG44" s="23"/>
      <c r="AH44" s="32"/>
      <c r="AI44" s="44"/>
      <c r="AJ44" s="44"/>
      <c r="AK44" s="44"/>
      <c r="AL44" s="45"/>
      <c r="AM44" s="45"/>
      <c r="AN44" s="45"/>
      <c r="AO44" s="45"/>
      <c r="AP44" s="45"/>
    </row>
    <row r="45" spans="5:42" s="7" customFormat="1" ht="33.75" customHeight="1">
      <c r="E45" s="50"/>
      <c r="F45" s="50"/>
      <c r="G45" s="71" t="s">
        <v>108</v>
      </c>
      <c r="H45" s="62" t="s">
        <v>23</v>
      </c>
      <c r="I45" s="63" t="s">
        <v>109</v>
      </c>
      <c r="J45" s="65" t="s">
        <v>110</v>
      </c>
      <c r="K45" s="65" t="s">
        <v>110</v>
      </c>
      <c r="L45" s="65" t="s">
        <v>111</v>
      </c>
      <c r="M45" s="65" t="s">
        <v>111</v>
      </c>
      <c r="N45" s="64" t="s">
        <v>112</v>
      </c>
      <c r="O45" s="64" t="s">
        <v>113</v>
      </c>
      <c r="P45" s="65" t="s">
        <v>25</v>
      </c>
      <c r="Q45" s="64">
        <v>0</v>
      </c>
      <c r="R45" s="65">
        <v>230000000</v>
      </c>
      <c r="S45" s="66" t="s">
        <v>27</v>
      </c>
      <c r="T45" s="63" t="s">
        <v>114</v>
      </c>
      <c r="U45" s="65" t="s">
        <v>115</v>
      </c>
      <c r="V45" s="63" t="s">
        <v>116</v>
      </c>
      <c r="W45" s="62" t="s">
        <v>117</v>
      </c>
      <c r="X45" s="65" t="s">
        <v>118</v>
      </c>
      <c r="Y45" s="98">
        <v>796</v>
      </c>
      <c r="Z45" s="64" t="s">
        <v>119</v>
      </c>
      <c r="AA45" s="72">
        <v>18</v>
      </c>
      <c r="AB45" s="99">
        <v>43749.99999999999</v>
      </c>
      <c r="AC45" s="70">
        <v>787499.9999999999</v>
      </c>
      <c r="AD45" s="70">
        <v>882000</v>
      </c>
      <c r="AE45" s="65"/>
      <c r="AF45" s="68">
        <v>2013</v>
      </c>
      <c r="AG45" s="64" t="s">
        <v>120</v>
      </c>
      <c r="AH45" s="32"/>
      <c r="AI45" s="44"/>
      <c r="AJ45" s="44"/>
      <c r="AK45" s="44"/>
      <c r="AL45" s="45"/>
      <c r="AM45" s="45"/>
      <c r="AN45" s="45"/>
      <c r="AO45" s="45"/>
      <c r="AP45" s="45"/>
    </row>
    <row r="46" spans="5:42" s="80" customFormat="1" ht="33.75" customHeight="1">
      <c r="E46" s="77"/>
      <c r="F46" s="77"/>
      <c r="G46" s="71" t="s">
        <v>121</v>
      </c>
      <c r="H46" s="62" t="s">
        <v>23</v>
      </c>
      <c r="I46" s="63" t="s">
        <v>122</v>
      </c>
      <c r="J46" s="65" t="s">
        <v>123</v>
      </c>
      <c r="K46" s="65" t="s">
        <v>123</v>
      </c>
      <c r="L46" s="65" t="s">
        <v>124</v>
      </c>
      <c r="M46" s="65" t="s">
        <v>124</v>
      </c>
      <c r="N46" s="64" t="s">
        <v>125</v>
      </c>
      <c r="O46" s="64" t="s">
        <v>126</v>
      </c>
      <c r="P46" s="65" t="s">
        <v>25</v>
      </c>
      <c r="Q46" s="64">
        <v>0</v>
      </c>
      <c r="R46" s="65">
        <v>230000000</v>
      </c>
      <c r="S46" s="66" t="s">
        <v>27</v>
      </c>
      <c r="T46" s="63" t="s">
        <v>114</v>
      </c>
      <c r="U46" s="65" t="s">
        <v>115</v>
      </c>
      <c r="V46" s="63" t="s">
        <v>116</v>
      </c>
      <c r="W46" s="62" t="s">
        <v>117</v>
      </c>
      <c r="X46" s="65" t="s">
        <v>118</v>
      </c>
      <c r="Y46" s="98">
        <v>839</v>
      </c>
      <c r="Z46" s="64" t="s">
        <v>127</v>
      </c>
      <c r="AA46" s="72">
        <v>4</v>
      </c>
      <c r="AB46" s="99">
        <v>91071.42857142857</v>
      </c>
      <c r="AC46" s="70">
        <v>364285.71428571426</v>
      </c>
      <c r="AD46" s="70">
        <v>408000</v>
      </c>
      <c r="AE46" s="65"/>
      <c r="AF46" s="68">
        <v>2013</v>
      </c>
      <c r="AG46" s="64" t="s">
        <v>120</v>
      </c>
      <c r="AH46" s="46"/>
      <c r="AI46" s="78"/>
      <c r="AJ46" s="78"/>
      <c r="AK46" s="78"/>
      <c r="AL46" s="79"/>
      <c r="AM46" s="79"/>
      <c r="AN46" s="79"/>
      <c r="AO46" s="79"/>
      <c r="AP46" s="79"/>
    </row>
    <row r="47" spans="5:42" s="22" customFormat="1" ht="33.75" customHeight="1">
      <c r="E47" s="52"/>
      <c r="F47" s="52"/>
      <c r="G47" s="71" t="s">
        <v>128</v>
      </c>
      <c r="H47" s="62" t="s">
        <v>23</v>
      </c>
      <c r="I47" s="63" t="s">
        <v>129</v>
      </c>
      <c r="J47" s="65" t="s">
        <v>130</v>
      </c>
      <c r="K47" s="65" t="s">
        <v>131</v>
      </c>
      <c r="L47" s="65" t="s">
        <v>130</v>
      </c>
      <c r="M47" s="65" t="s">
        <v>131</v>
      </c>
      <c r="N47" s="64" t="s">
        <v>132</v>
      </c>
      <c r="O47" s="64" t="s">
        <v>133</v>
      </c>
      <c r="P47" s="65" t="s">
        <v>25</v>
      </c>
      <c r="Q47" s="64">
        <v>0</v>
      </c>
      <c r="R47" s="65">
        <v>230000000</v>
      </c>
      <c r="S47" s="66" t="s">
        <v>27</v>
      </c>
      <c r="T47" s="63" t="s">
        <v>114</v>
      </c>
      <c r="U47" s="65" t="s">
        <v>115</v>
      </c>
      <c r="V47" s="63" t="s">
        <v>116</v>
      </c>
      <c r="W47" s="62" t="s">
        <v>117</v>
      </c>
      <c r="X47" s="65" t="s">
        <v>118</v>
      </c>
      <c r="Y47" s="98">
        <v>796</v>
      </c>
      <c r="Z47" s="64" t="s">
        <v>119</v>
      </c>
      <c r="AA47" s="72">
        <v>5</v>
      </c>
      <c r="AB47" s="99">
        <v>290178.5714285714</v>
      </c>
      <c r="AC47" s="70">
        <v>1450892.857142857</v>
      </c>
      <c r="AD47" s="70">
        <v>1625000</v>
      </c>
      <c r="AE47" s="65"/>
      <c r="AF47" s="68">
        <v>2013</v>
      </c>
      <c r="AG47" s="64" t="s">
        <v>120</v>
      </c>
      <c r="AH47" s="46"/>
      <c r="AI47" s="47"/>
      <c r="AJ47" s="47"/>
      <c r="AK47" s="47"/>
      <c r="AL47" s="46"/>
      <c r="AM47" s="46"/>
      <c r="AN47" s="46"/>
      <c r="AO47" s="46"/>
      <c r="AP47" s="46"/>
    </row>
    <row r="48" spans="5:42" s="22" customFormat="1" ht="33.75" customHeight="1">
      <c r="E48" s="52"/>
      <c r="F48" s="52"/>
      <c r="G48" s="71" t="s">
        <v>134</v>
      </c>
      <c r="H48" s="62" t="s">
        <v>23</v>
      </c>
      <c r="I48" s="63" t="s">
        <v>135</v>
      </c>
      <c r="J48" s="65" t="s">
        <v>136</v>
      </c>
      <c r="K48" s="64" t="s">
        <v>137</v>
      </c>
      <c r="L48" s="65" t="s">
        <v>138</v>
      </c>
      <c r="M48" s="65" t="s">
        <v>139</v>
      </c>
      <c r="N48" s="64" t="s">
        <v>140</v>
      </c>
      <c r="O48" s="64" t="s">
        <v>141</v>
      </c>
      <c r="P48" s="65" t="s">
        <v>25</v>
      </c>
      <c r="Q48" s="64">
        <v>0</v>
      </c>
      <c r="R48" s="65">
        <v>230000000</v>
      </c>
      <c r="S48" s="66" t="s">
        <v>27</v>
      </c>
      <c r="T48" s="63" t="s">
        <v>114</v>
      </c>
      <c r="U48" s="65" t="s">
        <v>115</v>
      </c>
      <c r="V48" s="63" t="s">
        <v>116</v>
      </c>
      <c r="W48" s="62" t="s">
        <v>117</v>
      </c>
      <c r="X48" s="65" t="s">
        <v>118</v>
      </c>
      <c r="Y48" s="98">
        <v>796</v>
      </c>
      <c r="Z48" s="64" t="s">
        <v>119</v>
      </c>
      <c r="AA48" s="72">
        <v>40</v>
      </c>
      <c r="AB48" s="99">
        <v>8035.714285714285</v>
      </c>
      <c r="AC48" s="70">
        <v>321428.5714285714</v>
      </c>
      <c r="AD48" s="70">
        <v>360000</v>
      </c>
      <c r="AE48" s="65"/>
      <c r="AF48" s="68">
        <v>2013</v>
      </c>
      <c r="AG48" s="64" t="s">
        <v>120</v>
      </c>
      <c r="AH48" s="46"/>
      <c r="AI48" s="47"/>
      <c r="AJ48" s="47"/>
      <c r="AK48" s="47"/>
      <c r="AL48" s="46"/>
      <c r="AM48" s="46"/>
      <c r="AN48" s="46"/>
      <c r="AO48" s="46"/>
      <c r="AP48" s="46"/>
    </row>
    <row r="49" spans="5:42" s="22" customFormat="1" ht="33.75" customHeight="1">
      <c r="E49" s="52"/>
      <c r="F49" s="52"/>
      <c r="G49" s="71" t="s">
        <v>142</v>
      </c>
      <c r="H49" s="62" t="s">
        <v>23</v>
      </c>
      <c r="I49" s="63" t="s">
        <v>135</v>
      </c>
      <c r="J49" s="65" t="s">
        <v>143</v>
      </c>
      <c r="K49" s="65" t="s">
        <v>144</v>
      </c>
      <c r="L49" s="65" t="s">
        <v>145</v>
      </c>
      <c r="M49" s="65" t="s">
        <v>145</v>
      </c>
      <c r="N49" s="64" t="s">
        <v>146</v>
      </c>
      <c r="O49" s="64" t="s">
        <v>147</v>
      </c>
      <c r="P49" s="65" t="s">
        <v>25</v>
      </c>
      <c r="Q49" s="64">
        <v>0</v>
      </c>
      <c r="R49" s="65">
        <v>230000000</v>
      </c>
      <c r="S49" s="66" t="s">
        <v>27</v>
      </c>
      <c r="T49" s="63" t="s">
        <v>114</v>
      </c>
      <c r="U49" s="65" t="s">
        <v>115</v>
      </c>
      <c r="V49" s="63" t="s">
        <v>116</v>
      </c>
      <c r="W49" s="62" t="s">
        <v>117</v>
      </c>
      <c r="X49" s="65" t="s">
        <v>118</v>
      </c>
      <c r="Y49" s="98">
        <v>796</v>
      </c>
      <c r="Z49" s="64" t="s">
        <v>119</v>
      </c>
      <c r="AA49" s="72">
        <v>21</v>
      </c>
      <c r="AB49" s="99">
        <v>58035.71428571428</v>
      </c>
      <c r="AC49" s="70">
        <v>1218750</v>
      </c>
      <c r="AD49" s="70">
        <v>1365000.0000000002</v>
      </c>
      <c r="AE49" s="65"/>
      <c r="AF49" s="68">
        <v>2013</v>
      </c>
      <c r="AG49" s="64" t="s">
        <v>120</v>
      </c>
      <c r="AH49" s="46"/>
      <c r="AI49" s="47"/>
      <c r="AJ49" s="47"/>
      <c r="AK49" s="47"/>
      <c r="AL49" s="46"/>
      <c r="AM49" s="46"/>
      <c r="AN49" s="46"/>
      <c r="AO49" s="46"/>
      <c r="AP49" s="46"/>
    </row>
    <row r="50" spans="5:42" s="22" customFormat="1" ht="13.5">
      <c r="E50" s="52"/>
      <c r="F50" s="52"/>
      <c r="G50" s="17" t="s">
        <v>0</v>
      </c>
      <c r="H50" s="16"/>
      <c r="I50" s="16"/>
      <c r="J50" s="16"/>
      <c r="K50" s="16"/>
      <c r="L50" s="16"/>
      <c r="M50" s="81"/>
      <c r="N50" s="16"/>
      <c r="O50" s="16"/>
      <c r="P50" s="16"/>
      <c r="Q50" s="18"/>
      <c r="R50" s="16"/>
      <c r="S50" s="19"/>
      <c r="T50" s="81"/>
      <c r="U50" s="81"/>
      <c r="V50" s="81"/>
      <c r="W50" s="81"/>
      <c r="X50" s="16"/>
      <c r="Y50" s="18"/>
      <c r="Z50" s="16"/>
      <c r="AA50" s="20"/>
      <c r="AB50" s="14"/>
      <c r="AC50" s="82">
        <f>SUM(AC45:AC49)</f>
        <v>4142857.1428571423</v>
      </c>
      <c r="AD50" s="82">
        <f>SUM(AD45:AD49)</f>
        <v>4640000</v>
      </c>
      <c r="AE50" s="16"/>
      <c r="AF50" s="21"/>
      <c r="AG50" s="16"/>
      <c r="AH50" s="46"/>
      <c r="AI50" s="47"/>
      <c r="AJ50" s="47"/>
      <c r="AK50" s="47"/>
      <c r="AL50" s="46"/>
      <c r="AM50" s="46"/>
      <c r="AN50" s="46"/>
      <c r="AO50" s="46"/>
      <c r="AP50" s="46"/>
    </row>
    <row r="51" spans="5:42" s="22" customFormat="1" ht="13.5">
      <c r="E51" s="52"/>
      <c r="F51" s="52"/>
      <c r="G51" s="17" t="s">
        <v>39</v>
      </c>
      <c r="H51" s="16"/>
      <c r="I51" s="16"/>
      <c r="J51" s="16"/>
      <c r="K51" s="16"/>
      <c r="L51" s="16"/>
      <c r="M51" s="81"/>
      <c r="N51" s="16"/>
      <c r="O51" s="16"/>
      <c r="P51" s="16"/>
      <c r="Q51" s="18"/>
      <c r="R51" s="16"/>
      <c r="S51" s="19"/>
      <c r="T51" s="81"/>
      <c r="U51" s="81"/>
      <c r="V51" s="81"/>
      <c r="W51" s="81"/>
      <c r="X51" s="16"/>
      <c r="Y51" s="18"/>
      <c r="Z51" s="16"/>
      <c r="AA51" s="20"/>
      <c r="AB51" s="14"/>
      <c r="AC51" s="82"/>
      <c r="AD51" s="82"/>
      <c r="AE51" s="16"/>
      <c r="AF51" s="21"/>
      <c r="AG51" s="16"/>
      <c r="AH51" s="46"/>
      <c r="AI51" s="47"/>
      <c r="AJ51" s="47"/>
      <c r="AK51" s="47"/>
      <c r="AL51" s="46"/>
      <c r="AM51" s="46"/>
      <c r="AN51" s="46"/>
      <c r="AO51" s="46"/>
      <c r="AP51" s="46"/>
    </row>
    <row r="52" spans="5:42" s="22" customFormat="1" ht="63.75">
      <c r="E52" s="52"/>
      <c r="F52" s="52"/>
      <c r="G52" s="48" t="s">
        <v>290</v>
      </c>
      <c r="H52" s="83" t="s">
        <v>23</v>
      </c>
      <c r="I52" s="1" t="s">
        <v>291</v>
      </c>
      <c r="J52" s="1" t="s">
        <v>292</v>
      </c>
      <c r="K52" s="1" t="s">
        <v>293</v>
      </c>
      <c r="L52" s="1" t="s">
        <v>294</v>
      </c>
      <c r="M52" s="2" t="s">
        <v>295</v>
      </c>
      <c r="N52" s="2" t="s">
        <v>296</v>
      </c>
      <c r="O52" s="2" t="s">
        <v>297</v>
      </c>
      <c r="P52" s="2" t="s">
        <v>25</v>
      </c>
      <c r="Q52" s="87">
        <v>10</v>
      </c>
      <c r="R52" s="127">
        <v>230000000</v>
      </c>
      <c r="S52" s="66" t="s">
        <v>27</v>
      </c>
      <c r="T52" s="5" t="s">
        <v>107</v>
      </c>
      <c r="U52" s="2" t="s">
        <v>298</v>
      </c>
      <c r="V52" s="3"/>
      <c r="W52" s="87" t="s">
        <v>247</v>
      </c>
      <c r="X52" s="88" t="s">
        <v>299</v>
      </c>
      <c r="Y52" s="100"/>
      <c r="Z52" s="3"/>
      <c r="AA52" s="3"/>
      <c r="AB52" s="4"/>
      <c r="AC52" s="89">
        <v>132000000</v>
      </c>
      <c r="AD52" s="89">
        <f>AC52*1.12</f>
        <v>147840000</v>
      </c>
      <c r="AE52" s="3"/>
      <c r="AF52" s="3">
        <v>2013</v>
      </c>
      <c r="AG52" s="3" t="s">
        <v>300</v>
      </c>
      <c r="AH52" s="46"/>
      <c r="AI52" s="47"/>
      <c r="AJ52" s="47"/>
      <c r="AK52" s="47"/>
      <c r="AL52" s="46"/>
      <c r="AM52" s="46"/>
      <c r="AN52" s="46"/>
      <c r="AO52" s="46"/>
      <c r="AP52" s="46"/>
    </row>
    <row r="53" spans="5:42" s="22" customFormat="1" ht="13.5">
      <c r="E53" s="52"/>
      <c r="F53" s="52"/>
      <c r="G53" s="17" t="s">
        <v>40</v>
      </c>
      <c r="H53" s="16"/>
      <c r="I53" s="16"/>
      <c r="J53" s="16"/>
      <c r="K53" s="16"/>
      <c r="L53" s="16"/>
      <c r="M53" s="81"/>
      <c r="N53" s="16"/>
      <c r="O53" s="16"/>
      <c r="P53" s="16"/>
      <c r="Q53" s="18"/>
      <c r="R53" s="16"/>
      <c r="S53" s="19"/>
      <c r="T53" s="81"/>
      <c r="U53" s="81"/>
      <c r="V53" s="81"/>
      <c r="W53" s="81"/>
      <c r="X53" s="16"/>
      <c r="Y53" s="18"/>
      <c r="Z53" s="16"/>
      <c r="AA53" s="20"/>
      <c r="AB53" s="14"/>
      <c r="AC53" s="82">
        <v>132000000</v>
      </c>
      <c r="AD53" s="82">
        <v>147840000</v>
      </c>
      <c r="AE53" s="16"/>
      <c r="AF53" s="21"/>
      <c r="AG53" s="16"/>
      <c r="AH53" s="46"/>
      <c r="AI53" s="47"/>
      <c r="AJ53" s="47"/>
      <c r="AK53" s="47"/>
      <c r="AL53" s="46"/>
      <c r="AM53" s="46"/>
      <c r="AN53" s="46"/>
      <c r="AO53" s="46"/>
      <c r="AP53" s="46"/>
    </row>
    <row r="54" spans="5:42" s="22" customFormat="1" ht="13.5">
      <c r="E54" s="52"/>
      <c r="F54" s="52"/>
      <c r="G54" s="17" t="s">
        <v>44</v>
      </c>
      <c r="H54" s="16"/>
      <c r="I54" s="16"/>
      <c r="J54" s="16"/>
      <c r="K54" s="16"/>
      <c r="L54" s="16"/>
      <c r="M54" s="81"/>
      <c r="N54" s="16"/>
      <c r="O54" s="16"/>
      <c r="P54" s="16"/>
      <c r="Q54" s="18"/>
      <c r="R54" s="16"/>
      <c r="S54" s="19"/>
      <c r="T54" s="81"/>
      <c r="U54" s="81"/>
      <c r="V54" s="81"/>
      <c r="W54" s="81"/>
      <c r="X54" s="16"/>
      <c r="Y54" s="18"/>
      <c r="Z54" s="16"/>
      <c r="AA54" s="20"/>
      <c r="AB54" s="14"/>
      <c r="AC54" s="14">
        <f>AC50+AC53</f>
        <v>136142857.14285713</v>
      </c>
      <c r="AD54" s="14">
        <f>AD50+AD53</f>
        <v>152480000</v>
      </c>
      <c r="AE54" s="16"/>
      <c r="AF54" s="21"/>
      <c r="AG54" s="16"/>
      <c r="AH54" s="46"/>
      <c r="AI54" s="47"/>
      <c r="AJ54" s="47"/>
      <c r="AK54" s="47"/>
      <c r="AL54" s="46"/>
      <c r="AM54" s="46"/>
      <c r="AN54" s="46"/>
      <c r="AO54" s="46"/>
      <c r="AP54" s="46"/>
    </row>
    <row r="55" spans="5:42" s="7" customFormat="1" ht="13.5">
      <c r="E55" s="50"/>
      <c r="F55" s="50"/>
      <c r="G55" s="17" t="s">
        <v>34</v>
      </c>
      <c r="H55" s="23"/>
      <c r="I55" s="23"/>
      <c r="J55" s="23"/>
      <c r="K55" s="23"/>
      <c r="L55" s="23"/>
      <c r="M55" s="23"/>
      <c r="N55" s="23"/>
      <c r="O55" s="23"/>
      <c r="P55" s="23"/>
      <c r="Q55" s="23"/>
      <c r="R55" s="23"/>
      <c r="S55" s="23"/>
      <c r="T55" s="23"/>
      <c r="U55" s="23"/>
      <c r="V55" s="23"/>
      <c r="W55" s="23"/>
      <c r="X55" s="23"/>
      <c r="Y55" s="40"/>
      <c r="Z55" s="23"/>
      <c r="AA55" s="23"/>
      <c r="AB55" s="36"/>
      <c r="AC55" s="36"/>
      <c r="AD55" s="36"/>
      <c r="AE55" s="23"/>
      <c r="AF55" s="23"/>
      <c r="AG55" s="23"/>
      <c r="AH55" s="32"/>
      <c r="AI55" s="44"/>
      <c r="AJ55" s="44"/>
      <c r="AK55" s="44"/>
      <c r="AL55" s="45"/>
      <c r="AM55" s="45"/>
      <c r="AN55" s="45"/>
      <c r="AO55" s="45"/>
      <c r="AP55" s="45"/>
    </row>
    <row r="56" spans="5:42" s="80" customFormat="1" ht="13.5">
      <c r="E56" s="77"/>
      <c r="F56" s="77"/>
      <c r="G56" s="17" t="s">
        <v>26</v>
      </c>
      <c r="H56" s="90"/>
      <c r="I56" s="16"/>
      <c r="J56" s="19"/>
      <c r="K56" s="81"/>
      <c r="L56" s="19"/>
      <c r="M56" s="81"/>
      <c r="N56" s="19"/>
      <c r="O56" s="81"/>
      <c r="P56" s="81"/>
      <c r="Q56" s="91"/>
      <c r="R56" s="92"/>
      <c r="S56" s="16"/>
      <c r="T56" s="93"/>
      <c r="U56" s="81"/>
      <c r="V56" s="94"/>
      <c r="W56" s="81"/>
      <c r="X56" s="93"/>
      <c r="Y56" s="94"/>
      <c r="Z56" s="81"/>
      <c r="AA56" s="94"/>
      <c r="AB56" s="95"/>
      <c r="AC56" s="82"/>
      <c r="AD56" s="82"/>
      <c r="AE56" s="96"/>
      <c r="AF56" s="94"/>
      <c r="AG56" s="97"/>
      <c r="AH56" s="46"/>
      <c r="AI56" s="78"/>
      <c r="AJ56" s="78"/>
      <c r="AK56" s="78"/>
      <c r="AL56" s="79"/>
      <c r="AM56" s="79"/>
      <c r="AN56" s="79"/>
      <c r="AO56" s="79"/>
      <c r="AP56" s="79"/>
    </row>
    <row r="57" spans="5:42" s="7" customFormat="1" ht="33.75" customHeight="1">
      <c r="E57" s="50"/>
      <c r="F57" s="50"/>
      <c r="G57" s="71" t="s">
        <v>148</v>
      </c>
      <c r="H57" s="62" t="s">
        <v>23</v>
      </c>
      <c r="I57" s="63" t="s">
        <v>109</v>
      </c>
      <c r="J57" s="65" t="s">
        <v>110</v>
      </c>
      <c r="K57" s="65" t="s">
        <v>110</v>
      </c>
      <c r="L57" s="65" t="s">
        <v>111</v>
      </c>
      <c r="M57" s="65" t="s">
        <v>111</v>
      </c>
      <c r="N57" s="64" t="s">
        <v>112</v>
      </c>
      <c r="O57" s="64" t="s">
        <v>113</v>
      </c>
      <c r="P57" s="65" t="s">
        <v>106</v>
      </c>
      <c r="Q57" s="64">
        <v>0</v>
      </c>
      <c r="R57" s="65">
        <v>230000000</v>
      </c>
      <c r="S57" s="66" t="s">
        <v>27</v>
      </c>
      <c r="T57" s="63" t="s">
        <v>107</v>
      </c>
      <c r="U57" s="65" t="s">
        <v>115</v>
      </c>
      <c r="V57" s="63" t="s">
        <v>116</v>
      </c>
      <c r="W57" s="62" t="s">
        <v>153</v>
      </c>
      <c r="X57" s="65" t="s">
        <v>118</v>
      </c>
      <c r="Y57" s="98">
        <v>796</v>
      </c>
      <c r="Z57" s="64" t="s">
        <v>119</v>
      </c>
      <c r="AA57" s="72">
        <v>18</v>
      </c>
      <c r="AB57" s="99">
        <v>43749.99999999999</v>
      </c>
      <c r="AC57" s="70">
        <v>787499.9999999999</v>
      </c>
      <c r="AD57" s="70">
        <v>882000</v>
      </c>
      <c r="AE57" s="65"/>
      <c r="AF57" s="68">
        <v>2013</v>
      </c>
      <c r="AG57" s="64" t="s">
        <v>154</v>
      </c>
      <c r="AH57" s="32"/>
      <c r="AI57" s="44"/>
      <c r="AJ57" s="44"/>
      <c r="AK57" s="44"/>
      <c r="AL57" s="45"/>
      <c r="AM57" s="45"/>
      <c r="AN57" s="45"/>
      <c r="AO57" s="45"/>
      <c r="AP57" s="45"/>
    </row>
    <row r="58" spans="5:42" s="80" customFormat="1" ht="33.75" customHeight="1">
      <c r="E58" s="77"/>
      <c r="F58" s="77"/>
      <c r="G58" s="71" t="s">
        <v>149</v>
      </c>
      <c r="H58" s="62" t="s">
        <v>23</v>
      </c>
      <c r="I58" s="63" t="s">
        <v>122</v>
      </c>
      <c r="J58" s="65" t="s">
        <v>123</v>
      </c>
      <c r="K58" s="65" t="s">
        <v>123</v>
      </c>
      <c r="L58" s="65" t="s">
        <v>124</v>
      </c>
      <c r="M58" s="65" t="s">
        <v>124</v>
      </c>
      <c r="N58" s="64" t="s">
        <v>125</v>
      </c>
      <c r="O58" s="64" t="s">
        <v>126</v>
      </c>
      <c r="P58" s="65" t="s">
        <v>106</v>
      </c>
      <c r="Q58" s="64">
        <v>0</v>
      </c>
      <c r="R58" s="65">
        <v>230000000</v>
      </c>
      <c r="S58" s="66" t="s">
        <v>27</v>
      </c>
      <c r="T58" s="63" t="s">
        <v>107</v>
      </c>
      <c r="U58" s="65" t="s">
        <v>115</v>
      </c>
      <c r="V58" s="63" t="s">
        <v>116</v>
      </c>
      <c r="W58" s="62" t="s">
        <v>153</v>
      </c>
      <c r="X58" s="65" t="s">
        <v>118</v>
      </c>
      <c r="Y58" s="98">
        <v>839</v>
      </c>
      <c r="Z58" s="64" t="s">
        <v>127</v>
      </c>
      <c r="AA58" s="72">
        <v>4</v>
      </c>
      <c r="AB58" s="99">
        <v>91071.42857142857</v>
      </c>
      <c r="AC58" s="70">
        <v>364285.71428571426</v>
      </c>
      <c r="AD58" s="70">
        <v>408000</v>
      </c>
      <c r="AE58" s="65"/>
      <c r="AF58" s="68">
        <v>2013</v>
      </c>
      <c r="AG58" s="64" t="s">
        <v>154</v>
      </c>
      <c r="AH58" s="46"/>
      <c r="AI58" s="78"/>
      <c r="AJ58" s="78"/>
      <c r="AK58" s="78"/>
      <c r="AL58" s="79"/>
      <c r="AM58" s="79"/>
      <c r="AN58" s="79"/>
      <c r="AO58" s="79"/>
      <c r="AP58" s="79"/>
    </row>
    <row r="59" spans="5:42" s="22" customFormat="1" ht="33.75" customHeight="1">
      <c r="E59" s="52"/>
      <c r="F59" s="52"/>
      <c r="G59" s="71" t="s">
        <v>150</v>
      </c>
      <c r="H59" s="62" t="s">
        <v>23</v>
      </c>
      <c r="I59" s="63" t="s">
        <v>129</v>
      </c>
      <c r="J59" s="65" t="s">
        <v>130</v>
      </c>
      <c r="K59" s="65" t="s">
        <v>131</v>
      </c>
      <c r="L59" s="65" t="s">
        <v>130</v>
      </c>
      <c r="M59" s="65" t="s">
        <v>131</v>
      </c>
      <c r="N59" s="64" t="s">
        <v>132</v>
      </c>
      <c r="O59" s="64" t="s">
        <v>133</v>
      </c>
      <c r="P59" s="65" t="s">
        <v>106</v>
      </c>
      <c r="Q59" s="64">
        <v>0</v>
      </c>
      <c r="R59" s="65">
        <v>230000000</v>
      </c>
      <c r="S59" s="66" t="s">
        <v>27</v>
      </c>
      <c r="T59" s="63" t="s">
        <v>107</v>
      </c>
      <c r="U59" s="65" t="s">
        <v>115</v>
      </c>
      <c r="V59" s="63" t="s">
        <v>116</v>
      </c>
      <c r="W59" s="62" t="s">
        <v>153</v>
      </c>
      <c r="X59" s="65" t="s">
        <v>118</v>
      </c>
      <c r="Y59" s="98">
        <v>796</v>
      </c>
      <c r="Z59" s="64" t="s">
        <v>119</v>
      </c>
      <c r="AA59" s="72">
        <v>5</v>
      </c>
      <c r="AB59" s="99">
        <v>290178.5714285714</v>
      </c>
      <c r="AC59" s="70">
        <v>1450892.857142857</v>
      </c>
      <c r="AD59" s="70">
        <v>1625000</v>
      </c>
      <c r="AE59" s="65"/>
      <c r="AF59" s="68">
        <v>2013</v>
      </c>
      <c r="AG59" s="64" t="s">
        <v>154</v>
      </c>
      <c r="AH59" s="46"/>
      <c r="AI59" s="47"/>
      <c r="AJ59" s="47"/>
      <c r="AK59" s="47"/>
      <c r="AL59" s="46"/>
      <c r="AM59" s="46"/>
      <c r="AN59" s="46"/>
      <c r="AO59" s="46"/>
      <c r="AP59" s="46"/>
    </row>
    <row r="60" spans="5:42" s="22" customFormat="1" ht="33.75" customHeight="1">
      <c r="E60" s="52"/>
      <c r="F60" s="52"/>
      <c r="G60" s="71" t="s">
        <v>151</v>
      </c>
      <c r="H60" s="62" t="s">
        <v>23</v>
      </c>
      <c r="I60" s="63" t="s">
        <v>135</v>
      </c>
      <c r="J60" s="65" t="s">
        <v>136</v>
      </c>
      <c r="K60" s="64" t="s">
        <v>137</v>
      </c>
      <c r="L60" s="65" t="s">
        <v>138</v>
      </c>
      <c r="M60" s="65" t="s">
        <v>139</v>
      </c>
      <c r="N60" s="64" t="s">
        <v>140</v>
      </c>
      <c r="O60" s="64" t="s">
        <v>141</v>
      </c>
      <c r="P60" s="65" t="s">
        <v>106</v>
      </c>
      <c r="Q60" s="64">
        <v>0</v>
      </c>
      <c r="R60" s="65">
        <v>230000000</v>
      </c>
      <c r="S60" s="66" t="s">
        <v>27</v>
      </c>
      <c r="T60" s="63" t="s">
        <v>107</v>
      </c>
      <c r="U60" s="65" t="s">
        <v>115</v>
      </c>
      <c r="V60" s="63" t="s">
        <v>116</v>
      </c>
      <c r="W60" s="62" t="s">
        <v>153</v>
      </c>
      <c r="X60" s="65" t="s">
        <v>118</v>
      </c>
      <c r="Y60" s="98">
        <v>796</v>
      </c>
      <c r="Z60" s="64" t="s">
        <v>119</v>
      </c>
      <c r="AA60" s="72">
        <v>40</v>
      </c>
      <c r="AB60" s="99">
        <v>8035.714285714285</v>
      </c>
      <c r="AC60" s="70">
        <v>321428.5714285714</v>
      </c>
      <c r="AD60" s="70">
        <v>360000</v>
      </c>
      <c r="AE60" s="65"/>
      <c r="AF60" s="68">
        <v>2013</v>
      </c>
      <c r="AG60" s="64" t="s">
        <v>154</v>
      </c>
      <c r="AH60" s="46"/>
      <c r="AI60" s="47"/>
      <c r="AJ60" s="47"/>
      <c r="AK60" s="47"/>
      <c r="AL60" s="46"/>
      <c r="AM60" s="46"/>
      <c r="AN60" s="46"/>
      <c r="AO60" s="46"/>
      <c r="AP60" s="46"/>
    </row>
    <row r="61" spans="5:42" s="22" customFormat="1" ht="33.75" customHeight="1">
      <c r="E61" s="52"/>
      <c r="F61" s="52"/>
      <c r="G61" s="71" t="s">
        <v>152</v>
      </c>
      <c r="H61" s="62" t="s">
        <v>23</v>
      </c>
      <c r="I61" s="63" t="s">
        <v>135</v>
      </c>
      <c r="J61" s="65" t="s">
        <v>143</v>
      </c>
      <c r="K61" s="65" t="s">
        <v>144</v>
      </c>
      <c r="L61" s="65" t="s">
        <v>145</v>
      </c>
      <c r="M61" s="65" t="s">
        <v>145</v>
      </c>
      <c r="N61" s="64" t="s">
        <v>146</v>
      </c>
      <c r="O61" s="64" t="s">
        <v>147</v>
      </c>
      <c r="P61" s="65" t="s">
        <v>106</v>
      </c>
      <c r="Q61" s="64">
        <v>0</v>
      </c>
      <c r="R61" s="65">
        <v>230000000</v>
      </c>
      <c r="S61" s="66" t="s">
        <v>27</v>
      </c>
      <c r="T61" s="63" t="s">
        <v>107</v>
      </c>
      <c r="U61" s="65" t="s">
        <v>115</v>
      </c>
      <c r="V61" s="63" t="s">
        <v>116</v>
      </c>
      <c r="W61" s="62" t="s">
        <v>153</v>
      </c>
      <c r="X61" s="65" t="s">
        <v>118</v>
      </c>
      <c r="Y61" s="98">
        <v>796</v>
      </c>
      <c r="Z61" s="64" t="s">
        <v>119</v>
      </c>
      <c r="AA61" s="72">
        <v>21</v>
      </c>
      <c r="AB61" s="99">
        <v>58035.71428571428</v>
      </c>
      <c r="AC61" s="70">
        <v>1218750</v>
      </c>
      <c r="AD61" s="70">
        <v>1365000.0000000002</v>
      </c>
      <c r="AE61" s="65"/>
      <c r="AF61" s="68">
        <v>2013</v>
      </c>
      <c r="AG61" s="64" t="s">
        <v>154</v>
      </c>
      <c r="AH61" s="46"/>
      <c r="AI61" s="47"/>
      <c r="AJ61" s="47"/>
      <c r="AK61" s="47"/>
      <c r="AL61" s="46"/>
      <c r="AM61" s="46"/>
      <c r="AN61" s="46"/>
      <c r="AO61" s="46"/>
      <c r="AP61" s="46"/>
    </row>
    <row r="62" spans="5:42" s="80" customFormat="1" ht="13.5">
      <c r="E62" s="77"/>
      <c r="F62" s="77"/>
      <c r="G62" s="17" t="s">
        <v>0</v>
      </c>
      <c r="H62" s="90"/>
      <c r="I62" s="16"/>
      <c r="J62" s="19"/>
      <c r="K62" s="81"/>
      <c r="L62" s="19"/>
      <c r="M62" s="81"/>
      <c r="N62" s="19"/>
      <c r="O62" s="81"/>
      <c r="P62" s="81"/>
      <c r="Q62" s="91"/>
      <c r="R62" s="92"/>
      <c r="S62" s="16"/>
      <c r="T62" s="93"/>
      <c r="U62" s="81"/>
      <c r="V62" s="94"/>
      <c r="W62" s="81"/>
      <c r="X62" s="93"/>
      <c r="Y62" s="94"/>
      <c r="Z62" s="81"/>
      <c r="AA62" s="94"/>
      <c r="AB62" s="95"/>
      <c r="AC62" s="82">
        <f>SUM(AC57:AC61)</f>
        <v>4142857.1428571423</v>
      </c>
      <c r="AD62" s="82">
        <f>SUM(AD57:AD61)</f>
        <v>4640000</v>
      </c>
      <c r="AE62" s="96"/>
      <c r="AF62" s="94"/>
      <c r="AG62" s="97"/>
      <c r="AH62" s="46"/>
      <c r="AI62" s="78"/>
      <c r="AJ62" s="78"/>
      <c r="AK62" s="78"/>
      <c r="AL62" s="79"/>
      <c r="AM62" s="79"/>
      <c r="AN62" s="79"/>
      <c r="AO62" s="79"/>
      <c r="AP62" s="79"/>
    </row>
    <row r="63" spans="5:42" s="22" customFormat="1" ht="13.5">
      <c r="E63" s="52"/>
      <c r="F63" s="52"/>
      <c r="G63" s="17" t="s">
        <v>39</v>
      </c>
      <c r="H63" s="16"/>
      <c r="I63" s="16"/>
      <c r="J63" s="16"/>
      <c r="K63" s="16"/>
      <c r="L63" s="16"/>
      <c r="M63" s="81"/>
      <c r="N63" s="16"/>
      <c r="O63" s="16"/>
      <c r="P63" s="16"/>
      <c r="Q63" s="18"/>
      <c r="R63" s="16"/>
      <c r="S63" s="19"/>
      <c r="T63" s="81"/>
      <c r="U63" s="81"/>
      <c r="V63" s="81"/>
      <c r="W63" s="81"/>
      <c r="X63" s="16"/>
      <c r="Y63" s="18"/>
      <c r="Z63" s="16"/>
      <c r="AA63" s="20"/>
      <c r="AB63" s="14"/>
      <c r="AC63" s="82"/>
      <c r="AD63" s="82"/>
      <c r="AE63" s="16"/>
      <c r="AF63" s="21"/>
      <c r="AG63" s="16"/>
      <c r="AH63" s="46"/>
      <c r="AI63" s="47"/>
      <c r="AJ63" s="47"/>
      <c r="AK63" s="47"/>
      <c r="AL63" s="46"/>
      <c r="AM63" s="46"/>
      <c r="AN63" s="46"/>
      <c r="AO63" s="46"/>
      <c r="AP63" s="46"/>
    </row>
    <row r="64" spans="5:42" s="22" customFormat="1" ht="114.75">
      <c r="E64" s="52"/>
      <c r="F64" s="52"/>
      <c r="G64" s="48" t="s">
        <v>301</v>
      </c>
      <c r="H64" s="83" t="s">
        <v>23</v>
      </c>
      <c r="I64" s="1" t="s">
        <v>291</v>
      </c>
      <c r="J64" s="1" t="s">
        <v>292</v>
      </c>
      <c r="K64" s="1" t="s">
        <v>293</v>
      </c>
      <c r="L64" s="1" t="s">
        <v>294</v>
      </c>
      <c r="M64" s="2" t="s">
        <v>295</v>
      </c>
      <c r="N64" s="2" t="s">
        <v>296</v>
      </c>
      <c r="O64" s="2" t="s">
        <v>297</v>
      </c>
      <c r="P64" s="2" t="s">
        <v>25</v>
      </c>
      <c r="Q64" s="87">
        <v>10</v>
      </c>
      <c r="R64" s="127">
        <v>230000000</v>
      </c>
      <c r="S64" s="66" t="s">
        <v>27</v>
      </c>
      <c r="T64" s="5" t="s">
        <v>302</v>
      </c>
      <c r="U64" s="2" t="s">
        <v>298</v>
      </c>
      <c r="V64" s="3"/>
      <c r="W64" s="5" t="s">
        <v>303</v>
      </c>
      <c r="X64" s="88" t="s">
        <v>299</v>
      </c>
      <c r="Y64" s="100"/>
      <c r="Z64" s="3"/>
      <c r="AA64" s="3"/>
      <c r="AB64" s="4"/>
      <c r="AC64" s="89">
        <v>205500000</v>
      </c>
      <c r="AD64" s="89">
        <f>AC64*1.12</f>
        <v>230160000.00000003</v>
      </c>
      <c r="AE64" s="3"/>
      <c r="AF64" s="3" t="s">
        <v>304</v>
      </c>
      <c r="AG64" s="3" t="s">
        <v>305</v>
      </c>
      <c r="AH64" s="46"/>
      <c r="AI64" s="47"/>
      <c r="AJ64" s="47"/>
      <c r="AK64" s="47"/>
      <c r="AL64" s="46"/>
      <c r="AM64" s="46"/>
      <c r="AN64" s="46"/>
      <c r="AO64" s="46"/>
      <c r="AP64" s="46"/>
    </row>
    <row r="65" spans="5:42" s="22" customFormat="1" ht="13.5">
      <c r="E65" s="52"/>
      <c r="F65" s="52"/>
      <c r="G65" s="17" t="s">
        <v>40</v>
      </c>
      <c r="H65" s="16"/>
      <c r="I65" s="16"/>
      <c r="J65" s="16"/>
      <c r="K65" s="16"/>
      <c r="L65" s="16"/>
      <c r="M65" s="81"/>
      <c r="N65" s="16"/>
      <c r="O65" s="16"/>
      <c r="P65" s="16"/>
      <c r="Q65" s="18"/>
      <c r="R65" s="16"/>
      <c r="S65" s="19"/>
      <c r="T65" s="81"/>
      <c r="U65" s="81"/>
      <c r="V65" s="81"/>
      <c r="W65" s="81"/>
      <c r="X65" s="16"/>
      <c r="Y65" s="18"/>
      <c r="Z65" s="16"/>
      <c r="AA65" s="20"/>
      <c r="AB65" s="14"/>
      <c r="AC65" s="82">
        <v>205500000</v>
      </c>
      <c r="AD65" s="82">
        <v>230160000.00000003</v>
      </c>
      <c r="AE65" s="16"/>
      <c r="AF65" s="21"/>
      <c r="AG65" s="16"/>
      <c r="AH65" s="46"/>
      <c r="AI65" s="47"/>
      <c r="AJ65" s="47"/>
      <c r="AK65" s="47"/>
      <c r="AL65" s="46"/>
      <c r="AM65" s="46"/>
      <c r="AN65" s="46"/>
      <c r="AO65" s="46"/>
      <c r="AP65" s="46"/>
    </row>
    <row r="66" spans="5:42" s="22" customFormat="1" ht="13.5">
      <c r="E66" s="52"/>
      <c r="F66" s="52"/>
      <c r="G66" s="17" t="s">
        <v>36</v>
      </c>
      <c r="H66" s="16"/>
      <c r="I66" s="16"/>
      <c r="J66" s="16"/>
      <c r="K66" s="16"/>
      <c r="L66" s="16"/>
      <c r="M66" s="81"/>
      <c r="N66" s="16"/>
      <c r="O66" s="16"/>
      <c r="P66" s="16"/>
      <c r="Q66" s="18"/>
      <c r="R66" s="16"/>
      <c r="S66" s="19"/>
      <c r="T66" s="81"/>
      <c r="U66" s="81"/>
      <c r="V66" s="81"/>
      <c r="W66" s="81"/>
      <c r="X66" s="16"/>
      <c r="Y66" s="18"/>
      <c r="Z66" s="16"/>
      <c r="AA66" s="20"/>
      <c r="AB66" s="14"/>
      <c r="AC66" s="14">
        <f>AC62+AC65</f>
        <v>209642857.14285713</v>
      </c>
      <c r="AD66" s="14">
        <f>AD62+AD65</f>
        <v>234800000.00000003</v>
      </c>
      <c r="AE66" s="16"/>
      <c r="AF66" s="21"/>
      <c r="AG66" s="16"/>
      <c r="AH66" s="46"/>
      <c r="AI66" s="47"/>
      <c r="AJ66" s="47"/>
      <c r="AK66" s="47"/>
      <c r="AL66" s="46"/>
      <c r="AM66" s="46"/>
      <c r="AN66" s="46"/>
      <c r="AO66" s="46"/>
      <c r="AP66" s="46"/>
    </row>
    <row r="67" spans="5:42" s="7" customFormat="1" ht="29.25" customHeight="1">
      <c r="E67" s="50"/>
      <c r="F67" s="50"/>
      <c r="G67" s="73" t="s">
        <v>43</v>
      </c>
      <c r="H67" s="74"/>
      <c r="I67" s="74"/>
      <c r="J67" s="74"/>
      <c r="K67" s="74"/>
      <c r="L67" s="74"/>
      <c r="M67" s="74"/>
      <c r="N67" s="74"/>
      <c r="O67" s="74"/>
      <c r="P67" s="74"/>
      <c r="Q67" s="74"/>
      <c r="R67" s="74"/>
      <c r="S67" s="74"/>
      <c r="T67" s="74"/>
      <c r="U67" s="74"/>
      <c r="V67" s="74"/>
      <c r="W67" s="74"/>
      <c r="X67" s="74"/>
      <c r="Y67" s="75"/>
      <c r="Z67" s="74"/>
      <c r="AA67" s="74"/>
      <c r="AB67" s="76"/>
      <c r="AC67" s="76"/>
      <c r="AD67" s="76"/>
      <c r="AE67" s="74"/>
      <c r="AF67" s="74"/>
      <c r="AG67" s="74"/>
      <c r="AH67" s="32"/>
      <c r="AI67" s="44"/>
      <c r="AJ67" s="44"/>
      <c r="AK67" s="44"/>
      <c r="AL67" s="45"/>
      <c r="AM67" s="45"/>
      <c r="AN67" s="45"/>
      <c r="AO67" s="45"/>
      <c r="AP67" s="45"/>
    </row>
    <row r="68" spans="5:42" s="7" customFormat="1" ht="13.5">
      <c r="E68" s="50"/>
      <c r="F68" s="50"/>
      <c r="G68" s="17" t="s">
        <v>37</v>
      </c>
      <c r="H68" s="23"/>
      <c r="I68" s="23"/>
      <c r="J68" s="23"/>
      <c r="K68" s="23"/>
      <c r="L68" s="23"/>
      <c r="M68" s="23"/>
      <c r="N68" s="23"/>
      <c r="O68" s="23"/>
      <c r="P68" s="23"/>
      <c r="Q68" s="23"/>
      <c r="R68" s="23"/>
      <c r="S68" s="23"/>
      <c r="T68" s="23"/>
      <c r="U68" s="23"/>
      <c r="V68" s="23"/>
      <c r="W68" s="23"/>
      <c r="X68" s="23"/>
      <c r="Y68" s="40"/>
      <c r="Z68" s="23"/>
      <c r="AA68" s="23"/>
      <c r="AB68" s="36"/>
      <c r="AC68" s="36"/>
      <c r="AD68" s="36"/>
      <c r="AE68" s="23"/>
      <c r="AF68" s="23"/>
      <c r="AG68" s="23"/>
      <c r="AH68" s="32"/>
      <c r="AI68" s="44"/>
      <c r="AJ68" s="44"/>
      <c r="AK68" s="44"/>
      <c r="AL68" s="45"/>
      <c r="AM68" s="45"/>
      <c r="AN68" s="45"/>
      <c r="AO68" s="45"/>
      <c r="AP68" s="45"/>
    </row>
    <row r="69" spans="5:42" s="7" customFormat="1" ht="13.5">
      <c r="E69" s="50"/>
      <c r="F69" s="50"/>
      <c r="G69" s="17" t="s">
        <v>39</v>
      </c>
      <c r="H69" s="23"/>
      <c r="I69" s="23"/>
      <c r="J69" s="23"/>
      <c r="K69" s="23"/>
      <c r="L69" s="23"/>
      <c r="M69" s="23"/>
      <c r="N69" s="23"/>
      <c r="O69" s="23"/>
      <c r="P69" s="23"/>
      <c r="Q69" s="23"/>
      <c r="R69" s="23"/>
      <c r="S69" s="23"/>
      <c r="T69" s="23"/>
      <c r="U69" s="23"/>
      <c r="V69" s="23"/>
      <c r="W69" s="23"/>
      <c r="X69" s="23"/>
      <c r="Y69" s="40"/>
      <c r="Z69" s="23"/>
      <c r="AA69" s="23"/>
      <c r="AB69" s="36"/>
      <c r="AC69" s="36"/>
      <c r="AD69" s="36"/>
      <c r="AE69" s="23"/>
      <c r="AF69" s="23"/>
      <c r="AG69" s="23"/>
      <c r="AH69" s="32"/>
      <c r="AI69" s="44"/>
      <c r="AJ69" s="44"/>
      <c r="AK69" s="44"/>
      <c r="AL69" s="45"/>
      <c r="AM69" s="45"/>
      <c r="AN69" s="45"/>
      <c r="AO69" s="45"/>
      <c r="AP69" s="45"/>
    </row>
    <row r="70" spans="5:42" s="7" customFormat="1" ht="51">
      <c r="E70" s="50"/>
      <c r="F70" s="50"/>
      <c r="G70" s="48" t="s">
        <v>75</v>
      </c>
      <c r="H70" s="105" t="s">
        <v>23</v>
      </c>
      <c r="I70" s="124" t="s">
        <v>76</v>
      </c>
      <c r="J70" s="2" t="s">
        <v>77</v>
      </c>
      <c r="K70" s="105" t="s">
        <v>78</v>
      </c>
      <c r="L70" s="2" t="s">
        <v>79</v>
      </c>
      <c r="M70" s="2" t="s">
        <v>80</v>
      </c>
      <c r="N70" s="2" t="s">
        <v>77</v>
      </c>
      <c r="O70" s="105" t="s">
        <v>78</v>
      </c>
      <c r="P70" s="3" t="s">
        <v>25</v>
      </c>
      <c r="Q70" s="48">
        <v>80</v>
      </c>
      <c r="R70" s="1">
        <v>230000000</v>
      </c>
      <c r="S70" s="2" t="s">
        <v>27</v>
      </c>
      <c r="T70" s="3" t="s">
        <v>50</v>
      </c>
      <c r="U70" s="3" t="s">
        <v>24</v>
      </c>
      <c r="V70" s="3"/>
      <c r="W70" s="3" t="s">
        <v>249</v>
      </c>
      <c r="X70" s="5" t="s">
        <v>46</v>
      </c>
      <c r="Y70" s="3"/>
      <c r="Z70" s="3"/>
      <c r="AA70" s="3"/>
      <c r="AB70" s="106"/>
      <c r="AC70" s="4">
        <v>138365000</v>
      </c>
      <c r="AD70" s="4">
        <f>AC70*1.12</f>
        <v>154968800</v>
      </c>
      <c r="AE70" s="3"/>
      <c r="AF70" s="3">
        <v>2013</v>
      </c>
      <c r="AG70" s="3"/>
      <c r="AH70" s="32"/>
      <c r="AI70" s="44"/>
      <c r="AJ70" s="44"/>
      <c r="AK70" s="44"/>
      <c r="AL70" s="45"/>
      <c r="AM70" s="45"/>
      <c r="AN70" s="45"/>
      <c r="AO70" s="45"/>
      <c r="AP70" s="45"/>
    </row>
    <row r="71" spans="5:42" s="7" customFormat="1" ht="13.5">
      <c r="E71" s="50"/>
      <c r="F71" s="50"/>
      <c r="G71" s="17" t="s">
        <v>40</v>
      </c>
      <c r="H71" s="23"/>
      <c r="I71" s="23"/>
      <c r="J71" s="23"/>
      <c r="K71" s="23"/>
      <c r="L71" s="23"/>
      <c r="M71" s="23"/>
      <c r="N71" s="23"/>
      <c r="O71" s="23"/>
      <c r="P71" s="23"/>
      <c r="Q71" s="23"/>
      <c r="R71" s="23"/>
      <c r="S71" s="23"/>
      <c r="T71" s="23"/>
      <c r="U71" s="23"/>
      <c r="V71" s="23"/>
      <c r="W71" s="23"/>
      <c r="X71" s="23"/>
      <c r="Y71" s="40"/>
      <c r="Z71" s="23"/>
      <c r="AA71" s="23"/>
      <c r="AB71" s="36"/>
      <c r="AC71" s="14">
        <f>SUM(AC70:AC70)</f>
        <v>138365000</v>
      </c>
      <c r="AD71" s="14">
        <f>SUM(AD70:AD70)</f>
        <v>154968800</v>
      </c>
      <c r="AE71" s="23"/>
      <c r="AF71" s="23"/>
      <c r="AG71" s="23"/>
      <c r="AH71" s="32"/>
      <c r="AI71" s="44"/>
      <c r="AJ71" s="44"/>
      <c r="AK71" s="44"/>
      <c r="AL71" s="45"/>
      <c r="AM71" s="45"/>
      <c r="AN71" s="45"/>
      <c r="AO71" s="45"/>
      <c r="AP71" s="45"/>
    </row>
    <row r="72" spans="5:42" s="7" customFormat="1" ht="13.5">
      <c r="E72" s="50"/>
      <c r="F72" s="50"/>
      <c r="G72" s="17" t="s">
        <v>41</v>
      </c>
      <c r="H72" s="23"/>
      <c r="I72" s="23"/>
      <c r="J72" s="23"/>
      <c r="K72" s="23"/>
      <c r="L72" s="23"/>
      <c r="M72" s="23"/>
      <c r="N72" s="23"/>
      <c r="O72" s="23"/>
      <c r="P72" s="23"/>
      <c r="Q72" s="23"/>
      <c r="R72" s="23"/>
      <c r="S72" s="23"/>
      <c r="T72" s="23"/>
      <c r="U72" s="23"/>
      <c r="V72" s="23"/>
      <c r="W72" s="23"/>
      <c r="X72" s="23"/>
      <c r="Y72" s="40"/>
      <c r="Z72" s="23"/>
      <c r="AA72" s="23"/>
      <c r="AB72" s="36"/>
      <c r="AC72" s="14"/>
      <c r="AD72" s="14"/>
      <c r="AE72" s="23"/>
      <c r="AF72" s="23"/>
      <c r="AG72" s="23"/>
      <c r="AH72" s="32"/>
      <c r="AI72" s="44"/>
      <c r="AJ72" s="44"/>
      <c r="AK72" s="44"/>
      <c r="AL72" s="45"/>
      <c r="AM72" s="45"/>
      <c r="AN72" s="45"/>
      <c r="AO72" s="45"/>
      <c r="AP72" s="45"/>
    </row>
    <row r="73" spans="5:42" s="7" customFormat="1" ht="76.5">
      <c r="E73" s="50"/>
      <c r="F73" s="50"/>
      <c r="G73" s="3" t="s">
        <v>58</v>
      </c>
      <c r="H73" s="3" t="s">
        <v>23</v>
      </c>
      <c r="I73" s="1" t="s">
        <v>51</v>
      </c>
      <c r="J73" s="1" t="s">
        <v>52</v>
      </c>
      <c r="K73" s="125" t="s">
        <v>57</v>
      </c>
      <c r="L73" s="1" t="s">
        <v>52</v>
      </c>
      <c r="M73" s="125" t="s">
        <v>57</v>
      </c>
      <c r="N73" s="2" t="s">
        <v>59</v>
      </c>
      <c r="O73" s="125" t="s">
        <v>60</v>
      </c>
      <c r="P73" s="3" t="s">
        <v>47</v>
      </c>
      <c r="Q73" s="48">
        <v>80</v>
      </c>
      <c r="R73" s="1">
        <v>230000000</v>
      </c>
      <c r="S73" s="2" t="s">
        <v>27</v>
      </c>
      <c r="T73" s="1" t="s">
        <v>48</v>
      </c>
      <c r="U73" s="1" t="s">
        <v>24</v>
      </c>
      <c r="V73" s="126"/>
      <c r="W73" s="3" t="s">
        <v>248</v>
      </c>
      <c r="X73" s="5" t="s">
        <v>56</v>
      </c>
      <c r="Y73" s="3"/>
      <c r="Z73" s="3"/>
      <c r="AA73" s="3"/>
      <c r="AB73" s="3"/>
      <c r="AC73" s="4">
        <v>1110000</v>
      </c>
      <c r="AD73" s="30">
        <f>AC73*1.12</f>
        <v>1243200.0000000002</v>
      </c>
      <c r="AE73" s="3"/>
      <c r="AF73" s="3">
        <v>2013</v>
      </c>
      <c r="AG73" s="48"/>
      <c r="AH73" s="32"/>
      <c r="AI73" s="44"/>
      <c r="AJ73" s="44"/>
      <c r="AK73" s="44"/>
      <c r="AL73" s="45"/>
      <c r="AM73" s="45"/>
      <c r="AN73" s="45"/>
      <c r="AO73" s="45"/>
      <c r="AP73" s="45"/>
    </row>
    <row r="74" spans="5:42" s="7" customFormat="1" ht="76.5">
      <c r="E74" s="50"/>
      <c r="F74" s="50"/>
      <c r="G74" s="3" t="s">
        <v>61</v>
      </c>
      <c r="H74" s="105" t="s">
        <v>23</v>
      </c>
      <c r="I74" s="1" t="s">
        <v>51</v>
      </c>
      <c r="J74" s="1" t="s">
        <v>52</v>
      </c>
      <c r="K74" s="125" t="s">
        <v>57</v>
      </c>
      <c r="L74" s="1" t="s">
        <v>52</v>
      </c>
      <c r="M74" s="125" t="s">
        <v>57</v>
      </c>
      <c r="N74" s="2" t="s">
        <v>62</v>
      </c>
      <c r="O74" s="125" t="s">
        <v>63</v>
      </c>
      <c r="P74" s="3" t="s">
        <v>47</v>
      </c>
      <c r="Q74" s="48">
        <v>80</v>
      </c>
      <c r="R74" s="1">
        <v>230000000</v>
      </c>
      <c r="S74" s="2" t="s">
        <v>27</v>
      </c>
      <c r="T74" s="1" t="s">
        <v>48</v>
      </c>
      <c r="U74" s="1" t="s">
        <v>24</v>
      </c>
      <c r="V74" s="126"/>
      <c r="W74" s="3" t="s">
        <v>248</v>
      </c>
      <c r="X74" s="5" t="s">
        <v>56</v>
      </c>
      <c r="Y74" s="3"/>
      <c r="Z74" s="3"/>
      <c r="AA74" s="3"/>
      <c r="AB74" s="3"/>
      <c r="AC74" s="4">
        <v>1281000</v>
      </c>
      <c r="AD74" s="30">
        <f>AC74*1.12</f>
        <v>1434720.0000000002</v>
      </c>
      <c r="AE74" s="48"/>
      <c r="AF74" s="3">
        <v>2013</v>
      </c>
      <c r="AG74" s="48"/>
      <c r="AH74" s="32"/>
      <c r="AI74" s="44"/>
      <c r="AJ74" s="44"/>
      <c r="AK74" s="44"/>
      <c r="AL74" s="45"/>
      <c r="AM74" s="45"/>
      <c r="AN74" s="45"/>
      <c r="AO74" s="45"/>
      <c r="AP74" s="45"/>
    </row>
    <row r="75" spans="5:42" s="7" customFormat="1" ht="76.5">
      <c r="E75" s="50"/>
      <c r="F75" s="50"/>
      <c r="G75" s="3" t="s">
        <v>64</v>
      </c>
      <c r="H75" s="105" t="s">
        <v>23</v>
      </c>
      <c r="I75" s="1" t="s">
        <v>51</v>
      </c>
      <c r="J75" s="1" t="s">
        <v>52</v>
      </c>
      <c r="K75" s="125" t="s">
        <v>57</v>
      </c>
      <c r="L75" s="1" t="s">
        <v>52</v>
      </c>
      <c r="M75" s="125" t="s">
        <v>57</v>
      </c>
      <c r="N75" s="2" t="s">
        <v>65</v>
      </c>
      <c r="O75" s="125" t="s">
        <v>66</v>
      </c>
      <c r="P75" s="3" t="s">
        <v>47</v>
      </c>
      <c r="Q75" s="48">
        <v>80</v>
      </c>
      <c r="R75" s="1">
        <v>230000000</v>
      </c>
      <c r="S75" s="2" t="s">
        <v>27</v>
      </c>
      <c r="T75" s="1" t="s">
        <v>48</v>
      </c>
      <c r="U75" s="1" t="s">
        <v>24</v>
      </c>
      <c r="V75" s="126"/>
      <c r="W75" s="3" t="s">
        <v>248</v>
      </c>
      <c r="X75" s="5" t="s">
        <v>56</v>
      </c>
      <c r="Y75" s="3"/>
      <c r="Z75" s="3"/>
      <c r="AA75" s="3"/>
      <c r="AB75" s="3"/>
      <c r="AC75" s="4">
        <v>1247000</v>
      </c>
      <c r="AD75" s="30">
        <f>AC75*1.12</f>
        <v>1396640.0000000002</v>
      </c>
      <c r="AE75" s="3"/>
      <c r="AF75" s="3">
        <v>2013</v>
      </c>
      <c r="AG75" s="48"/>
      <c r="AH75" s="32"/>
      <c r="AI75" s="44"/>
      <c r="AJ75" s="44"/>
      <c r="AK75" s="44"/>
      <c r="AL75" s="45"/>
      <c r="AM75" s="45"/>
      <c r="AN75" s="45"/>
      <c r="AO75" s="45"/>
      <c r="AP75" s="45"/>
    </row>
    <row r="76" spans="5:42" s="7" customFormat="1" ht="13.5">
      <c r="E76" s="50"/>
      <c r="F76" s="50"/>
      <c r="G76" s="17" t="s">
        <v>42</v>
      </c>
      <c r="H76" s="23"/>
      <c r="I76" s="23"/>
      <c r="J76" s="23"/>
      <c r="K76" s="23"/>
      <c r="L76" s="23"/>
      <c r="M76" s="23"/>
      <c r="N76" s="23"/>
      <c r="O76" s="23"/>
      <c r="P76" s="23"/>
      <c r="Q76" s="23"/>
      <c r="R76" s="23"/>
      <c r="S76" s="23"/>
      <c r="T76" s="23"/>
      <c r="U76" s="23"/>
      <c r="V76" s="23"/>
      <c r="W76" s="23"/>
      <c r="X76" s="23"/>
      <c r="Y76" s="40"/>
      <c r="Z76" s="23"/>
      <c r="AA76" s="23"/>
      <c r="AB76" s="36"/>
      <c r="AC76" s="14">
        <f>SUM(AC73:AC75)</f>
        <v>3638000</v>
      </c>
      <c r="AD76" s="14">
        <f>SUM(AD73:AD75)</f>
        <v>4074560.000000001</v>
      </c>
      <c r="AE76" s="23"/>
      <c r="AF76" s="23"/>
      <c r="AG76" s="23"/>
      <c r="AH76" s="32"/>
      <c r="AI76" s="44"/>
      <c r="AJ76" s="44"/>
      <c r="AK76" s="44"/>
      <c r="AL76" s="45"/>
      <c r="AM76" s="45"/>
      <c r="AN76" s="45"/>
      <c r="AO76" s="45"/>
      <c r="AP76" s="45"/>
    </row>
    <row r="77" spans="5:42" s="7" customFormat="1" ht="13.5">
      <c r="E77" s="50"/>
      <c r="F77" s="50"/>
      <c r="G77" s="17" t="s">
        <v>44</v>
      </c>
      <c r="H77" s="23"/>
      <c r="I77" s="23"/>
      <c r="J77" s="23"/>
      <c r="K77" s="23"/>
      <c r="L77" s="23"/>
      <c r="M77" s="23"/>
      <c r="N77" s="23"/>
      <c r="O77" s="23"/>
      <c r="P77" s="23"/>
      <c r="Q77" s="23"/>
      <c r="R77" s="23"/>
      <c r="S77" s="23"/>
      <c r="T77" s="23"/>
      <c r="U77" s="23"/>
      <c r="V77" s="23"/>
      <c r="W77" s="23"/>
      <c r="X77" s="23"/>
      <c r="Y77" s="40"/>
      <c r="Z77" s="23"/>
      <c r="AA77" s="23"/>
      <c r="AB77" s="36"/>
      <c r="AC77" s="14">
        <f>AC71+AC76</f>
        <v>142003000</v>
      </c>
      <c r="AD77" s="14">
        <f>AD71+AD76</f>
        <v>159043360</v>
      </c>
      <c r="AE77" s="23"/>
      <c r="AF77" s="23"/>
      <c r="AG77" s="23"/>
      <c r="AH77" s="32"/>
      <c r="AI77" s="44"/>
      <c r="AJ77" s="44"/>
      <c r="AK77" s="44"/>
      <c r="AL77" s="45"/>
      <c r="AM77" s="45"/>
      <c r="AN77" s="45"/>
      <c r="AO77" s="45"/>
      <c r="AP77" s="45"/>
    </row>
    <row r="78" spans="5:42" s="7" customFormat="1" ht="13.5">
      <c r="E78" s="50"/>
      <c r="F78" s="50"/>
      <c r="G78" s="17" t="s">
        <v>34</v>
      </c>
      <c r="H78" s="23"/>
      <c r="I78" s="23"/>
      <c r="J78" s="23"/>
      <c r="K78" s="23"/>
      <c r="L78" s="23"/>
      <c r="M78" s="23"/>
      <c r="N78" s="23"/>
      <c r="O78" s="23"/>
      <c r="P78" s="23"/>
      <c r="Q78" s="23"/>
      <c r="R78" s="23"/>
      <c r="S78" s="23"/>
      <c r="T78" s="23"/>
      <c r="U78" s="23"/>
      <c r="V78" s="23"/>
      <c r="W78" s="23"/>
      <c r="X78" s="23"/>
      <c r="Y78" s="40"/>
      <c r="Z78" s="23"/>
      <c r="AA78" s="23"/>
      <c r="AB78" s="36"/>
      <c r="AC78" s="36"/>
      <c r="AD78" s="36"/>
      <c r="AE78" s="23"/>
      <c r="AF78" s="23"/>
      <c r="AG78" s="23"/>
      <c r="AH78" s="32"/>
      <c r="AI78" s="44"/>
      <c r="AJ78" s="44"/>
      <c r="AK78" s="44"/>
      <c r="AL78" s="45"/>
      <c r="AM78" s="45"/>
      <c r="AN78" s="45"/>
      <c r="AO78" s="45"/>
      <c r="AP78" s="45"/>
    </row>
    <row r="79" spans="5:42" s="7" customFormat="1" ht="13.5">
      <c r="E79" s="50"/>
      <c r="F79" s="50"/>
      <c r="G79" s="51" t="s">
        <v>39</v>
      </c>
      <c r="H79" s="16"/>
      <c r="I79" s="16"/>
      <c r="J79" s="16"/>
      <c r="K79" s="16"/>
      <c r="L79" s="23"/>
      <c r="M79" s="23"/>
      <c r="N79" s="23"/>
      <c r="O79" s="23"/>
      <c r="P79" s="23"/>
      <c r="Q79" s="23"/>
      <c r="R79" s="23"/>
      <c r="S79" s="23"/>
      <c r="T79" s="23"/>
      <c r="U79" s="23"/>
      <c r="V79" s="23"/>
      <c r="W79" s="23"/>
      <c r="X79" s="23"/>
      <c r="Y79" s="40"/>
      <c r="Z79" s="23"/>
      <c r="AA79" s="23"/>
      <c r="AB79" s="36"/>
      <c r="AC79" s="36"/>
      <c r="AD79" s="36"/>
      <c r="AE79" s="23"/>
      <c r="AF79" s="23"/>
      <c r="AG79" s="23"/>
      <c r="AH79" s="32"/>
      <c r="AI79" s="44"/>
      <c r="AJ79" s="44"/>
      <c r="AK79" s="44"/>
      <c r="AL79" s="45"/>
      <c r="AM79" s="45"/>
      <c r="AN79" s="45"/>
      <c r="AO79" s="45"/>
      <c r="AP79" s="45"/>
    </row>
    <row r="80" spans="5:42" s="132" customFormat="1" ht="51">
      <c r="E80" s="133"/>
      <c r="F80" s="133"/>
      <c r="G80" s="48" t="s">
        <v>89</v>
      </c>
      <c r="H80" s="105" t="s">
        <v>23</v>
      </c>
      <c r="I80" s="124" t="s">
        <v>81</v>
      </c>
      <c r="J80" s="2" t="s">
        <v>82</v>
      </c>
      <c r="K80" s="105" t="s">
        <v>83</v>
      </c>
      <c r="L80" s="2" t="s">
        <v>84</v>
      </c>
      <c r="M80" s="2" t="s">
        <v>85</v>
      </c>
      <c r="N80" s="2" t="s">
        <v>77</v>
      </c>
      <c r="O80" s="105" t="s">
        <v>78</v>
      </c>
      <c r="P80" s="3" t="s">
        <v>25</v>
      </c>
      <c r="Q80" s="48">
        <v>80</v>
      </c>
      <c r="R80" s="1">
        <v>230000000</v>
      </c>
      <c r="S80" s="2" t="s">
        <v>27</v>
      </c>
      <c r="T80" s="3" t="s">
        <v>55</v>
      </c>
      <c r="U80" s="3" t="s">
        <v>24</v>
      </c>
      <c r="V80" s="3"/>
      <c r="W80" s="3" t="s">
        <v>247</v>
      </c>
      <c r="X80" s="5" t="s">
        <v>46</v>
      </c>
      <c r="Y80" s="3"/>
      <c r="Z80" s="3"/>
      <c r="AA80" s="3"/>
      <c r="AB80" s="106"/>
      <c r="AC80" s="4">
        <v>138364750</v>
      </c>
      <c r="AD80" s="4">
        <f>AC80*1.12</f>
        <v>154968520</v>
      </c>
      <c r="AE80" s="3"/>
      <c r="AF80" s="3">
        <v>2013</v>
      </c>
      <c r="AG80" s="3" t="s">
        <v>88</v>
      </c>
      <c r="AH80" s="134"/>
      <c r="AI80" s="128"/>
      <c r="AJ80" s="128"/>
      <c r="AK80" s="128"/>
      <c r="AL80" s="134"/>
      <c r="AM80" s="134"/>
      <c r="AN80" s="134"/>
      <c r="AO80" s="134"/>
      <c r="AP80" s="134"/>
    </row>
    <row r="81" spans="5:42" s="7" customFormat="1" ht="63.75">
      <c r="E81" s="50"/>
      <c r="F81" s="50"/>
      <c r="G81" s="48" t="s">
        <v>252</v>
      </c>
      <c r="H81" s="105" t="s">
        <v>23</v>
      </c>
      <c r="I81" s="107" t="s">
        <v>155</v>
      </c>
      <c r="J81" s="107" t="s">
        <v>156</v>
      </c>
      <c r="K81" s="5" t="s">
        <v>157</v>
      </c>
      <c r="L81" s="107" t="s">
        <v>158</v>
      </c>
      <c r="M81" s="5" t="s">
        <v>159</v>
      </c>
      <c r="N81" s="5" t="s">
        <v>160</v>
      </c>
      <c r="O81" s="5" t="s">
        <v>161</v>
      </c>
      <c r="P81" s="3" t="s">
        <v>25</v>
      </c>
      <c r="Q81" s="48">
        <v>80</v>
      </c>
      <c r="R81" s="1">
        <v>230000000</v>
      </c>
      <c r="S81" s="2" t="s">
        <v>162</v>
      </c>
      <c r="T81" s="3" t="s">
        <v>250</v>
      </c>
      <c r="U81" s="3" t="s">
        <v>24</v>
      </c>
      <c r="V81" s="3"/>
      <c r="W81" s="3" t="s">
        <v>251</v>
      </c>
      <c r="X81" s="5" t="s">
        <v>163</v>
      </c>
      <c r="Y81" s="3"/>
      <c r="Z81" s="3"/>
      <c r="AA81" s="3"/>
      <c r="AB81" s="106"/>
      <c r="AC81" s="4">
        <f>AD81/1.12</f>
        <v>657455571.4285713</v>
      </c>
      <c r="AD81" s="4">
        <v>736350240</v>
      </c>
      <c r="AE81" s="3"/>
      <c r="AF81" s="3">
        <v>2013</v>
      </c>
      <c r="AG81" s="3"/>
      <c r="AH81" s="32"/>
      <c r="AI81" s="44"/>
      <c r="AJ81" s="44"/>
      <c r="AK81" s="44"/>
      <c r="AL81" s="45"/>
      <c r="AM81" s="45"/>
      <c r="AN81" s="45"/>
      <c r="AO81" s="45"/>
      <c r="AP81" s="45"/>
    </row>
    <row r="82" spans="5:42" s="7" customFormat="1" ht="12.75">
      <c r="E82" s="50"/>
      <c r="F82" s="50"/>
      <c r="G82" s="17" t="s">
        <v>40</v>
      </c>
      <c r="H82" s="16"/>
      <c r="I82" s="16"/>
      <c r="J82" s="69"/>
      <c r="K82" s="16"/>
      <c r="L82" s="16"/>
      <c r="M82" s="6"/>
      <c r="N82" s="16"/>
      <c r="O82" s="16"/>
      <c r="P82" s="16"/>
      <c r="Q82" s="18"/>
      <c r="R82" s="16"/>
      <c r="S82" s="19"/>
      <c r="T82" s="6"/>
      <c r="U82" s="6"/>
      <c r="V82" s="6"/>
      <c r="W82" s="6"/>
      <c r="X82" s="16"/>
      <c r="Y82" s="18"/>
      <c r="Z82" s="16"/>
      <c r="AA82" s="20"/>
      <c r="AB82" s="14"/>
      <c r="AC82" s="108">
        <f>SUM(AC80:AC81)</f>
        <v>795820321.4285713</v>
      </c>
      <c r="AD82" s="108">
        <f>SUM(AD80:AD81)</f>
        <v>891318760</v>
      </c>
      <c r="AE82" s="16"/>
      <c r="AF82" s="21"/>
      <c r="AG82" s="16"/>
      <c r="AH82" s="32"/>
      <c r="AI82" s="44"/>
      <c r="AJ82" s="44"/>
      <c r="AK82" s="44"/>
      <c r="AL82" s="45"/>
      <c r="AM82" s="45"/>
      <c r="AN82" s="45"/>
      <c r="AO82" s="45"/>
      <c r="AP82" s="45"/>
    </row>
    <row r="83" spans="5:42" s="7" customFormat="1" ht="13.5">
      <c r="E83" s="50"/>
      <c r="F83" s="50"/>
      <c r="G83" s="17" t="s">
        <v>41</v>
      </c>
      <c r="H83" s="23"/>
      <c r="I83" s="23"/>
      <c r="J83" s="23"/>
      <c r="K83" s="23"/>
      <c r="L83" s="23"/>
      <c r="M83" s="23"/>
      <c r="N83" s="23"/>
      <c r="O83" s="23"/>
      <c r="P83" s="23"/>
      <c r="Q83" s="23"/>
      <c r="R83" s="23"/>
      <c r="S83" s="23"/>
      <c r="T83" s="23"/>
      <c r="U83" s="23"/>
      <c r="V83" s="23"/>
      <c r="W83" s="23"/>
      <c r="X83" s="23"/>
      <c r="Y83" s="40"/>
      <c r="Z83" s="23"/>
      <c r="AA83" s="23"/>
      <c r="AB83" s="36"/>
      <c r="AC83" s="14"/>
      <c r="AD83" s="14"/>
      <c r="AE83" s="23"/>
      <c r="AF83" s="23"/>
      <c r="AG83" s="23"/>
      <c r="AH83" s="32"/>
      <c r="AI83" s="44"/>
      <c r="AJ83" s="44"/>
      <c r="AK83" s="44"/>
      <c r="AL83" s="45"/>
      <c r="AM83" s="45"/>
      <c r="AN83" s="45"/>
      <c r="AO83" s="45"/>
      <c r="AP83" s="45"/>
    </row>
    <row r="84" spans="5:42" s="7" customFormat="1" ht="63.75">
      <c r="E84" s="50"/>
      <c r="F84" s="50"/>
      <c r="G84" s="3" t="s">
        <v>90</v>
      </c>
      <c r="H84" s="105" t="s">
        <v>23</v>
      </c>
      <c r="I84" s="1" t="s">
        <v>51</v>
      </c>
      <c r="J84" s="1" t="s">
        <v>52</v>
      </c>
      <c r="K84" s="125" t="s">
        <v>57</v>
      </c>
      <c r="L84" s="1" t="s">
        <v>52</v>
      </c>
      <c r="M84" s="125" t="s">
        <v>57</v>
      </c>
      <c r="N84" s="2" t="s">
        <v>67</v>
      </c>
      <c r="O84" s="125" t="s">
        <v>94</v>
      </c>
      <c r="P84" s="3" t="s">
        <v>47</v>
      </c>
      <c r="Q84" s="48">
        <v>100</v>
      </c>
      <c r="R84" s="1">
        <v>230000000</v>
      </c>
      <c r="S84" s="2" t="s">
        <v>27</v>
      </c>
      <c r="T84" s="1" t="s">
        <v>264</v>
      </c>
      <c r="U84" s="1" t="s">
        <v>24</v>
      </c>
      <c r="V84" s="126"/>
      <c r="W84" s="3" t="s">
        <v>247</v>
      </c>
      <c r="X84" s="5" t="s">
        <v>56</v>
      </c>
      <c r="Y84" s="3"/>
      <c r="Z84" s="3"/>
      <c r="AA84" s="3"/>
      <c r="AB84" s="106"/>
      <c r="AC84" s="4">
        <v>1110000</v>
      </c>
      <c r="AD84" s="30">
        <f aca="true" t="shared" si="0" ref="AD84:AD89">AC84*1.12</f>
        <v>1243200.0000000002</v>
      </c>
      <c r="AE84" s="3"/>
      <c r="AF84" s="3">
        <v>2013</v>
      </c>
      <c r="AG84" s="3" t="s">
        <v>97</v>
      </c>
      <c r="AH84" s="32"/>
      <c r="AI84" s="44"/>
      <c r="AJ84" s="44"/>
      <c r="AK84" s="44"/>
      <c r="AL84" s="45"/>
      <c r="AM84" s="45"/>
      <c r="AN84" s="45"/>
      <c r="AO84" s="45"/>
      <c r="AP84" s="45"/>
    </row>
    <row r="85" spans="5:42" s="7" customFormat="1" ht="63.75">
      <c r="E85" s="50"/>
      <c r="F85" s="50"/>
      <c r="G85" s="3" t="s">
        <v>91</v>
      </c>
      <c r="H85" s="3" t="s">
        <v>23</v>
      </c>
      <c r="I85" s="1" t="s">
        <v>51</v>
      </c>
      <c r="J85" s="1" t="s">
        <v>52</v>
      </c>
      <c r="K85" s="125" t="s">
        <v>57</v>
      </c>
      <c r="L85" s="1" t="s">
        <v>52</v>
      </c>
      <c r="M85" s="125" t="s">
        <v>57</v>
      </c>
      <c r="N85" s="2" t="s">
        <v>93</v>
      </c>
      <c r="O85" s="125" t="s">
        <v>95</v>
      </c>
      <c r="P85" s="3" t="s">
        <v>47</v>
      </c>
      <c r="Q85" s="48">
        <v>100</v>
      </c>
      <c r="R85" s="1">
        <v>230000000</v>
      </c>
      <c r="S85" s="2" t="s">
        <v>27</v>
      </c>
      <c r="T85" s="1" t="s">
        <v>264</v>
      </c>
      <c r="U85" s="1" t="s">
        <v>24</v>
      </c>
      <c r="V85" s="126"/>
      <c r="W85" s="3" t="s">
        <v>247</v>
      </c>
      <c r="X85" s="5" t="s">
        <v>56</v>
      </c>
      <c r="Y85" s="3"/>
      <c r="Z85" s="3"/>
      <c r="AA85" s="4"/>
      <c r="AB85" s="3"/>
      <c r="AC85" s="4">
        <v>1281000</v>
      </c>
      <c r="AD85" s="30">
        <f t="shared" si="0"/>
        <v>1434720.0000000002</v>
      </c>
      <c r="AE85" s="3"/>
      <c r="AF85" s="3">
        <v>2013</v>
      </c>
      <c r="AG85" s="3" t="s">
        <v>97</v>
      </c>
      <c r="AH85" s="32"/>
      <c r="AI85" s="44"/>
      <c r="AJ85" s="44"/>
      <c r="AK85" s="44"/>
      <c r="AL85" s="45"/>
      <c r="AM85" s="45"/>
      <c r="AN85" s="45"/>
      <c r="AO85" s="45"/>
      <c r="AP85" s="45"/>
    </row>
    <row r="86" spans="5:42" s="7" customFormat="1" ht="63.75">
      <c r="E86" s="50"/>
      <c r="F86" s="50"/>
      <c r="G86" s="3" t="s">
        <v>92</v>
      </c>
      <c r="H86" s="3" t="s">
        <v>23</v>
      </c>
      <c r="I86" s="1" t="s">
        <v>51</v>
      </c>
      <c r="J86" s="1" t="s">
        <v>52</v>
      </c>
      <c r="K86" s="125" t="s">
        <v>57</v>
      </c>
      <c r="L86" s="1" t="s">
        <v>52</v>
      </c>
      <c r="M86" s="125" t="s">
        <v>57</v>
      </c>
      <c r="N86" s="2" t="s">
        <v>68</v>
      </c>
      <c r="O86" s="125" t="s">
        <v>96</v>
      </c>
      <c r="P86" s="3" t="s">
        <v>47</v>
      </c>
      <c r="Q86" s="48">
        <v>100</v>
      </c>
      <c r="R86" s="1">
        <v>230000000</v>
      </c>
      <c r="S86" s="2" t="s">
        <v>27</v>
      </c>
      <c r="T86" s="1" t="s">
        <v>264</v>
      </c>
      <c r="U86" s="1" t="s">
        <v>24</v>
      </c>
      <c r="V86" s="126"/>
      <c r="W86" s="3" t="s">
        <v>247</v>
      </c>
      <c r="X86" s="5" t="s">
        <v>56</v>
      </c>
      <c r="Y86" s="3"/>
      <c r="Z86" s="3"/>
      <c r="AA86" s="3"/>
      <c r="AB86" s="3"/>
      <c r="AC86" s="4">
        <v>1247000</v>
      </c>
      <c r="AD86" s="30">
        <f t="shared" si="0"/>
        <v>1396640.0000000002</v>
      </c>
      <c r="AE86" s="3"/>
      <c r="AF86" s="3">
        <v>2013</v>
      </c>
      <c r="AG86" s="3" t="s">
        <v>97</v>
      </c>
      <c r="AH86" s="32"/>
      <c r="AI86" s="44"/>
      <c r="AJ86" s="44"/>
      <c r="AK86" s="44"/>
      <c r="AL86" s="45"/>
      <c r="AM86" s="45"/>
      <c r="AN86" s="45"/>
      <c r="AO86" s="45"/>
      <c r="AP86" s="45"/>
    </row>
    <row r="87" spans="5:42" s="7" customFormat="1" ht="63.75">
      <c r="E87" s="50"/>
      <c r="F87" s="50"/>
      <c r="G87" s="3" t="s">
        <v>86</v>
      </c>
      <c r="H87" s="3" t="s">
        <v>23</v>
      </c>
      <c r="I87" s="1" t="s">
        <v>51</v>
      </c>
      <c r="J87" s="1" t="s">
        <v>52</v>
      </c>
      <c r="K87" s="125" t="s">
        <v>57</v>
      </c>
      <c r="L87" s="1" t="s">
        <v>52</v>
      </c>
      <c r="M87" s="125" t="s">
        <v>57</v>
      </c>
      <c r="N87" s="126" t="s">
        <v>69</v>
      </c>
      <c r="O87" s="125" t="s">
        <v>70</v>
      </c>
      <c r="P87" s="3" t="s">
        <v>47</v>
      </c>
      <c r="Q87" s="48">
        <v>100</v>
      </c>
      <c r="R87" s="1">
        <v>230000000</v>
      </c>
      <c r="S87" s="2" t="s">
        <v>27</v>
      </c>
      <c r="T87" s="1" t="s">
        <v>53</v>
      </c>
      <c r="U87" s="1" t="s">
        <v>24</v>
      </c>
      <c r="V87" s="126"/>
      <c r="W87" s="3" t="s">
        <v>54</v>
      </c>
      <c r="X87" s="5" t="s">
        <v>56</v>
      </c>
      <c r="Y87" s="3"/>
      <c r="Z87" s="3"/>
      <c r="AA87" s="3"/>
      <c r="AB87" s="3"/>
      <c r="AC87" s="4">
        <v>1638000</v>
      </c>
      <c r="AD87" s="30">
        <f t="shared" si="0"/>
        <v>1834560.0000000002</v>
      </c>
      <c r="AE87" s="3"/>
      <c r="AF87" s="3">
        <v>2013</v>
      </c>
      <c r="AG87" s="3"/>
      <c r="AH87" s="32"/>
      <c r="AI87" s="44"/>
      <c r="AJ87" s="44"/>
      <c r="AK87" s="44"/>
      <c r="AL87" s="45"/>
      <c r="AM87" s="45"/>
      <c r="AN87" s="45"/>
      <c r="AO87" s="45"/>
      <c r="AP87" s="45"/>
    </row>
    <row r="88" spans="5:42" s="7" customFormat="1" ht="63.75">
      <c r="E88" s="50"/>
      <c r="F88" s="50"/>
      <c r="G88" s="3" t="s">
        <v>87</v>
      </c>
      <c r="H88" s="3" t="s">
        <v>23</v>
      </c>
      <c r="I88" s="1" t="s">
        <v>51</v>
      </c>
      <c r="J88" s="1" t="s">
        <v>52</v>
      </c>
      <c r="K88" s="125" t="s">
        <v>57</v>
      </c>
      <c r="L88" s="1" t="s">
        <v>52</v>
      </c>
      <c r="M88" s="125" t="s">
        <v>57</v>
      </c>
      <c r="N88" s="126" t="s">
        <v>71</v>
      </c>
      <c r="O88" s="125" t="s">
        <v>72</v>
      </c>
      <c r="P88" s="3" t="s">
        <v>47</v>
      </c>
      <c r="Q88" s="48">
        <v>100</v>
      </c>
      <c r="R88" s="1">
        <v>230000000</v>
      </c>
      <c r="S88" s="2" t="s">
        <v>27</v>
      </c>
      <c r="T88" s="1" t="s">
        <v>53</v>
      </c>
      <c r="U88" s="1" t="s">
        <v>24</v>
      </c>
      <c r="V88" s="126"/>
      <c r="W88" s="3" t="s">
        <v>54</v>
      </c>
      <c r="X88" s="5" t="s">
        <v>56</v>
      </c>
      <c r="Y88" s="3"/>
      <c r="Z88" s="3"/>
      <c r="AA88" s="3"/>
      <c r="AB88" s="3"/>
      <c r="AC88" s="4">
        <v>526645</v>
      </c>
      <c r="AD88" s="30">
        <f t="shared" si="0"/>
        <v>589842.4</v>
      </c>
      <c r="AE88" s="3"/>
      <c r="AF88" s="3">
        <v>2013</v>
      </c>
      <c r="AG88" s="3"/>
      <c r="AH88" s="32"/>
      <c r="AI88" s="44"/>
      <c r="AJ88" s="44"/>
      <c r="AK88" s="44"/>
      <c r="AL88" s="45"/>
      <c r="AM88" s="45"/>
      <c r="AN88" s="45"/>
      <c r="AO88" s="45"/>
      <c r="AP88" s="45"/>
    </row>
    <row r="89" spans="5:42" s="7" customFormat="1" ht="76.5">
      <c r="E89" s="50"/>
      <c r="F89" s="50"/>
      <c r="G89" s="3" t="s">
        <v>306</v>
      </c>
      <c r="H89" s="3" t="s">
        <v>23</v>
      </c>
      <c r="I89" s="1" t="s">
        <v>51</v>
      </c>
      <c r="J89" s="1" t="s">
        <v>52</v>
      </c>
      <c r="K89" s="125" t="s">
        <v>57</v>
      </c>
      <c r="L89" s="1" t="s">
        <v>52</v>
      </c>
      <c r="M89" s="125" t="s">
        <v>57</v>
      </c>
      <c r="N89" s="126" t="s">
        <v>73</v>
      </c>
      <c r="O89" s="125" t="s">
        <v>74</v>
      </c>
      <c r="P89" s="3" t="s">
        <v>47</v>
      </c>
      <c r="Q89" s="48">
        <v>100</v>
      </c>
      <c r="R89" s="1">
        <v>230000000</v>
      </c>
      <c r="S89" s="2" t="s">
        <v>27</v>
      </c>
      <c r="T89" s="1" t="s">
        <v>53</v>
      </c>
      <c r="U89" s="1" t="s">
        <v>24</v>
      </c>
      <c r="V89" s="126"/>
      <c r="W89" s="3" t="s">
        <v>54</v>
      </c>
      <c r="X89" s="5" t="s">
        <v>56</v>
      </c>
      <c r="Y89" s="3"/>
      <c r="Z89" s="3"/>
      <c r="AA89" s="3"/>
      <c r="AB89" s="3"/>
      <c r="AC89" s="4">
        <v>614568.75</v>
      </c>
      <c r="AD89" s="30">
        <f t="shared" si="0"/>
        <v>688317.0000000001</v>
      </c>
      <c r="AE89" s="3"/>
      <c r="AF89" s="3">
        <v>2013</v>
      </c>
      <c r="AG89" s="3"/>
      <c r="AH89" s="32"/>
      <c r="AI89" s="44"/>
      <c r="AJ89" s="44"/>
      <c r="AK89" s="44"/>
      <c r="AL89" s="45"/>
      <c r="AM89" s="45"/>
      <c r="AN89" s="45"/>
      <c r="AO89" s="45"/>
      <c r="AP89" s="45"/>
    </row>
    <row r="90" spans="5:42" s="22" customFormat="1" ht="13.5">
      <c r="E90" s="52"/>
      <c r="F90" s="52"/>
      <c r="G90" s="17" t="s">
        <v>42</v>
      </c>
      <c r="H90" s="23"/>
      <c r="I90" s="23"/>
      <c r="J90" s="23"/>
      <c r="K90" s="23"/>
      <c r="L90" s="23"/>
      <c r="M90" s="23"/>
      <c r="N90" s="23"/>
      <c r="O90" s="23"/>
      <c r="P90" s="23"/>
      <c r="Q90" s="23"/>
      <c r="R90" s="23"/>
      <c r="S90" s="23"/>
      <c r="T90" s="23"/>
      <c r="U90" s="23"/>
      <c r="V90" s="23"/>
      <c r="W90" s="23"/>
      <c r="X90" s="23"/>
      <c r="Y90" s="40"/>
      <c r="Z90" s="23"/>
      <c r="AA90" s="23"/>
      <c r="AB90" s="36"/>
      <c r="AC90" s="14">
        <f>SUM(AC84:AC89)</f>
        <v>6417213.75</v>
      </c>
      <c r="AD90" s="14">
        <f>SUM(AD84:AD89)</f>
        <v>7187279.400000001</v>
      </c>
      <c r="AE90" s="23"/>
      <c r="AF90" s="23"/>
      <c r="AG90" s="23"/>
      <c r="AH90" s="46"/>
      <c r="AI90" s="47"/>
      <c r="AJ90" s="47"/>
      <c r="AK90" s="47"/>
      <c r="AL90" s="46"/>
      <c r="AM90" s="46"/>
      <c r="AN90" s="46"/>
      <c r="AO90" s="46"/>
      <c r="AP90" s="46"/>
    </row>
    <row r="91" spans="1:33" ht="12.75">
      <c r="A91" s="8"/>
      <c r="G91" s="17" t="s">
        <v>36</v>
      </c>
      <c r="H91" s="16"/>
      <c r="I91" s="16"/>
      <c r="J91" s="16"/>
      <c r="K91" s="16"/>
      <c r="L91" s="16"/>
      <c r="M91" s="6"/>
      <c r="N91" s="16"/>
      <c r="O91" s="16"/>
      <c r="P91" s="16"/>
      <c r="Q91" s="18"/>
      <c r="R91" s="16"/>
      <c r="S91" s="19"/>
      <c r="T91" s="6"/>
      <c r="U91" s="6"/>
      <c r="V91" s="6"/>
      <c r="W91" s="6"/>
      <c r="X91" s="16"/>
      <c r="Y91" s="18"/>
      <c r="Z91" s="16"/>
      <c r="AA91" s="20"/>
      <c r="AB91" s="14"/>
      <c r="AC91" s="14">
        <f>AC82+AC90</f>
        <v>802237535.1785713</v>
      </c>
      <c r="AD91" s="14">
        <f>AD82</f>
        <v>891318760</v>
      </c>
      <c r="AE91" s="16"/>
      <c r="AF91" s="21"/>
      <c r="AG91" s="16"/>
    </row>
    <row r="92" spans="7:33" ht="13.5">
      <c r="G92" s="73" t="s">
        <v>164</v>
      </c>
      <c r="H92" s="74"/>
      <c r="I92" s="74"/>
      <c r="J92" s="74"/>
      <c r="K92" s="74"/>
      <c r="L92" s="74"/>
      <c r="M92" s="74"/>
      <c r="N92" s="74"/>
      <c r="O92" s="74"/>
      <c r="P92" s="74"/>
      <c r="Q92" s="74"/>
      <c r="R92" s="74"/>
      <c r="S92" s="74"/>
      <c r="T92" s="74"/>
      <c r="U92" s="74"/>
      <c r="V92" s="74"/>
      <c r="W92" s="74"/>
      <c r="X92" s="74"/>
      <c r="Y92" s="75"/>
      <c r="Z92" s="74"/>
      <c r="AA92" s="74"/>
      <c r="AB92" s="76"/>
      <c r="AC92" s="76"/>
      <c r="AD92" s="76"/>
      <c r="AE92" s="74"/>
      <c r="AF92" s="74"/>
      <c r="AG92" s="74"/>
    </row>
    <row r="93" spans="7:33" ht="12.75">
      <c r="G93" s="17" t="s">
        <v>37</v>
      </c>
      <c r="H93" s="16"/>
      <c r="I93" s="16"/>
      <c r="J93" s="16"/>
      <c r="K93" s="16"/>
      <c r="L93" s="16"/>
      <c r="M93" s="16"/>
      <c r="N93" s="16"/>
      <c r="O93" s="16"/>
      <c r="P93" s="16"/>
      <c r="Q93" s="16"/>
      <c r="R93" s="16"/>
      <c r="S93" s="16"/>
      <c r="T93" s="16"/>
      <c r="U93" s="16"/>
      <c r="V93" s="16"/>
      <c r="W93" s="16"/>
      <c r="X93" s="16"/>
      <c r="Y93" s="18"/>
      <c r="Z93" s="16"/>
      <c r="AA93" s="16"/>
      <c r="AB93" s="14"/>
      <c r="AC93" s="14"/>
      <c r="AD93" s="14"/>
      <c r="AE93" s="16"/>
      <c r="AF93" s="3"/>
      <c r="AG93" s="3"/>
    </row>
    <row r="94" spans="7:33" ht="12.75">
      <c r="G94" s="17" t="s">
        <v>26</v>
      </c>
      <c r="H94" s="16"/>
      <c r="I94" s="16"/>
      <c r="J94" s="16"/>
      <c r="K94" s="16"/>
      <c r="L94" s="16"/>
      <c r="M94" s="16"/>
      <c r="N94" s="16"/>
      <c r="O94" s="16"/>
      <c r="P94" s="16"/>
      <c r="Q94" s="16"/>
      <c r="R94" s="16"/>
      <c r="S94" s="16"/>
      <c r="T94" s="16"/>
      <c r="U94" s="16"/>
      <c r="V94" s="16"/>
      <c r="W94" s="16"/>
      <c r="X94" s="16"/>
      <c r="Y94" s="18"/>
      <c r="Z94" s="16"/>
      <c r="AA94" s="16"/>
      <c r="AB94" s="14"/>
      <c r="AC94" s="14"/>
      <c r="AD94" s="14"/>
      <c r="AE94" s="16"/>
      <c r="AF94" s="3"/>
      <c r="AG94" s="3"/>
    </row>
    <row r="95" spans="7:33" ht="38.25">
      <c r="G95" s="48" t="s">
        <v>165</v>
      </c>
      <c r="H95" s="3" t="s">
        <v>23</v>
      </c>
      <c r="I95" s="5" t="s">
        <v>166</v>
      </c>
      <c r="J95" s="1" t="s">
        <v>167</v>
      </c>
      <c r="K95" s="3" t="s">
        <v>168</v>
      </c>
      <c r="L95" s="1" t="s">
        <v>169</v>
      </c>
      <c r="M95" s="1" t="s">
        <v>170</v>
      </c>
      <c r="N95" s="1" t="s">
        <v>169</v>
      </c>
      <c r="O95" s="1" t="s">
        <v>170</v>
      </c>
      <c r="P95" s="3" t="s">
        <v>106</v>
      </c>
      <c r="Q95" s="3">
        <v>0</v>
      </c>
      <c r="R95" s="1">
        <v>230000000</v>
      </c>
      <c r="S95" s="1" t="s">
        <v>27</v>
      </c>
      <c r="T95" s="1" t="s">
        <v>45</v>
      </c>
      <c r="U95" s="2" t="s">
        <v>115</v>
      </c>
      <c r="V95" s="5" t="s">
        <v>116</v>
      </c>
      <c r="W95" s="87" t="s">
        <v>171</v>
      </c>
      <c r="X95" s="3" t="s">
        <v>118</v>
      </c>
      <c r="Y95" s="100">
        <v>839</v>
      </c>
      <c r="Z95" s="3" t="s">
        <v>127</v>
      </c>
      <c r="AA95" s="1">
        <v>1</v>
      </c>
      <c r="AB95" s="4">
        <v>401785.714</v>
      </c>
      <c r="AC95" s="4">
        <f>AA95*AB95</f>
        <v>401785.714</v>
      </c>
      <c r="AD95" s="4">
        <f>AC95*1.12</f>
        <v>449999.99968</v>
      </c>
      <c r="AE95" s="3"/>
      <c r="AF95" s="144">
        <v>2013</v>
      </c>
      <c r="AG95" s="5"/>
    </row>
    <row r="96" spans="7:33" ht="12.75">
      <c r="G96" s="17" t="s">
        <v>172</v>
      </c>
      <c r="H96" s="16"/>
      <c r="I96" s="16"/>
      <c r="J96" s="16"/>
      <c r="K96" s="16"/>
      <c r="L96" s="16"/>
      <c r="M96" s="16"/>
      <c r="N96" s="16"/>
      <c r="O96" s="16"/>
      <c r="P96" s="16"/>
      <c r="Q96" s="16"/>
      <c r="R96" s="16"/>
      <c r="S96" s="16"/>
      <c r="T96" s="16"/>
      <c r="U96" s="16"/>
      <c r="V96" s="16"/>
      <c r="W96" s="16"/>
      <c r="X96" s="16"/>
      <c r="Y96" s="18"/>
      <c r="Z96" s="16"/>
      <c r="AA96" s="16"/>
      <c r="AB96" s="14"/>
      <c r="AC96" s="14">
        <f>AC95</f>
        <v>401785.714</v>
      </c>
      <c r="AD96" s="14">
        <f>AD95</f>
        <v>449999.99968</v>
      </c>
      <c r="AE96" s="16"/>
      <c r="AF96" s="3"/>
      <c r="AG96" s="3"/>
    </row>
    <row r="97" spans="7:33" ht="12.75">
      <c r="G97" s="17" t="s">
        <v>173</v>
      </c>
      <c r="H97" s="16"/>
      <c r="I97" s="16"/>
      <c r="J97" s="16"/>
      <c r="K97" s="16"/>
      <c r="L97" s="16"/>
      <c r="M97" s="16"/>
      <c r="N97" s="16"/>
      <c r="O97" s="16"/>
      <c r="P97" s="16"/>
      <c r="Q97" s="16"/>
      <c r="R97" s="16"/>
      <c r="S97" s="16"/>
      <c r="T97" s="16"/>
      <c r="U97" s="16"/>
      <c r="V97" s="16"/>
      <c r="W97" s="16"/>
      <c r="X97" s="16"/>
      <c r="Y97" s="18"/>
      <c r="Z97" s="16"/>
      <c r="AA97" s="16"/>
      <c r="AB97" s="14"/>
      <c r="AC97" s="14">
        <f>AC96</f>
        <v>401785.714</v>
      </c>
      <c r="AD97" s="14">
        <f>AD96</f>
        <v>449999.99968</v>
      </c>
      <c r="AE97" s="16"/>
      <c r="AF97" s="3"/>
      <c r="AG97" s="3"/>
    </row>
    <row r="98" spans="7:33" ht="12.75">
      <c r="G98" s="17" t="s">
        <v>174</v>
      </c>
      <c r="H98" s="16"/>
      <c r="I98" s="16"/>
      <c r="J98" s="16"/>
      <c r="K98" s="16"/>
      <c r="L98" s="16"/>
      <c r="M98" s="16"/>
      <c r="N98" s="16"/>
      <c r="O98" s="16"/>
      <c r="P98" s="16"/>
      <c r="Q98" s="16"/>
      <c r="R98" s="16"/>
      <c r="S98" s="16"/>
      <c r="T98" s="16"/>
      <c r="U98" s="16"/>
      <c r="V98" s="16"/>
      <c r="W98" s="16"/>
      <c r="X98" s="16"/>
      <c r="Y98" s="18"/>
      <c r="Z98" s="16"/>
      <c r="AA98" s="16"/>
      <c r="AB98" s="14"/>
      <c r="AC98" s="14"/>
      <c r="AD98" s="14"/>
      <c r="AE98" s="16"/>
      <c r="AF98" s="3"/>
      <c r="AG98" s="3"/>
    </row>
    <row r="99" spans="7:33" ht="12.75">
      <c r="G99" s="17" t="s">
        <v>34</v>
      </c>
      <c r="H99" s="16"/>
      <c r="I99" s="16"/>
      <c r="J99" s="16"/>
      <c r="K99" s="16"/>
      <c r="L99" s="16"/>
      <c r="M99" s="16"/>
      <c r="N99" s="16"/>
      <c r="O99" s="16"/>
      <c r="P99" s="16"/>
      <c r="Q99" s="16"/>
      <c r="R99" s="16"/>
      <c r="S99" s="16"/>
      <c r="T99" s="16"/>
      <c r="U99" s="16"/>
      <c r="V99" s="16"/>
      <c r="W99" s="16"/>
      <c r="X99" s="16"/>
      <c r="Y99" s="18"/>
      <c r="Z99" s="16"/>
      <c r="AA99" s="16"/>
      <c r="AB99" s="14"/>
      <c r="AC99" s="14"/>
      <c r="AD99" s="14"/>
      <c r="AE99" s="16"/>
      <c r="AF99" s="3"/>
      <c r="AG99" s="3"/>
    </row>
    <row r="100" spans="7:33" ht="51">
      <c r="G100" s="3" t="s">
        <v>307</v>
      </c>
      <c r="H100" s="84" t="s">
        <v>175</v>
      </c>
      <c r="I100" s="84" t="s">
        <v>176</v>
      </c>
      <c r="J100" s="84" t="s">
        <v>177</v>
      </c>
      <c r="K100" s="84" t="s">
        <v>178</v>
      </c>
      <c r="L100" s="84" t="s">
        <v>177</v>
      </c>
      <c r="M100" s="84" t="s">
        <v>178</v>
      </c>
      <c r="N100" s="84" t="s">
        <v>179</v>
      </c>
      <c r="O100" s="84" t="s">
        <v>180</v>
      </c>
      <c r="P100" s="84" t="s">
        <v>47</v>
      </c>
      <c r="Q100" s="101">
        <v>80</v>
      </c>
      <c r="R100" s="1">
        <v>230000000</v>
      </c>
      <c r="S100" s="2" t="s">
        <v>27</v>
      </c>
      <c r="T100" s="1" t="s">
        <v>264</v>
      </c>
      <c r="U100" s="1" t="s">
        <v>24</v>
      </c>
      <c r="V100" s="84"/>
      <c r="W100" s="87" t="s">
        <v>181</v>
      </c>
      <c r="X100" s="84" t="s">
        <v>182</v>
      </c>
      <c r="Y100" s="84"/>
      <c r="Z100" s="84"/>
      <c r="AA100" s="4"/>
      <c r="AB100" s="4"/>
      <c r="AC100" s="4">
        <v>19999998.333333332</v>
      </c>
      <c r="AD100" s="30">
        <f>AC100*1.12</f>
        <v>22399998.133333333</v>
      </c>
      <c r="AE100" s="84"/>
      <c r="AF100" s="102">
        <v>2013</v>
      </c>
      <c r="AG100" s="48"/>
    </row>
    <row r="101" spans="7:33" ht="63.75">
      <c r="G101" s="3" t="s">
        <v>308</v>
      </c>
      <c r="H101" s="84" t="s">
        <v>175</v>
      </c>
      <c r="I101" s="84" t="s">
        <v>183</v>
      </c>
      <c r="J101" s="84" t="s">
        <v>184</v>
      </c>
      <c r="K101" s="84" t="s">
        <v>185</v>
      </c>
      <c r="L101" s="84" t="s">
        <v>184</v>
      </c>
      <c r="M101" s="84" t="s">
        <v>185</v>
      </c>
      <c r="N101" s="84" t="s">
        <v>186</v>
      </c>
      <c r="O101" s="84" t="s">
        <v>187</v>
      </c>
      <c r="P101" s="84" t="s">
        <v>47</v>
      </c>
      <c r="Q101" s="101">
        <v>80</v>
      </c>
      <c r="R101" s="1">
        <v>230000000</v>
      </c>
      <c r="S101" s="2" t="s">
        <v>27</v>
      </c>
      <c r="T101" s="1" t="s">
        <v>264</v>
      </c>
      <c r="U101" s="1" t="s">
        <v>24</v>
      </c>
      <c r="V101" s="84"/>
      <c r="W101" s="87" t="s">
        <v>181</v>
      </c>
      <c r="X101" s="84" t="s">
        <v>182</v>
      </c>
      <c r="Y101" s="84"/>
      <c r="Z101" s="84"/>
      <c r="AA101" s="4"/>
      <c r="AB101" s="4"/>
      <c r="AC101" s="4">
        <v>24000001.66666662</v>
      </c>
      <c r="AD101" s="30">
        <f>AC101*1.12</f>
        <v>26880001.866666615</v>
      </c>
      <c r="AE101" s="84"/>
      <c r="AF101" s="102">
        <v>2013</v>
      </c>
      <c r="AG101" s="48"/>
    </row>
    <row r="102" spans="7:33" ht="12.75">
      <c r="G102" s="17" t="s">
        <v>188</v>
      </c>
      <c r="H102" s="16"/>
      <c r="I102" s="16"/>
      <c r="J102" s="16"/>
      <c r="K102" s="16"/>
      <c r="L102" s="16"/>
      <c r="M102" s="16"/>
      <c r="N102" s="16"/>
      <c r="O102" s="16"/>
      <c r="P102" s="16"/>
      <c r="Q102" s="16"/>
      <c r="R102" s="16"/>
      <c r="S102" s="16"/>
      <c r="T102" s="16"/>
      <c r="U102" s="16"/>
      <c r="V102" s="16"/>
      <c r="W102" s="16"/>
      <c r="X102" s="16"/>
      <c r="Y102" s="18"/>
      <c r="Z102" s="16"/>
      <c r="AA102" s="14"/>
      <c r="AB102" s="14"/>
      <c r="AC102" s="14">
        <f>AC100+AC101</f>
        <v>43999999.999999955</v>
      </c>
      <c r="AD102" s="14">
        <f>AD100+AD101</f>
        <v>49279999.99999995</v>
      </c>
      <c r="AE102" s="16"/>
      <c r="AF102" s="3"/>
      <c r="AG102" s="3"/>
    </row>
    <row r="103" spans="7:33" ht="12.75">
      <c r="G103" s="17" t="s">
        <v>189</v>
      </c>
      <c r="H103" s="16"/>
      <c r="I103" s="16"/>
      <c r="J103" s="16"/>
      <c r="K103" s="16"/>
      <c r="L103" s="16"/>
      <c r="M103" s="16"/>
      <c r="N103" s="16"/>
      <c r="O103" s="16"/>
      <c r="P103" s="16"/>
      <c r="Q103" s="16"/>
      <c r="R103" s="16"/>
      <c r="S103" s="16"/>
      <c r="T103" s="16"/>
      <c r="U103" s="16"/>
      <c r="V103" s="16"/>
      <c r="W103" s="16"/>
      <c r="X103" s="16"/>
      <c r="Y103" s="18"/>
      <c r="Z103" s="16"/>
      <c r="AA103" s="16"/>
      <c r="AB103" s="14"/>
      <c r="AC103" s="14">
        <f>AC102</f>
        <v>43999999.999999955</v>
      </c>
      <c r="AD103" s="14">
        <f>AD102</f>
        <v>49279999.99999995</v>
      </c>
      <c r="AE103" s="16"/>
      <c r="AF103" s="3"/>
      <c r="AG103" s="3"/>
    </row>
    <row r="104" spans="7:33" ht="13.5">
      <c r="G104" s="73" t="s">
        <v>190</v>
      </c>
      <c r="H104" s="74"/>
      <c r="I104" s="74"/>
      <c r="J104" s="74"/>
      <c r="K104" s="74"/>
      <c r="L104" s="74"/>
      <c r="M104" s="74"/>
      <c r="N104" s="74"/>
      <c r="O104" s="74"/>
      <c r="P104" s="74"/>
      <c r="Q104" s="74"/>
      <c r="R104" s="74"/>
      <c r="S104" s="74"/>
      <c r="T104" s="74"/>
      <c r="U104" s="74"/>
      <c r="V104" s="74"/>
      <c r="W104" s="74"/>
      <c r="X104" s="74"/>
      <c r="Y104" s="75"/>
      <c r="Z104" s="74"/>
      <c r="AA104" s="74"/>
      <c r="AB104" s="76"/>
      <c r="AC104" s="76"/>
      <c r="AD104" s="76"/>
      <c r="AE104" s="74"/>
      <c r="AF104" s="74"/>
      <c r="AG104" s="74"/>
    </row>
    <row r="105" spans="7:33" ht="13.5">
      <c r="G105" s="17" t="s">
        <v>37</v>
      </c>
      <c r="H105" s="23"/>
      <c r="I105" s="23"/>
      <c r="J105" s="23"/>
      <c r="K105" s="23"/>
      <c r="L105" s="23"/>
      <c r="M105" s="23"/>
      <c r="N105" s="23"/>
      <c r="O105" s="23"/>
      <c r="P105" s="23"/>
      <c r="Q105" s="23"/>
      <c r="R105" s="23"/>
      <c r="S105" s="23"/>
      <c r="T105" s="23"/>
      <c r="U105" s="23"/>
      <c r="V105" s="23"/>
      <c r="W105" s="23"/>
      <c r="X105" s="23"/>
      <c r="Y105" s="40"/>
      <c r="Z105" s="23"/>
      <c r="AA105" s="23"/>
      <c r="AB105" s="36"/>
      <c r="AC105" s="36"/>
      <c r="AD105" s="36"/>
      <c r="AE105" s="23"/>
      <c r="AF105" s="23"/>
      <c r="AG105" s="23"/>
    </row>
    <row r="106" spans="7:33" ht="13.5">
      <c r="G106" s="17" t="s">
        <v>26</v>
      </c>
      <c r="H106" s="23"/>
      <c r="I106" s="23"/>
      <c r="J106" s="23"/>
      <c r="K106" s="23"/>
      <c r="L106" s="23"/>
      <c r="M106" s="23"/>
      <c r="N106" s="23"/>
      <c r="O106" s="23"/>
      <c r="P106" s="23"/>
      <c r="Q106" s="23"/>
      <c r="R106" s="23"/>
      <c r="S106" s="23"/>
      <c r="T106" s="23"/>
      <c r="U106" s="23"/>
      <c r="V106" s="23"/>
      <c r="W106" s="23"/>
      <c r="X106" s="23"/>
      <c r="Y106" s="40"/>
      <c r="Z106" s="23"/>
      <c r="AA106" s="23"/>
      <c r="AB106" s="36"/>
      <c r="AC106" s="36"/>
      <c r="AD106" s="36"/>
      <c r="AE106" s="23"/>
      <c r="AF106" s="23"/>
      <c r="AG106" s="23"/>
    </row>
    <row r="107" spans="7:33" ht="38.25">
      <c r="G107" s="64" t="s">
        <v>191</v>
      </c>
      <c r="H107" s="62" t="s">
        <v>23</v>
      </c>
      <c r="I107" s="63" t="s">
        <v>192</v>
      </c>
      <c r="J107" s="64" t="s">
        <v>193</v>
      </c>
      <c r="K107" s="65" t="s">
        <v>209</v>
      </c>
      <c r="L107" s="64" t="s">
        <v>194</v>
      </c>
      <c r="M107" s="65" t="s">
        <v>210</v>
      </c>
      <c r="N107" s="64"/>
      <c r="O107" s="65"/>
      <c r="P107" s="65" t="s">
        <v>25</v>
      </c>
      <c r="Q107" s="103">
        <v>50</v>
      </c>
      <c r="R107" s="65">
        <v>230000000</v>
      </c>
      <c r="S107" s="66" t="s">
        <v>27</v>
      </c>
      <c r="T107" s="63" t="s">
        <v>114</v>
      </c>
      <c r="U107" s="65" t="s">
        <v>115</v>
      </c>
      <c r="V107" s="63" t="s">
        <v>116</v>
      </c>
      <c r="W107" s="62" t="s">
        <v>211</v>
      </c>
      <c r="X107" s="63" t="s">
        <v>212</v>
      </c>
      <c r="Y107" s="64">
        <v>796</v>
      </c>
      <c r="Z107" s="64" t="s">
        <v>195</v>
      </c>
      <c r="AA107" s="104">
        <v>250</v>
      </c>
      <c r="AB107" s="67">
        <v>7232.142857142857</v>
      </c>
      <c r="AC107" s="67">
        <v>1808035.7142857143</v>
      </c>
      <c r="AD107" s="67">
        <v>2025000.0000000002</v>
      </c>
      <c r="AE107" s="64" t="s">
        <v>213</v>
      </c>
      <c r="AF107" s="68">
        <v>2013</v>
      </c>
      <c r="AG107" s="64" t="s">
        <v>120</v>
      </c>
    </row>
    <row r="108" spans="7:33" ht="38.25">
      <c r="G108" s="64" t="s">
        <v>196</v>
      </c>
      <c r="H108" s="62" t="s">
        <v>23</v>
      </c>
      <c r="I108" s="63" t="s">
        <v>192</v>
      </c>
      <c r="J108" s="64" t="s">
        <v>193</v>
      </c>
      <c r="K108" s="65" t="s">
        <v>209</v>
      </c>
      <c r="L108" s="64" t="s">
        <v>197</v>
      </c>
      <c r="M108" s="65" t="s">
        <v>214</v>
      </c>
      <c r="N108" s="64"/>
      <c r="O108" s="65"/>
      <c r="P108" s="65" t="s">
        <v>25</v>
      </c>
      <c r="Q108" s="103">
        <v>50</v>
      </c>
      <c r="R108" s="65">
        <v>230000000</v>
      </c>
      <c r="S108" s="66" t="s">
        <v>27</v>
      </c>
      <c r="T108" s="63" t="s">
        <v>114</v>
      </c>
      <c r="U108" s="65" t="s">
        <v>115</v>
      </c>
      <c r="V108" s="63" t="s">
        <v>116</v>
      </c>
      <c r="W108" s="62" t="s">
        <v>211</v>
      </c>
      <c r="X108" s="63" t="s">
        <v>212</v>
      </c>
      <c r="Y108" s="64">
        <v>796</v>
      </c>
      <c r="Z108" s="64" t="s">
        <v>195</v>
      </c>
      <c r="AA108" s="104">
        <v>150</v>
      </c>
      <c r="AB108" s="67">
        <v>7633.928571428571</v>
      </c>
      <c r="AC108" s="67">
        <v>1145089.2857142857</v>
      </c>
      <c r="AD108" s="67">
        <v>1282500</v>
      </c>
      <c r="AE108" s="64" t="s">
        <v>213</v>
      </c>
      <c r="AF108" s="68">
        <v>2013</v>
      </c>
      <c r="AG108" s="64" t="s">
        <v>120</v>
      </c>
    </row>
    <row r="109" spans="7:33" ht="38.25">
      <c r="G109" s="64" t="s">
        <v>198</v>
      </c>
      <c r="H109" s="62" t="s">
        <v>23</v>
      </c>
      <c r="I109" s="63" t="s">
        <v>192</v>
      </c>
      <c r="J109" s="64" t="s">
        <v>193</v>
      </c>
      <c r="K109" s="65" t="s">
        <v>209</v>
      </c>
      <c r="L109" s="64" t="s">
        <v>199</v>
      </c>
      <c r="M109" s="65" t="s">
        <v>215</v>
      </c>
      <c r="N109" s="64"/>
      <c r="O109" s="65"/>
      <c r="P109" s="65" t="s">
        <v>25</v>
      </c>
      <c r="Q109" s="103">
        <v>50</v>
      </c>
      <c r="R109" s="65">
        <v>230000000</v>
      </c>
      <c r="S109" s="66" t="s">
        <v>27</v>
      </c>
      <c r="T109" s="63" t="s">
        <v>114</v>
      </c>
      <c r="U109" s="65" t="s">
        <v>115</v>
      </c>
      <c r="V109" s="63" t="s">
        <v>116</v>
      </c>
      <c r="W109" s="62" t="s">
        <v>211</v>
      </c>
      <c r="X109" s="63" t="s">
        <v>212</v>
      </c>
      <c r="Y109" s="64">
        <v>796</v>
      </c>
      <c r="Z109" s="64" t="s">
        <v>195</v>
      </c>
      <c r="AA109" s="104">
        <v>265</v>
      </c>
      <c r="AB109" s="67">
        <v>7633.928571428571</v>
      </c>
      <c r="AC109" s="67">
        <v>2022991.0714285711</v>
      </c>
      <c r="AD109" s="67">
        <v>2265750</v>
      </c>
      <c r="AE109" s="64" t="s">
        <v>213</v>
      </c>
      <c r="AF109" s="68">
        <v>2013</v>
      </c>
      <c r="AG109" s="64" t="s">
        <v>120</v>
      </c>
    </row>
    <row r="110" spans="7:33" ht="38.25">
      <c r="G110" s="64" t="s">
        <v>200</v>
      </c>
      <c r="H110" s="62" t="s">
        <v>23</v>
      </c>
      <c r="I110" s="63" t="s">
        <v>192</v>
      </c>
      <c r="J110" s="64" t="s">
        <v>193</v>
      </c>
      <c r="K110" s="65" t="s">
        <v>209</v>
      </c>
      <c r="L110" s="64" t="s">
        <v>201</v>
      </c>
      <c r="M110" s="65" t="s">
        <v>214</v>
      </c>
      <c r="N110" s="64"/>
      <c r="O110" s="65"/>
      <c r="P110" s="65" t="s">
        <v>25</v>
      </c>
      <c r="Q110" s="103">
        <v>50</v>
      </c>
      <c r="R110" s="65">
        <v>230000000</v>
      </c>
      <c r="S110" s="66" t="s">
        <v>27</v>
      </c>
      <c r="T110" s="63" t="s">
        <v>114</v>
      </c>
      <c r="U110" s="65" t="s">
        <v>115</v>
      </c>
      <c r="V110" s="63" t="s">
        <v>116</v>
      </c>
      <c r="W110" s="62" t="s">
        <v>211</v>
      </c>
      <c r="X110" s="63" t="s">
        <v>212</v>
      </c>
      <c r="Y110" s="64">
        <v>796</v>
      </c>
      <c r="Z110" s="64" t="s">
        <v>195</v>
      </c>
      <c r="AA110" s="104">
        <v>190</v>
      </c>
      <c r="AB110" s="67">
        <v>8035.714285714285</v>
      </c>
      <c r="AC110" s="67">
        <v>1526785.7142857143</v>
      </c>
      <c r="AD110" s="67">
        <v>1710000.0000000002</v>
      </c>
      <c r="AE110" s="64" t="s">
        <v>213</v>
      </c>
      <c r="AF110" s="68">
        <v>2013</v>
      </c>
      <c r="AG110" s="64" t="s">
        <v>120</v>
      </c>
    </row>
    <row r="111" spans="7:33" ht="38.25">
      <c r="G111" s="71" t="s">
        <v>202</v>
      </c>
      <c r="H111" s="62" t="s">
        <v>23</v>
      </c>
      <c r="I111" s="63" t="s">
        <v>192</v>
      </c>
      <c r="J111" s="64" t="s">
        <v>193</v>
      </c>
      <c r="K111" s="65" t="s">
        <v>209</v>
      </c>
      <c r="L111" s="64" t="s">
        <v>203</v>
      </c>
      <c r="M111" s="65" t="s">
        <v>216</v>
      </c>
      <c r="N111" s="64"/>
      <c r="O111" s="65"/>
      <c r="P111" s="65" t="s">
        <v>25</v>
      </c>
      <c r="Q111" s="103">
        <v>45</v>
      </c>
      <c r="R111" s="65">
        <v>230000000</v>
      </c>
      <c r="S111" s="66" t="s">
        <v>27</v>
      </c>
      <c r="T111" s="63" t="s">
        <v>114</v>
      </c>
      <c r="U111" s="65" t="s">
        <v>115</v>
      </c>
      <c r="V111" s="63" t="s">
        <v>116</v>
      </c>
      <c r="W111" s="62" t="s">
        <v>211</v>
      </c>
      <c r="X111" s="65" t="s">
        <v>212</v>
      </c>
      <c r="Y111" s="103">
        <v>796</v>
      </c>
      <c r="Z111" s="64" t="s">
        <v>195</v>
      </c>
      <c r="AA111" s="104">
        <v>138</v>
      </c>
      <c r="AB111" s="67">
        <v>19929.846938775503</v>
      </c>
      <c r="AC111" s="67">
        <v>2750318.877551019</v>
      </c>
      <c r="AD111" s="67">
        <v>3080357.142857142</v>
      </c>
      <c r="AE111" s="64" t="s">
        <v>213</v>
      </c>
      <c r="AF111" s="68">
        <v>2013</v>
      </c>
      <c r="AG111" s="64" t="s">
        <v>120</v>
      </c>
    </row>
    <row r="112" spans="7:33" ht="12.75">
      <c r="G112" s="3"/>
      <c r="H112" s="83"/>
      <c r="I112" s="3"/>
      <c r="J112" s="86"/>
      <c r="K112" s="86"/>
      <c r="L112" s="86"/>
      <c r="M112" s="86"/>
      <c r="N112" s="2"/>
      <c r="O112" s="2"/>
      <c r="P112" s="2"/>
      <c r="Q112" s="87"/>
      <c r="R112" s="84"/>
      <c r="S112" s="2"/>
      <c r="T112" s="5"/>
      <c r="U112" s="84"/>
      <c r="V112" s="3"/>
      <c r="W112" s="87"/>
      <c r="X112" s="88"/>
      <c r="Y112" s="3"/>
      <c r="Z112" s="3"/>
      <c r="AA112" s="3"/>
      <c r="AB112" s="3"/>
      <c r="AC112" s="89"/>
      <c r="AD112" s="85"/>
      <c r="AE112" s="3"/>
      <c r="AF112" s="3"/>
      <c r="AG112" s="3"/>
    </row>
    <row r="113" spans="7:33" ht="12.75">
      <c r="G113" s="17" t="s">
        <v>0</v>
      </c>
      <c r="H113" s="16"/>
      <c r="I113" s="16"/>
      <c r="J113" s="16"/>
      <c r="K113" s="16"/>
      <c r="L113" s="16"/>
      <c r="M113" s="81"/>
      <c r="N113" s="16"/>
      <c r="O113" s="16"/>
      <c r="P113" s="16"/>
      <c r="Q113" s="18"/>
      <c r="R113" s="16"/>
      <c r="S113" s="19"/>
      <c r="T113" s="81"/>
      <c r="U113" s="81"/>
      <c r="V113" s="81"/>
      <c r="W113" s="81"/>
      <c r="X113" s="16"/>
      <c r="Y113" s="18"/>
      <c r="Z113" s="16"/>
      <c r="AA113" s="20"/>
      <c r="AB113" s="14"/>
      <c r="AC113" s="82">
        <f>SUM(AC107:AC112)</f>
        <v>9253220.663265305</v>
      </c>
      <c r="AD113" s="82">
        <f>SUM(AD107:AD112)</f>
        <v>10363607.142857142</v>
      </c>
      <c r="AE113" s="16"/>
      <c r="AF113" s="21"/>
      <c r="AG113" s="16"/>
    </row>
    <row r="114" spans="7:33" ht="12.75">
      <c r="G114" s="17" t="s">
        <v>39</v>
      </c>
      <c r="H114" s="16"/>
      <c r="I114" s="16"/>
      <c r="J114" s="16"/>
      <c r="K114" s="16"/>
      <c r="L114" s="16"/>
      <c r="M114" s="81"/>
      <c r="N114" s="16"/>
      <c r="O114" s="16"/>
      <c r="P114" s="16"/>
      <c r="Q114" s="18"/>
      <c r="R114" s="16"/>
      <c r="S114" s="19"/>
      <c r="T114" s="81"/>
      <c r="U114" s="81"/>
      <c r="V114" s="81"/>
      <c r="W114" s="81"/>
      <c r="X114" s="16"/>
      <c r="Y114" s="18"/>
      <c r="Z114" s="16"/>
      <c r="AA114" s="20"/>
      <c r="AB114" s="14"/>
      <c r="AC114" s="82"/>
      <c r="AD114" s="82"/>
      <c r="AE114" s="16"/>
      <c r="AF114" s="21"/>
      <c r="AG114" s="16"/>
    </row>
    <row r="115" spans="7:33" ht="89.25">
      <c r="G115" s="71" t="s">
        <v>312</v>
      </c>
      <c r="H115" s="71" t="s">
        <v>23</v>
      </c>
      <c r="I115" s="129" t="s">
        <v>313</v>
      </c>
      <c r="J115" s="64" t="s">
        <v>314</v>
      </c>
      <c r="K115" s="64" t="s">
        <v>315</v>
      </c>
      <c r="L115" s="130" t="s">
        <v>316</v>
      </c>
      <c r="M115" s="64" t="s">
        <v>317</v>
      </c>
      <c r="N115" s="64" t="s">
        <v>318</v>
      </c>
      <c r="O115" s="64" t="s">
        <v>319</v>
      </c>
      <c r="P115" s="71" t="s">
        <v>25</v>
      </c>
      <c r="Q115" s="131"/>
      <c r="R115" s="65">
        <v>230000000</v>
      </c>
      <c r="S115" s="66" t="s">
        <v>27</v>
      </c>
      <c r="T115" s="64" t="s">
        <v>320</v>
      </c>
      <c r="U115" s="64" t="s">
        <v>24</v>
      </c>
      <c r="V115" s="71"/>
      <c r="W115" s="65" t="s">
        <v>54</v>
      </c>
      <c r="X115" s="64" t="s">
        <v>321</v>
      </c>
      <c r="Y115" s="64"/>
      <c r="Z115" s="64"/>
      <c r="AA115" s="64"/>
      <c r="AB115" s="64"/>
      <c r="AC115" s="67">
        <v>7000000</v>
      </c>
      <c r="AD115" s="70">
        <f>AC115*1.12</f>
        <v>7840000.000000001</v>
      </c>
      <c r="AE115" s="64"/>
      <c r="AF115" s="64">
        <v>2013</v>
      </c>
      <c r="AG115" s="64" t="s">
        <v>38</v>
      </c>
    </row>
    <row r="116" spans="7:33" ht="12.75">
      <c r="G116" s="17" t="s">
        <v>322</v>
      </c>
      <c r="H116" s="16"/>
      <c r="I116" s="16"/>
      <c r="J116" s="16"/>
      <c r="K116" s="16"/>
      <c r="L116" s="16"/>
      <c r="M116" s="81"/>
      <c r="N116" s="16"/>
      <c r="O116" s="16"/>
      <c r="P116" s="16"/>
      <c r="Q116" s="18"/>
      <c r="R116" s="16"/>
      <c r="S116" s="19"/>
      <c r="T116" s="81"/>
      <c r="U116" s="81"/>
      <c r="V116" s="81"/>
      <c r="W116" s="81"/>
      <c r="X116" s="16"/>
      <c r="Y116" s="18"/>
      <c r="Z116" s="16"/>
      <c r="AA116" s="20"/>
      <c r="AB116" s="14"/>
      <c r="AC116" s="82">
        <v>7000000</v>
      </c>
      <c r="AD116" s="82">
        <v>7840000.000000001</v>
      </c>
      <c r="AE116" s="16"/>
      <c r="AF116" s="21"/>
      <c r="AG116" s="16"/>
    </row>
    <row r="117" spans="7:33" ht="12.75">
      <c r="G117" s="17" t="s">
        <v>44</v>
      </c>
      <c r="H117" s="16"/>
      <c r="I117" s="16"/>
      <c r="J117" s="16"/>
      <c r="K117" s="16"/>
      <c r="L117" s="16"/>
      <c r="M117" s="81"/>
      <c r="N117" s="16"/>
      <c r="O117" s="16"/>
      <c r="P117" s="16"/>
      <c r="Q117" s="18"/>
      <c r="R117" s="16"/>
      <c r="S117" s="19"/>
      <c r="T117" s="81"/>
      <c r="U117" s="81"/>
      <c r="V117" s="81"/>
      <c r="W117" s="81"/>
      <c r="X117" s="16"/>
      <c r="Y117" s="18"/>
      <c r="Z117" s="16"/>
      <c r="AA117" s="20"/>
      <c r="AB117" s="14"/>
      <c r="AC117" s="14">
        <f>AC113+AC116</f>
        <v>16253220.663265305</v>
      </c>
      <c r="AD117" s="14">
        <f>AD113+AD116</f>
        <v>18203607.14285714</v>
      </c>
      <c r="AE117" s="16"/>
      <c r="AF117" s="21"/>
      <c r="AG117" s="16"/>
    </row>
    <row r="118" spans="7:33" ht="13.5">
      <c r="G118" s="17" t="s">
        <v>34</v>
      </c>
      <c r="H118" s="23"/>
      <c r="I118" s="23"/>
      <c r="J118" s="23"/>
      <c r="K118" s="23"/>
      <c r="L118" s="23"/>
      <c r="M118" s="23"/>
      <c r="N118" s="23"/>
      <c r="O118" s="23"/>
      <c r="P118" s="23"/>
      <c r="Q118" s="23"/>
      <c r="R118" s="23"/>
      <c r="S118" s="23"/>
      <c r="T118" s="23"/>
      <c r="U118" s="23"/>
      <c r="V118" s="23"/>
      <c r="W118" s="23"/>
      <c r="X118" s="23"/>
      <c r="Y118" s="40"/>
      <c r="Z118" s="23"/>
      <c r="AA118" s="23"/>
      <c r="AB118" s="36"/>
      <c r="AC118" s="36"/>
      <c r="AD118" s="36"/>
      <c r="AE118" s="23"/>
      <c r="AF118" s="23"/>
      <c r="AG118" s="23"/>
    </row>
    <row r="119" spans="7:33" ht="12.75">
      <c r="G119" s="17" t="s">
        <v>26</v>
      </c>
      <c r="H119" s="90"/>
      <c r="I119" s="16"/>
      <c r="J119" s="19"/>
      <c r="K119" s="81"/>
      <c r="L119" s="19"/>
      <c r="M119" s="81"/>
      <c r="N119" s="19"/>
      <c r="O119" s="81"/>
      <c r="P119" s="81"/>
      <c r="Q119" s="91"/>
      <c r="R119" s="92"/>
      <c r="S119" s="16"/>
      <c r="T119" s="93"/>
      <c r="U119" s="81"/>
      <c r="V119" s="94"/>
      <c r="W119" s="81"/>
      <c r="X119" s="93"/>
      <c r="Y119" s="94"/>
      <c r="Z119" s="81"/>
      <c r="AA119" s="94"/>
      <c r="AB119" s="95"/>
      <c r="AC119" s="82"/>
      <c r="AD119" s="82"/>
      <c r="AE119" s="96"/>
      <c r="AF119" s="94"/>
      <c r="AG119" s="97"/>
    </row>
    <row r="120" spans="7:33" ht="38.25">
      <c r="G120" s="64" t="s">
        <v>204</v>
      </c>
      <c r="H120" s="62" t="s">
        <v>23</v>
      </c>
      <c r="I120" s="63" t="s">
        <v>192</v>
      </c>
      <c r="J120" s="64" t="s">
        <v>193</v>
      </c>
      <c r="K120" s="65" t="s">
        <v>209</v>
      </c>
      <c r="L120" s="64" t="s">
        <v>194</v>
      </c>
      <c r="M120" s="65" t="s">
        <v>210</v>
      </c>
      <c r="N120" s="64"/>
      <c r="O120" s="65"/>
      <c r="P120" s="65" t="s">
        <v>25</v>
      </c>
      <c r="Q120" s="103">
        <v>50</v>
      </c>
      <c r="R120" s="65">
        <v>230000000</v>
      </c>
      <c r="S120" s="66" t="s">
        <v>27</v>
      </c>
      <c r="T120" s="63" t="s">
        <v>107</v>
      </c>
      <c r="U120" s="65" t="s">
        <v>115</v>
      </c>
      <c r="V120" s="63" t="s">
        <v>116</v>
      </c>
      <c r="W120" s="62" t="s">
        <v>153</v>
      </c>
      <c r="X120" s="63" t="s">
        <v>212</v>
      </c>
      <c r="Y120" s="64">
        <v>796</v>
      </c>
      <c r="Z120" s="64" t="s">
        <v>195</v>
      </c>
      <c r="AA120" s="104">
        <v>250</v>
      </c>
      <c r="AB120" s="67">
        <v>7232.142857142857</v>
      </c>
      <c r="AC120" s="67">
        <v>1808035.7142857143</v>
      </c>
      <c r="AD120" s="67">
        <v>2025000.0000000002</v>
      </c>
      <c r="AE120" s="64" t="s">
        <v>213</v>
      </c>
      <c r="AF120" s="68">
        <v>2013</v>
      </c>
      <c r="AG120" s="64" t="s">
        <v>38</v>
      </c>
    </row>
    <row r="121" spans="7:33" ht="38.25">
      <c r="G121" s="64" t="s">
        <v>205</v>
      </c>
      <c r="H121" s="62" t="s">
        <v>23</v>
      </c>
      <c r="I121" s="63" t="s">
        <v>192</v>
      </c>
      <c r="J121" s="64" t="s">
        <v>193</v>
      </c>
      <c r="K121" s="65" t="s">
        <v>209</v>
      </c>
      <c r="L121" s="64" t="s">
        <v>197</v>
      </c>
      <c r="M121" s="65" t="s">
        <v>214</v>
      </c>
      <c r="N121" s="64"/>
      <c r="O121" s="65"/>
      <c r="P121" s="65" t="s">
        <v>25</v>
      </c>
      <c r="Q121" s="103">
        <v>50</v>
      </c>
      <c r="R121" s="65">
        <v>230000000</v>
      </c>
      <c r="S121" s="66" t="s">
        <v>27</v>
      </c>
      <c r="T121" s="63" t="s">
        <v>107</v>
      </c>
      <c r="U121" s="65" t="s">
        <v>115</v>
      </c>
      <c r="V121" s="63" t="s">
        <v>116</v>
      </c>
      <c r="W121" s="62" t="s">
        <v>153</v>
      </c>
      <c r="X121" s="63" t="s">
        <v>212</v>
      </c>
      <c r="Y121" s="64">
        <v>796</v>
      </c>
      <c r="Z121" s="64" t="s">
        <v>195</v>
      </c>
      <c r="AA121" s="104">
        <v>150</v>
      </c>
      <c r="AB121" s="67">
        <v>7633.928571428571</v>
      </c>
      <c r="AC121" s="67">
        <v>1145089.2857142857</v>
      </c>
      <c r="AD121" s="67">
        <v>1282500</v>
      </c>
      <c r="AE121" s="64" t="s">
        <v>213</v>
      </c>
      <c r="AF121" s="68">
        <v>2013</v>
      </c>
      <c r="AG121" s="64" t="s">
        <v>38</v>
      </c>
    </row>
    <row r="122" spans="7:33" ht="38.25">
      <c r="G122" s="64" t="s">
        <v>206</v>
      </c>
      <c r="H122" s="62" t="s">
        <v>23</v>
      </c>
      <c r="I122" s="63" t="s">
        <v>192</v>
      </c>
      <c r="J122" s="64" t="s">
        <v>193</v>
      </c>
      <c r="K122" s="65" t="s">
        <v>209</v>
      </c>
      <c r="L122" s="64" t="s">
        <v>199</v>
      </c>
      <c r="M122" s="65" t="s">
        <v>215</v>
      </c>
      <c r="N122" s="64"/>
      <c r="O122" s="65"/>
      <c r="P122" s="65" t="s">
        <v>25</v>
      </c>
      <c r="Q122" s="103">
        <v>50</v>
      </c>
      <c r="R122" s="65">
        <v>230000000</v>
      </c>
      <c r="S122" s="66" t="s">
        <v>27</v>
      </c>
      <c r="T122" s="63" t="s">
        <v>107</v>
      </c>
      <c r="U122" s="65" t="s">
        <v>115</v>
      </c>
      <c r="V122" s="63" t="s">
        <v>116</v>
      </c>
      <c r="W122" s="62" t="s">
        <v>153</v>
      </c>
      <c r="X122" s="63" t="s">
        <v>212</v>
      </c>
      <c r="Y122" s="64">
        <v>796</v>
      </c>
      <c r="Z122" s="64" t="s">
        <v>195</v>
      </c>
      <c r="AA122" s="104">
        <v>265</v>
      </c>
      <c r="AB122" s="67">
        <v>7633.928571428571</v>
      </c>
      <c r="AC122" s="67">
        <v>2022991.0714285711</v>
      </c>
      <c r="AD122" s="67">
        <v>2265750</v>
      </c>
      <c r="AE122" s="64" t="s">
        <v>213</v>
      </c>
      <c r="AF122" s="68">
        <v>2013</v>
      </c>
      <c r="AG122" s="64" t="s">
        <v>38</v>
      </c>
    </row>
    <row r="123" spans="7:33" ht="38.25">
      <c r="G123" s="64" t="s">
        <v>207</v>
      </c>
      <c r="H123" s="62" t="s">
        <v>23</v>
      </c>
      <c r="I123" s="63" t="s">
        <v>192</v>
      </c>
      <c r="J123" s="64" t="s">
        <v>193</v>
      </c>
      <c r="K123" s="65" t="s">
        <v>209</v>
      </c>
      <c r="L123" s="64" t="s">
        <v>201</v>
      </c>
      <c r="M123" s="65" t="s">
        <v>214</v>
      </c>
      <c r="N123" s="64"/>
      <c r="O123" s="65"/>
      <c r="P123" s="65" t="s">
        <v>25</v>
      </c>
      <c r="Q123" s="103">
        <v>50</v>
      </c>
      <c r="R123" s="65">
        <v>230000000</v>
      </c>
      <c r="S123" s="66" t="s">
        <v>27</v>
      </c>
      <c r="T123" s="63" t="s">
        <v>107</v>
      </c>
      <c r="U123" s="65" t="s">
        <v>115</v>
      </c>
      <c r="V123" s="63" t="s">
        <v>116</v>
      </c>
      <c r="W123" s="62" t="s">
        <v>153</v>
      </c>
      <c r="X123" s="63" t="s">
        <v>212</v>
      </c>
      <c r="Y123" s="64">
        <v>796</v>
      </c>
      <c r="Z123" s="64" t="s">
        <v>195</v>
      </c>
      <c r="AA123" s="104">
        <v>190</v>
      </c>
      <c r="AB123" s="67">
        <v>8035.714285714285</v>
      </c>
      <c r="AC123" s="67">
        <v>1526785.7142857143</v>
      </c>
      <c r="AD123" s="67">
        <v>1710000.0000000002</v>
      </c>
      <c r="AE123" s="64" t="s">
        <v>213</v>
      </c>
      <c r="AF123" s="68">
        <v>2013</v>
      </c>
      <c r="AG123" s="64" t="s">
        <v>38</v>
      </c>
    </row>
    <row r="124" spans="7:33" ht="38.25">
      <c r="G124" s="71" t="s">
        <v>208</v>
      </c>
      <c r="H124" s="62" t="s">
        <v>23</v>
      </c>
      <c r="I124" s="63" t="s">
        <v>192</v>
      </c>
      <c r="J124" s="64" t="s">
        <v>193</v>
      </c>
      <c r="K124" s="65" t="s">
        <v>209</v>
      </c>
      <c r="L124" s="64" t="s">
        <v>203</v>
      </c>
      <c r="M124" s="65" t="s">
        <v>216</v>
      </c>
      <c r="N124" s="64"/>
      <c r="O124" s="65"/>
      <c r="P124" s="65" t="s">
        <v>25</v>
      </c>
      <c r="Q124" s="103">
        <v>45</v>
      </c>
      <c r="R124" s="65">
        <v>230000000</v>
      </c>
      <c r="S124" s="66" t="s">
        <v>27</v>
      </c>
      <c r="T124" s="63" t="s">
        <v>107</v>
      </c>
      <c r="U124" s="65" t="s">
        <v>115</v>
      </c>
      <c r="V124" s="63" t="s">
        <v>116</v>
      </c>
      <c r="W124" s="62" t="s">
        <v>153</v>
      </c>
      <c r="X124" s="65" t="s">
        <v>212</v>
      </c>
      <c r="Y124" s="103">
        <v>796</v>
      </c>
      <c r="Z124" s="64" t="s">
        <v>195</v>
      </c>
      <c r="AA124" s="104">
        <v>138</v>
      </c>
      <c r="AB124" s="67">
        <v>19929.846938775503</v>
      </c>
      <c r="AC124" s="67">
        <v>2750318.877551019</v>
      </c>
      <c r="AD124" s="67">
        <v>3080357.142857142</v>
      </c>
      <c r="AE124" s="64" t="s">
        <v>213</v>
      </c>
      <c r="AF124" s="68">
        <v>2013</v>
      </c>
      <c r="AG124" s="64" t="s">
        <v>38</v>
      </c>
    </row>
    <row r="125" spans="7:33" ht="12.75">
      <c r="G125" s="17" t="s">
        <v>0</v>
      </c>
      <c r="H125" s="90"/>
      <c r="I125" s="16"/>
      <c r="J125" s="19"/>
      <c r="K125" s="81"/>
      <c r="L125" s="19"/>
      <c r="M125" s="81"/>
      <c r="N125" s="19"/>
      <c r="O125" s="81"/>
      <c r="P125" s="81"/>
      <c r="Q125" s="91"/>
      <c r="R125" s="92"/>
      <c r="S125" s="16"/>
      <c r="T125" s="93"/>
      <c r="U125" s="81"/>
      <c r="V125" s="94"/>
      <c r="W125" s="81"/>
      <c r="X125" s="93"/>
      <c r="Y125" s="94"/>
      <c r="Z125" s="81"/>
      <c r="AA125" s="94"/>
      <c r="AB125" s="95"/>
      <c r="AC125" s="82">
        <f>SUM(AC120:AC124)</f>
        <v>9253220.663265305</v>
      </c>
      <c r="AD125" s="82">
        <f>SUM(AD120:AD124)</f>
        <v>10363607.142857142</v>
      </c>
      <c r="AE125" s="96"/>
      <c r="AF125" s="94"/>
      <c r="AG125" s="97"/>
    </row>
    <row r="126" spans="7:33" ht="12.75">
      <c r="G126" s="17" t="s">
        <v>39</v>
      </c>
      <c r="H126" s="16"/>
      <c r="I126" s="16"/>
      <c r="J126" s="16"/>
      <c r="K126" s="16"/>
      <c r="L126" s="16"/>
      <c r="M126" s="81"/>
      <c r="N126" s="16"/>
      <c r="O126" s="16"/>
      <c r="P126" s="16"/>
      <c r="Q126" s="18"/>
      <c r="R126" s="16"/>
      <c r="S126" s="19"/>
      <c r="T126" s="81"/>
      <c r="U126" s="81"/>
      <c r="V126" s="81"/>
      <c r="W126" s="81"/>
      <c r="X126" s="16"/>
      <c r="Y126" s="18"/>
      <c r="Z126" s="16"/>
      <c r="AA126" s="20"/>
      <c r="AB126" s="14"/>
      <c r="AC126" s="82"/>
      <c r="AD126" s="82"/>
      <c r="AE126" s="16"/>
      <c r="AF126" s="21"/>
      <c r="AG126" s="16"/>
    </row>
    <row r="127" spans="7:33" ht="89.25">
      <c r="G127" s="71" t="s">
        <v>323</v>
      </c>
      <c r="H127" s="71" t="s">
        <v>23</v>
      </c>
      <c r="I127" s="129" t="s">
        <v>313</v>
      </c>
      <c r="J127" s="64" t="s">
        <v>314</v>
      </c>
      <c r="K127" s="64" t="s">
        <v>315</v>
      </c>
      <c r="L127" s="130" t="s">
        <v>316</v>
      </c>
      <c r="M127" s="64" t="s">
        <v>317</v>
      </c>
      <c r="N127" s="64" t="s">
        <v>318</v>
      </c>
      <c r="O127" s="64" t="s">
        <v>319</v>
      </c>
      <c r="P127" s="71" t="s">
        <v>25</v>
      </c>
      <c r="Q127" s="131"/>
      <c r="R127" s="65">
        <v>230000000</v>
      </c>
      <c r="S127" s="66" t="s">
        <v>27</v>
      </c>
      <c r="T127" s="64" t="s">
        <v>302</v>
      </c>
      <c r="U127" s="64" t="s">
        <v>24</v>
      </c>
      <c r="V127" s="71"/>
      <c r="W127" s="65" t="s">
        <v>251</v>
      </c>
      <c r="X127" s="64" t="s">
        <v>321</v>
      </c>
      <c r="Y127" s="64"/>
      <c r="Z127" s="64"/>
      <c r="AA127" s="64"/>
      <c r="AB127" s="64"/>
      <c r="AC127" s="67">
        <v>7000000</v>
      </c>
      <c r="AD127" s="70">
        <f>AC127*1.12</f>
        <v>7840000.000000001</v>
      </c>
      <c r="AE127" s="64"/>
      <c r="AF127" s="64">
        <v>2013</v>
      </c>
      <c r="AG127" s="64" t="s">
        <v>38</v>
      </c>
    </row>
    <row r="128" spans="7:33" ht="12.75">
      <c r="G128" s="17" t="s">
        <v>322</v>
      </c>
      <c r="H128" s="16"/>
      <c r="I128" s="16"/>
      <c r="J128" s="16"/>
      <c r="K128" s="16"/>
      <c r="L128" s="16"/>
      <c r="M128" s="81"/>
      <c r="N128" s="16"/>
      <c r="O128" s="16"/>
      <c r="P128" s="16"/>
      <c r="Q128" s="18"/>
      <c r="R128" s="16"/>
      <c r="S128" s="19"/>
      <c r="T128" s="81"/>
      <c r="U128" s="81"/>
      <c r="V128" s="81"/>
      <c r="W128" s="81"/>
      <c r="X128" s="16"/>
      <c r="Y128" s="18"/>
      <c r="Z128" s="16"/>
      <c r="AA128" s="20"/>
      <c r="AB128" s="14"/>
      <c r="AC128" s="82">
        <v>7000000</v>
      </c>
      <c r="AD128" s="82">
        <v>7840000.000000001</v>
      </c>
      <c r="AE128" s="16"/>
      <c r="AF128" s="21"/>
      <c r="AG128" s="16"/>
    </row>
    <row r="129" spans="7:33" ht="12.75">
      <c r="G129" s="17" t="s">
        <v>36</v>
      </c>
      <c r="H129" s="16"/>
      <c r="I129" s="16"/>
      <c r="J129" s="16"/>
      <c r="K129" s="16"/>
      <c r="L129" s="16"/>
      <c r="M129" s="81"/>
      <c r="N129" s="16"/>
      <c r="O129" s="16"/>
      <c r="P129" s="16"/>
      <c r="Q129" s="18"/>
      <c r="R129" s="16"/>
      <c r="S129" s="19"/>
      <c r="T129" s="81"/>
      <c r="U129" s="81"/>
      <c r="V129" s="81"/>
      <c r="W129" s="81"/>
      <c r="X129" s="16"/>
      <c r="Y129" s="18"/>
      <c r="Z129" s="16"/>
      <c r="AA129" s="20"/>
      <c r="AB129" s="14"/>
      <c r="AC129" s="14"/>
      <c r="AD129" s="14"/>
      <c r="AE129" s="16"/>
      <c r="AF129" s="21"/>
      <c r="AG129" s="16"/>
    </row>
    <row r="130" spans="5:42" s="7" customFormat="1" ht="13.5">
      <c r="E130" s="50"/>
      <c r="F130" s="50"/>
      <c r="G130" s="73" t="s">
        <v>218</v>
      </c>
      <c r="H130" s="74"/>
      <c r="I130" s="74"/>
      <c r="J130" s="74"/>
      <c r="K130" s="74"/>
      <c r="L130" s="74"/>
      <c r="M130" s="74"/>
      <c r="N130" s="74"/>
      <c r="O130" s="74"/>
      <c r="P130" s="74"/>
      <c r="Q130" s="74"/>
      <c r="R130" s="74"/>
      <c r="S130" s="74"/>
      <c r="T130" s="74"/>
      <c r="U130" s="74"/>
      <c r="V130" s="74"/>
      <c r="W130" s="74"/>
      <c r="X130" s="74"/>
      <c r="Y130" s="75"/>
      <c r="Z130" s="74"/>
      <c r="AA130" s="74"/>
      <c r="AB130" s="76"/>
      <c r="AC130" s="76"/>
      <c r="AD130" s="76"/>
      <c r="AE130" s="74"/>
      <c r="AF130" s="74"/>
      <c r="AG130" s="74"/>
      <c r="AH130" s="32"/>
      <c r="AI130" s="44"/>
      <c r="AJ130" s="44"/>
      <c r="AK130" s="44"/>
      <c r="AL130" s="45"/>
      <c r="AM130" s="45"/>
      <c r="AN130" s="45"/>
      <c r="AO130" s="45"/>
      <c r="AP130" s="45"/>
    </row>
    <row r="131" spans="5:42" s="7" customFormat="1" ht="13.5">
      <c r="E131" s="50"/>
      <c r="F131" s="50"/>
      <c r="G131" s="17" t="s">
        <v>37</v>
      </c>
      <c r="H131" s="23"/>
      <c r="I131" s="23"/>
      <c r="J131" s="23"/>
      <c r="K131" s="23"/>
      <c r="L131" s="23"/>
      <c r="M131" s="23"/>
      <c r="N131" s="23"/>
      <c r="O131" s="23"/>
      <c r="P131" s="23"/>
      <c r="Q131" s="23"/>
      <c r="R131" s="23"/>
      <c r="S131" s="23"/>
      <c r="T131" s="23"/>
      <c r="U131" s="23"/>
      <c r="V131" s="23"/>
      <c r="W131" s="23"/>
      <c r="X131" s="23"/>
      <c r="Y131" s="40"/>
      <c r="Z131" s="23"/>
      <c r="AA131" s="23"/>
      <c r="AB131" s="36"/>
      <c r="AC131" s="36"/>
      <c r="AD131" s="36"/>
      <c r="AE131" s="23"/>
      <c r="AF131" s="23"/>
      <c r="AG131" s="23"/>
      <c r="AH131" s="32"/>
      <c r="AI131" s="44"/>
      <c r="AJ131" s="44"/>
      <c r="AK131" s="44"/>
      <c r="AL131" s="45"/>
      <c r="AM131" s="45"/>
      <c r="AN131" s="45"/>
      <c r="AO131" s="45"/>
      <c r="AP131" s="45"/>
    </row>
    <row r="132" spans="5:42" s="7" customFormat="1" ht="13.5">
      <c r="E132" s="50"/>
      <c r="F132" s="50"/>
      <c r="G132" s="17" t="s">
        <v>39</v>
      </c>
      <c r="H132" s="23"/>
      <c r="I132" s="23"/>
      <c r="J132" s="23"/>
      <c r="K132" s="23"/>
      <c r="L132" s="23"/>
      <c r="M132" s="23"/>
      <c r="N132" s="23"/>
      <c r="O132" s="23"/>
      <c r="P132" s="23"/>
      <c r="Q132" s="23"/>
      <c r="R132" s="23"/>
      <c r="S132" s="23"/>
      <c r="T132" s="23"/>
      <c r="U132" s="23"/>
      <c r="V132" s="23"/>
      <c r="W132" s="23"/>
      <c r="X132" s="23"/>
      <c r="Y132" s="40"/>
      <c r="Z132" s="23"/>
      <c r="AA132" s="23"/>
      <c r="AB132" s="36"/>
      <c r="AC132" s="36"/>
      <c r="AD132" s="36"/>
      <c r="AE132" s="23"/>
      <c r="AF132" s="23"/>
      <c r="AG132" s="23"/>
      <c r="AH132" s="32"/>
      <c r="AI132" s="44"/>
      <c r="AJ132" s="44"/>
      <c r="AK132" s="44"/>
      <c r="AL132" s="45"/>
      <c r="AM132" s="45"/>
      <c r="AN132" s="45"/>
      <c r="AO132" s="45"/>
      <c r="AP132" s="45"/>
    </row>
    <row r="133" spans="5:42" s="7" customFormat="1" ht="51">
      <c r="E133" s="50"/>
      <c r="F133" s="50"/>
      <c r="G133" s="71" t="s">
        <v>229</v>
      </c>
      <c r="H133" s="64" t="s">
        <v>23</v>
      </c>
      <c r="I133" s="109" t="s">
        <v>230</v>
      </c>
      <c r="J133" s="109" t="s">
        <v>231</v>
      </c>
      <c r="K133" s="64" t="s">
        <v>232</v>
      </c>
      <c r="L133" s="109" t="s">
        <v>233</v>
      </c>
      <c r="M133" s="64" t="s">
        <v>234</v>
      </c>
      <c r="N133" s="110" t="s">
        <v>235</v>
      </c>
      <c r="O133" s="64" t="s">
        <v>236</v>
      </c>
      <c r="P133" s="64" t="s">
        <v>25</v>
      </c>
      <c r="Q133" s="64">
        <v>100</v>
      </c>
      <c r="R133" s="65">
        <v>230000000</v>
      </c>
      <c r="S133" s="66" t="s">
        <v>27</v>
      </c>
      <c r="T133" s="109" t="s">
        <v>48</v>
      </c>
      <c r="U133" s="64" t="s">
        <v>24</v>
      </c>
      <c r="V133" s="64"/>
      <c r="W133" s="64" t="s">
        <v>237</v>
      </c>
      <c r="X133" s="64" t="s">
        <v>118</v>
      </c>
      <c r="Y133" s="64"/>
      <c r="Z133" s="64"/>
      <c r="AA133" s="67"/>
      <c r="AB133" s="67"/>
      <c r="AC133" s="67">
        <v>151502000</v>
      </c>
      <c r="AD133" s="67">
        <v>169682240</v>
      </c>
      <c r="AE133" s="64"/>
      <c r="AF133" s="109">
        <v>2013</v>
      </c>
      <c r="AG133" s="71"/>
      <c r="AH133" s="32"/>
      <c r="AI133" s="44"/>
      <c r="AJ133" s="44"/>
      <c r="AK133" s="44"/>
      <c r="AL133" s="45"/>
      <c r="AM133" s="45"/>
      <c r="AN133" s="45"/>
      <c r="AO133" s="45"/>
      <c r="AP133" s="45"/>
    </row>
    <row r="134" spans="5:42" s="7" customFormat="1" ht="13.5">
      <c r="E134" s="50"/>
      <c r="F134" s="50"/>
      <c r="G134" s="17" t="s">
        <v>40</v>
      </c>
      <c r="H134" s="23"/>
      <c r="I134" s="23"/>
      <c r="J134" s="23"/>
      <c r="K134" s="23"/>
      <c r="L134" s="23"/>
      <c r="M134" s="23"/>
      <c r="N134" s="23"/>
      <c r="O134" s="23"/>
      <c r="P134" s="23"/>
      <c r="Q134" s="23"/>
      <c r="R134" s="23"/>
      <c r="S134" s="23"/>
      <c r="T134" s="23"/>
      <c r="U134" s="23"/>
      <c r="V134" s="23"/>
      <c r="W134" s="23"/>
      <c r="X134" s="23"/>
      <c r="Y134" s="40"/>
      <c r="Z134" s="23"/>
      <c r="AA134" s="23"/>
      <c r="AB134" s="36"/>
      <c r="AC134" s="14">
        <f>SUM(AC133:AC133)</f>
        <v>151502000</v>
      </c>
      <c r="AD134" s="14">
        <f>SUM(AD133:AD133)</f>
        <v>169682240</v>
      </c>
      <c r="AE134" s="23"/>
      <c r="AF134" s="23"/>
      <c r="AG134" s="23"/>
      <c r="AH134" s="32"/>
      <c r="AI134" s="44"/>
      <c r="AJ134" s="44"/>
      <c r="AK134" s="44"/>
      <c r="AL134" s="45"/>
      <c r="AM134" s="45"/>
      <c r="AN134" s="45"/>
      <c r="AO134" s="45"/>
      <c r="AP134" s="45"/>
    </row>
    <row r="135" spans="5:42" s="7" customFormat="1" ht="13.5">
      <c r="E135" s="50"/>
      <c r="F135" s="50"/>
      <c r="G135" s="17" t="s">
        <v>41</v>
      </c>
      <c r="H135" s="23"/>
      <c r="I135" s="23"/>
      <c r="J135" s="23"/>
      <c r="K135" s="23"/>
      <c r="L135" s="23"/>
      <c r="M135" s="23"/>
      <c r="N135" s="23"/>
      <c r="O135" s="23"/>
      <c r="P135" s="23"/>
      <c r="Q135" s="23"/>
      <c r="R135" s="23"/>
      <c r="S135" s="23"/>
      <c r="T135" s="23"/>
      <c r="U135" s="23"/>
      <c r="V135" s="23"/>
      <c r="W135" s="23"/>
      <c r="X135" s="23"/>
      <c r="Y135" s="40"/>
      <c r="Z135" s="23"/>
      <c r="AA135" s="23"/>
      <c r="AB135" s="36"/>
      <c r="AC135" s="14"/>
      <c r="AD135" s="14"/>
      <c r="AE135" s="23"/>
      <c r="AF135" s="23"/>
      <c r="AG135" s="23"/>
      <c r="AH135" s="32"/>
      <c r="AI135" s="44"/>
      <c r="AJ135" s="44"/>
      <c r="AK135" s="44"/>
      <c r="AL135" s="45"/>
      <c r="AM135" s="45"/>
      <c r="AN135" s="45"/>
      <c r="AO135" s="45"/>
      <c r="AP135" s="45"/>
    </row>
    <row r="136" spans="5:42" s="7" customFormat="1" ht="102">
      <c r="E136" s="50"/>
      <c r="F136" s="50"/>
      <c r="G136" s="3" t="s">
        <v>238</v>
      </c>
      <c r="H136" s="3" t="s">
        <v>23</v>
      </c>
      <c r="I136" s="137" t="s">
        <v>239</v>
      </c>
      <c r="J136" s="84" t="s">
        <v>287</v>
      </c>
      <c r="K136" s="3" t="s">
        <v>288</v>
      </c>
      <c r="L136" s="3" t="s">
        <v>287</v>
      </c>
      <c r="M136" s="3" t="s">
        <v>288</v>
      </c>
      <c r="N136" s="84" t="s">
        <v>240</v>
      </c>
      <c r="O136" s="3" t="s">
        <v>241</v>
      </c>
      <c r="P136" s="3" t="s">
        <v>25</v>
      </c>
      <c r="Q136" s="3">
        <v>100</v>
      </c>
      <c r="R136" s="1">
        <v>230000000</v>
      </c>
      <c r="S136" s="2" t="s">
        <v>27</v>
      </c>
      <c r="T136" s="84" t="s">
        <v>50</v>
      </c>
      <c r="U136" s="1" t="s">
        <v>24</v>
      </c>
      <c r="V136" s="3"/>
      <c r="W136" s="3" t="s">
        <v>242</v>
      </c>
      <c r="X136" s="3" t="s">
        <v>225</v>
      </c>
      <c r="Y136" s="3"/>
      <c r="Z136" s="3"/>
      <c r="AA136" s="14"/>
      <c r="AB136" s="4"/>
      <c r="AC136" s="4">
        <v>11000000</v>
      </c>
      <c r="AD136" s="30">
        <f>AC136*1.12</f>
        <v>12320000.000000002</v>
      </c>
      <c r="AE136" s="3"/>
      <c r="AF136" s="84">
        <v>2013</v>
      </c>
      <c r="AG136" s="48"/>
      <c r="AH136" s="32"/>
      <c r="AI136" s="44"/>
      <c r="AJ136" s="44"/>
      <c r="AK136" s="44"/>
      <c r="AL136" s="45"/>
      <c r="AM136" s="45"/>
      <c r="AN136" s="45"/>
      <c r="AO136" s="45"/>
      <c r="AP136" s="45"/>
    </row>
    <row r="137" spans="5:42" s="7" customFormat="1" ht="38.25">
      <c r="E137" s="50"/>
      <c r="F137" s="50"/>
      <c r="G137" s="64" t="s">
        <v>243</v>
      </c>
      <c r="H137" s="64" t="s">
        <v>23</v>
      </c>
      <c r="I137" s="111" t="s">
        <v>239</v>
      </c>
      <c r="J137" s="109" t="s">
        <v>287</v>
      </c>
      <c r="K137" s="64" t="s">
        <v>288</v>
      </c>
      <c r="L137" s="64" t="s">
        <v>287</v>
      </c>
      <c r="M137" s="64" t="s">
        <v>288</v>
      </c>
      <c r="N137" s="109" t="s">
        <v>244</v>
      </c>
      <c r="O137" s="64" t="s">
        <v>245</v>
      </c>
      <c r="P137" s="64" t="s">
        <v>25</v>
      </c>
      <c r="Q137" s="64">
        <v>100</v>
      </c>
      <c r="R137" s="65">
        <v>230000000</v>
      </c>
      <c r="S137" s="66" t="s">
        <v>27</v>
      </c>
      <c r="T137" s="109" t="s">
        <v>50</v>
      </c>
      <c r="U137" s="65" t="s">
        <v>24</v>
      </c>
      <c r="V137" s="64"/>
      <c r="W137" s="64" t="s">
        <v>242</v>
      </c>
      <c r="X137" s="64" t="s">
        <v>225</v>
      </c>
      <c r="Y137" s="64"/>
      <c r="Z137" s="64"/>
      <c r="AA137" s="122"/>
      <c r="AB137" s="67"/>
      <c r="AC137" s="67">
        <v>18900000</v>
      </c>
      <c r="AD137" s="70">
        <f>AC137*1.12</f>
        <v>21168000.000000004</v>
      </c>
      <c r="AE137" s="64"/>
      <c r="AF137" s="109">
        <v>2013</v>
      </c>
      <c r="AG137" s="71"/>
      <c r="AH137" s="32"/>
      <c r="AI137" s="44"/>
      <c r="AJ137" s="44"/>
      <c r="AK137" s="44"/>
      <c r="AL137" s="45"/>
      <c r="AM137" s="45"/>
      <c r="AN137" s="45"/>
      <c r="AO137" s="45"/>
      <c r="AP137" s="45"/>
    </row>
    <row r="138" spans="5:42" s="7" customFormat="1" ht="13.5">
      <c r="E138" s="50"/>
      <c r="F138" s="50"/>
      <c r="G138" s="17" t="s">
        <v>42</v>
      </c>
      <c r="H138" s="23"/>
      <c r="I138" s="23"/>
      <c r="J138" s="23"/>
      <c r="K138" s="23"/>
      <c r="L138" s="23"/>
      <c r="M138" s="23"/>
      <c r="N138" s="23"/>
      <c r="O138" s="23"/>
      <c r="P138" s="23"/>
      <c r="Q138" s="23"/>
      <c r="R138" s="23"/>
      <c r="S138" s="23"/>
      <c r="T138" s="23"/>
      <c r="U138" s="23"/>
      <c r="V138" s="23"/>
      <c r="W138" s="23"/>
      <c r="X138" s="23"/>
      <c r="Y138" s="40"/>
      <c r="Z138" s="23"/>
      <c r="AA138" s="23"/>
      <c r="AB138" s="36"/>
      <c r="AC138" s="14">
        <f>SUM(AC136:AC137)</f>
        <v>29900000</v>
      </c>
      <c r="AD138" s="14">
        <f>SUM(AD136:AD137)</f>
        <v>33488000.000000007</v>
      </c>
      <c r="AE138" s="23"/>
      <c r="AF138" s="23"/>
      <c r="AG138" s="23"/>
      <c r="AH138" s="32"/>
      <c r="AI138" s="44"/>
      <c r="AJ138" s="44"/>
      <c r="AK138" s="44"/>
      <c r="AL138" s="45"/>
      <c r="AM138" s="45"/>
      <c r="AN138" s="45"/>
      <c r="AO138" s="45"/>
      <c r="AP138" s="45"/>
    </row>
    <row r="139" spans="5:42" s="7" customFormat="1" ht="13.5">
      <c r="E139" s="50"/>
      <c r="F139" s="50"/>
      <c r="G139" s="17" t="s">
        <v>44</v>
      </c>
      <c r="H139" s="23"/>
      <c r="I139" s="23"/>
      <c r="J139" s="23"/>
      <c r="K139" s="23"/>
      <c r="L139" s="23"/>
      <c r="M139" s="23"/>
      <c r="N139" s="23"/>
      <c r="O139" s="23"/>
      <c r="P139" s="23"/>
      <c r="Q139" s="23"/>
      <c r="R139" s="23"/>
      <c r="S139" s="23"/>
      <c r="T139" s="23"/>
      <c r="U139" s="23"/>
      <c r="V139" s="23"/>
      <c r="W139" s="23"/>
      <c r="X139" s="23"/>
      <c r="Y139" s="40"/>
      <c r="Z139" s="23"/>
      <c r="AA139" s="23"/>
      <c r="AB139" s="36"/>
      <c r="AC139" s="14">
        <f>AC134+AC138</f>
        <v>181402000</v>
      </c>
      <c r="AD139" s="14">
        <f>AD134+AD138</f>
        <v>203170240</v>
      </c>
      <c r="AE139" s="23"/>
      <c r="AF139" s="23"/>
      <c r="AG139" s="23"/>
      <c r="AH139" s="32"/>
      <c r="AI139" s="44"/>
      <c r="AJ139" s="44"/>
      <c r="AK139" s="44"/>
      <c r="AL139" s="45"/>
      <c r="AM139" s="45"/>
      <c r="AN139" s="45"/>
      <c r="AO139" s="45"/>
      <c r="AP139" s="45"/>
    </row>
    <row r="140" spans="5:42" s="7" customFormat="1" ht="13.5">
      <c r="E140" s="50"/>
      <c r="F140" s="50"/>
      <c r="G140" s="17" t="s">
        <v>34</v>
      </c>
      <c r="H140" s="23"/>
      <c r="I140" s="23"/>
      <c r="J140" s="23"/>
      <c r="K140" s="23"/>
      <c r="L140" s="23"/>
      <c r="M140" s="23"/>
      <c r="N140" s="23"/>
      <c r="O140" s="23"/>
      <c r="P140" s="23"/>
      <c r="Q140" s="23"/>
      <c r="R140" s="23"/>
      <c r="S140" s="23"/>
      <c r="T140" s="23"/>
      <c r="U140" s="23"/>
      <c r="V140" s="23"/>
      <c r="W140" s="23"/>
      <c r="X140" s="23"/>
      <c r="Y140" s="40"/>
      <c r="Z140" s="23"/>
      <c r="AA140" s="23"/>
      <c r="AB140" s="36"/>
      <c r="AC140" s="36"/>
      <c r="AD140" s="36"/>
      <c r="AE140" s="23"/>
      <c r="AF140" s="23"/>
      <c r="AG140" s="23"/>
      <c r="AH140" s="32"/>
      <c r="AI140" s="44"/>
      <c r="AJ140" s="44"/>
      <c r="AK140" s="44"/>
      <c r="AL140" s="45"/>
      <c r="AM140" s="45"/>
      <c r="AN140" s="45"/>
      <c r="AO140" s="45"/>
      <c r="AP140" s="45"/>
    </row>
    <row r="141" spans="5:42" s="7" customFormat="1" ht="13.5">
      <c r="E141" s="50"/>
      <c r="F141" s="50"/>
      <c r="G141" s="51" t="s">
        <v>39</v>
      </c>
      <c r="H141" s="16"/>
      <c r="I141" s="16"/>
      <c r="J141" s="16"/>
      <c r="K141" s="16"/>
      <c r="L141" s="23"/>
      <c r="M141" s="23"/>
      <c r="N141" s="23"/>
      <c r="O141" s="23"/>
      <c r="P141" s="23"/>
      <c r="Q141" s="23"/>
      <c r="R141" s="23"/>
      <c r="S141" s="23"/>
      <c r="T141" s="23"/>
      <c r="U141" s="23"/>
      <c r="V141" s="23"/>
      <c r="W141" s="23"/>
      <c r="X141" s="23"/>
      <c r="Y141" s="40"/>
      <c r="Z141" s="23"/>
      <c r="AA141" s="23"/>
      <c r="AB141" s="36"/>
      <c r="AC141" s="36"/>
      <c r="AD141" s="36"/>
      <c r="AE141" s="23"/>
      <c r="AF141" s="23"/>
      <c r="AG141" s="23"/>
      <c r="AH141" s="32"/>
      <c r="AI141" s="44"/>
      <c r="AJ141" s="44"/>
      <c r="AK141" s="44"/>
      <c r="AL141" s="45"/>
      <c r="AM141" s="45"/>
      <c r="AN141" s="45"/>
      <c r="AO141" s="45"/>
      <c r="AP141" s="45"/>
    </row>
    <row r="142" spans="5:42" s="132" customFormat="1" ht="51">
      <c r="E142" s="133"/>
      <c r="F142" s="133"/>
      <c r="G142" s="48" t="s">
        <v>286</v>
      </c>
      <c r="H142" s="3" t="s">
        <v>23</v>
      </c>
      <c r="I142" s="84" t="s">
        <v>230</v>
      </c>
      <c r="J142" s="84" t="s">
        <v>231</v>
      </c>
      <c r="K142" s="3" t="s">
        <v>232</v>
      </c>
      <c r="L142" s="84" t="s">
        <v>233</v>
      </c>
      <c r="M142" s="3" t="s">
        <v>234</v>
      </c>
      <c r="N142" s="135" t="s">
        <v>235</v>
      </c>
      <c r="O142" s="3" t="s">
        <v>236</v>
      </c>
      <c r="P142" s="3" t="s">
        <v>25</v>
      </c>
      <c r="Q142" s="3">
        <v>100</v>
      </c>
      <c r="R142" s="1">
        <v>230000000</v>
      </c>
      <c r="S142" s="2" t="s">
        <v>27</v>
      </c>
      <c r="T142" s="84" t="s">
        <v>107</v>
      </c>
      <c r="U142" s="3" t="s">
        <v>24</v>
      </c>
      <c r="V142" s="3"/>
      <c r="W142" s="3" t="s">
        <v>251</v>
      </c>
      <c r="X142" s="3" t="s">
        <v>118</v>
      </c>
      <c r="Y142" s="3"/>
      <c r="Z142" s="3"/>
      <c r="AA142" s="4"/>
      <c r="AB142" s="4"/>
      <c r="AC142" s="4">
        <v>151502000</v>
      </c>
      <c r="AD142" s="4">
        <v>169682240</v>
      </c>
      <c r="AE142" s="136"/>
      <c r="AF142" s="84">
        <v>2013</v>
      </c>
      <c r="AG142" s="1" t="s">
        <v>38</v>
      </c>
      <c r="AH142" s="134"/>
      <c r="AI142" s="128"/>
      <c r="AJ142" s="128"/>
      <c r="AK142" s="128"/>
      <c r="AL142" s="134"/>
      <c r="AM142" s="134"/>
      <c r="AN142" s="134"/>
      <c r="AO142" s="134"/>
      <c r="AP142" s="134"/>
    </row>
    <row r="143" spans="5:42" s="7" customFormat="1" ht="12.75">
      <c r="E143" s="50"/>
      <c r="F143" s="50"/>
      <c r="G143" s="48"/>
      <c r="H143" s="105"/>
      <c r="I143" s="107"/>
      <c r="J143" s="107"/>
      <c r="K143" s="5"/>
      <c r="L143" s="107"/>
      <c r="M143" s="5"/>
      <c r="N143" s="5"/>
      <c r="O143" s="5"/>
      <c r="P143" s="3"/>
      <c r="Q143" s="48"/>
      <c r="R143" s="1"/>
      <c r="S143" s="2"/>
      <c r="T143" s="3"/>
      <c r="U143" s="3"/>
      <c r="V143" s="3"/>
      <c r="W143" s="3"/>
      <c r="X143" s="5"/>
      <c r="Y143" s="3"/>
      <c r="Z143" s="3"/>
      <c r="AA143" s="3"/>
      <c r="AB143" s="106"/>
      <c r="AC143" s="4"/>
      <c r="AD143" s="4"/>
      <c r="AE143" s="3"/>
      <c r="AF143" s="3"/>
      <c r="AG143" s="3"/>
      <c r="AH143" s="32"/>
      <c r="AI143" s="44"/>
      <c r="AJ143" s="44"/>
      <c r="AK143" s="44"/>
      <c r="AL143" s="45"/>
      <c r="AM143" s="45"/>
      <c r="AN143" s="45"/>
      <c r="AO143" s="45"/>
      <c r="AP143" s="45"/>
    </row>
    <row r="144" spans="5:42" s="7" customFormat="1" ht="12.75">
      <c r="E144" s="50"/>
      <c r="F144" s="50"/>
      <c r="G144" s="17" t="s">
        <v>40</v>
      </c>
      <c r="H144" s="16"/>
      <c r="I144" s="16"/>
      <c r="J144" s="69"/>
      <c r="K144" s="16"/>
      <c r="L144" s="16"/>
      <c r="M144" s="6"/>
      <c r="N144" s="16"/>
      <c r="O144" s="16"/>
      <c r="P144" s="16"/>
      <c r="Q144" s="18"/>
      <c r="R144" s="16"/>
      <c r="S144" s="19"/>
      <c r="T144" s="6"/>
      <c r="U144" s="6"/>
      <c r="V144" s="6"/>
      <c r="W144" s="6"/>
      <c r="X144" s="16"/>
      <c r="Y144" s="18"/>
      <c r="Z144" s="16"/>
      <c r="AA144" s="20"/>
      <c r="AB144" s="14"/>
      <c r="AC144" s="108">
        <f>SUM(AC142:AC142)</f>
        <v>151502000</v>
      </c>
      <c r="AD144" s="108">
        <f>SUM(AD142:AD142)</f>
        <v>169682240</v>
      </c>
      <c r="AE144" s="16"/>
      <c r="AF144" s="21"/>
      <c r="AG144" s="16"/>
      <c r="AH144" s="32"/>
      <c r="AI144" s="44"/>
      <c r="AJ144" s="44"/>
      <c r="AK144" s="44"/>
      <c r="AL144" s="45"/>
      <c r="AM144" s="45"/>
      <c r="AN144" s="45"/>
      <c r="AO144" s="45"/>
      <c r="AP144" s="45"/>
    </row>
    <row r="145" spans="5:42" s="7" customFormat="1" ht="13.5">
      <c r="E145" s="50"/>
      <c r="F145" s="50"/>
      <c r="G145" s="17" t="s">
        <v>41</v>
      </c>
      <c r="H145" s="23"/>
      <c r="I145" s="23"/>
      <c r="J145" s="23"/>
      <c r="K145" s="23"/>
      <c r="L145" s="23"/>
      <c r="M145" s="23"/>
      <c r="N145" s="23"/>
      <c r="O145" s="23"/>
      <c r="P145" s="23"/>
      <c r="Q145" s="23"/>
      <c r="R145" s="23"/>
      <c r="S145" s="23"/>
      <c r="T145" s="23"/>
      <c r="U145" s="23"/>
      <c r="V145" s="23"/>
      <c r="W145" s="23"/>
      <c r="X145" s="23"/>
      <c r="Y145" s="40"/>
      <c r="Z145" s="23"/>
      <c r="AA145" s="23"/>
      <c r="AB145" s="36"/>
      <c r="AC145" s="14"/>
      <c r="AD145" s="14"/>
      <c r="AE145" s="23"/>
      <c r="AF145" s="23"/>
      <c r="AG145" s="23"/>
      <c r="AH145" s="32"/>
      <c r="AI145" s="44"/>
      <c r="AJ145" s="44"/>
      <c r="AK145" s="44"/>
      <c r="AL145" s="45"/>
      <c r="AM145" s="45"/>
      <c r="AN145" s="45"/>
      <c r="AO145" s="45"/>
      <c r="AP145" s="45"/>
    </row>
    <row r="146" spans="5:42" s="7" customFormat="1" ht="38.25">
      <c r="E146" s="50"/>
      <c r="F146" s="50"/>
      <c r="G146" s="3" t="s">
        <v>289</v>
      </c>
      <c r="H146" s="3" t="s">
        <v>23</v>
      </c>
      <c r="I146" s="137" t="s">
        <v>239</v>
      </c>
      <c r="J146" s="138" t="s">
        <v>220</v>
      </c>
      <c r="K146" s="139" t="s">
        <v>246</v>
      </c>
      <c r="L146" s="138" t="s">
        <v>220</v>
      </c>
      <c r="M146" s="1" t="s">
        <v>246</v>
      </c>
      <c r="N146" s="84" t="s">
        <v>244</v>
      </c>
      <c r="O146" s="3" t="s">
        <v>245</v>
      </c>
      <c r="P146" s="3" t="s">
        <v>25</v>
      </c>
      <c r="Q146" s="3">
        <v>100</v>
      </c>
      <c r="R146" s="1">
        <v>230000000</v>
      </c>
      <c r="S146" s="2" t="s">
        <v>27</v>
      </c>
      <c r="T146" s="84" t="s">
        <v>55</v>
      </c>
      <c r="U146" s="1" t="s">
        <v>24</v>
      </c>
      <c r="V146" s="3"/>
      <c r="W146" s="3" t="s">
        <v>251</v>
      </c>
      <c r="X146" s="3" t="s">
        <v>225</v>
      </c>
      <c r="Y146" s="3"/>
      <c r="Z146" s="3"/>
      <c r="AA146" s="14"/>
      <c r="AB146" s="4"/>
      <c r="AC146" s="4">
        <v>18900000</v>
      </c>
      <c r="AD146" s="30">
        <f>AC146*1.12</f>
        <v>21168000.000000004</v>
      </c>
      <c r="AE146" s="3"/>
      <c r="AF146" s="84">
        <v>2013</v>
      </c>
      <c r="AG146" s="140"/>
      <c r="AH146" s="32"/>
      <c r="AI146" s="44"/>
      <c r="AJ146" s="44"/>
      <c r="AK146" s="44"/>
      <c r="AL146" s="45"/>
      <c r="AM146" s="45"/>
      <c r="AN146" s="45"/>
      <c r="AO146" s="45"/>
      <c r="AP146" s="45"/>
    </row>
    <row r="147" spans="5:42" s="7" customFormat="1" ht="51">
      <c r="E147" s="50"/>
      <c r="F147" s="50"/>
      <c r="G147" s="3" t="s">
        <v>309</v>
      </c>
      <c r="H147" s="3" t="s">
        <v>23</v>
      </c>
      <c r="I147" s="84" t="s">
        <v>219</v>
      </c>
      <c r="J147" s="135" t="s">
        <v>220</v>
      </c>
      <c r="K147" s="1" t="s">
        <v>221</v>
      </c>
      <c r="L147" s="135" t="s">
        <v>220</v>
      </c>
      <c r="M147" s="1" t="s">
        <v>221</v>
      </c>
      <c r="N147" s="135" t="s">
        <v>222</v>
      </c>
      <c r="O147" s="141" t="s">
        <v>223</v>
      </c>
      <c r="P147" s="3" t="s">
        <v>47</v>
      </c>
      <c r="Q147" s="3">
        <v>100</v>
      </c>
      <c r="R147" s="1">
        <v>230000000</v>
      </c>
      <c r="S147" s="2" t="s">
        <v>27</v>
      </c>
      <c r="T147" s="84" t="s">
        <v>224</v>
      </c>
      <c r="U147" s="1" t="s">
        <v>24</v>
      </c>
      <c r="V147" s="3"/>
      <c r="W147" s="84" t="s">
        <v>247</v>
      </c>
      <c r="X147" s="3" t="s">
        <v>225</v>
      </c>
      <c r="Y147" s="3"/>
      <c r="Z147" s="3"/>
      <c r="AA147" s="14"/>
      <c r="AB147" s="4"/>
      <c r="AC147" s="4">
        <v>1500000</v>
      </c>
      <c r="AD147" s="30">
        <f>AC147*1.12</f>
        <v>1680000.0000000002</v>
      </c>
      <c r="AE147" s="3"/>
      <c r="AF147" s="84">
        <v>2013</v>
      </c>
      <c r="AG147" s="3"/>
      <c r="AH147" s="32"/>
      <c r="AI147" s="44"/>
      <c r="AJ147" s="44"/>
      <c r="AK147" s="44"/>
      <c r="AL147" s="45"/>
      <c r="AM147" s="45"/>
      <c r="AN147" s="45"/>
      <c r="AO147" s="45"/>
      <c r="AP147" s="45"/>
    </row>
    <row r="148" spans="5:42" s="7" customFormat="1" ht="38.25">
      <c r="E148" s="50"/>
      <c r="F148" s="50"/>
      <c r="G148" s="3" t="s">
        <v>310</v>
      </c>
      <c r="H148" s="3" t="s">
        <v>23</v>
      </c>
      <c r="I148" s="84" t="s">
        <v>226</v>
      </c>
      <c r="J148" s="135" t="s">
        <v>220</v>
      </c>
      <c r="K148" s="1" t="s">
        <v>221</v>
      </c>
      <c r="L148" s="135" t="s">
        <v>220</v>
      </c>
      <c r="M148" s="1" t="s">
        <v>221</v>
      </c>
      <c r="N148" s="135" t="s">
        <v>227</v>
      </c>
      <c r="O148" s="139" t="s">
        <v>228</v>
      </c>
      <c r="P148" s="3" t="s">
        <v>47</v>
      </c>
      <c r="Q148" s="3">
        <v>100</v>
      </c>
      <c r="R148" s="1">
        <v>230000000</v>
      </c>
      <c r="S148" s="2" t="s">
        <v>27</v>
      </c>
      <c r="T148" s="84" t="s">
        <v>224</v>
      </c>
      <c r="U148" s="1" t="s">
        <v>24</v>
      </c>
      <c r="V148" s="3"/>
      <c r="W148" s="84" t="s">
        <v>247</v>
      </c>
      <c r="X148" s="3" t="s">
        <v>225</v>
      </c>
      <c r="Y148" s="3"/>
      <c r="Z148" s="3"/>
      <c r="AA148" s="14"/>
      <c r="AB148" s="4"/>
      <c r="AC148" s="4">
        <v>1500000</v>
      </c>
      <c r="AD148" s="30">
        <f>AC148*1.12</f>
        <v>1680000.0000000002</v>
      </c>
      <c r="AE148" s="3"/>
      <c r="AF148" s="84">
        <v>2013</v>
      </c>
      <c r="AG148" s="3"/>
      <c r="AH148" s="32"/>
      <c r="AI148" s="44"/>
      <c r="AJ148" s="44"/>
      <c r="AK148" s="44"/>
      <c r="AL148" s="45"/>
      <c r="AM148" s="45"/>
      <c r="AN148" s="45"/>
      <c r="AO148" s="45"/>
      <c r="AP148" s="45"/>
    </row>
    <row r="149" spans="5:42" s="7" customFormat="1" ht="63.75">
      <c r="E149" s="50"/>
      <c r="F149" s="50"/>
      <c r="G149" s="71" t="s">
        <v>311</v>
      </c>
      <c r="H149" s="64" t="s">
        <v>23</v>
      </c>
      <c r="I149" s="111" t="s">
        <v>279</v>
      </c>
      <c r="J149" s="64" t="s">
        <v>280</v>
      </c>
      <c r="K149" s="64" t="s">
        <v>281</v>
      </c>
      <c r="L149" s="64" t="s">
        <v>282</v>
      </c>
      <c r="M149" s="64" t="s">
        <v>283</v>
      </c>
      <c r="N149" s="64" t="s">
        <v>284</v>
      </c>
      <c r="O149" s="64" t="s">
        <v>285</v>
      </c>
      <c r="P149" s="64" t="s">
        <v>47</v>
      </c>
      <c r="Q149" s="64">
        <v>100</v>
      </c>
      <c r="R149" s="103">
        <v>230000000</v>
      </c>
      <c r="S149" s="66" t="s">
        <v>27</v>
      </c>
      <c r="T149" s="63" t="s">
        <v>53</v>
      </c>
      <c r="U149" s="64" t="s">
        <v>24</v>
      </c>
      <c r="V149" s="64"/>
      <c r="W149" s="64" t="s">
        <v>54</v>
      </c>
      <c r="X149" s="64" t="s">
        <v>118</v>
      </c>
      <c r="Y149" s="64"/>
      <c r="Z149" s="123"/>
      <c r="AA149" s="142"/>
      <c r="AB149" s="143"/>
      <c r="AC149" s="143">
        <v>641000</v>
      </c>
      <c r="AD149" s="30">
        <f>AC149*1.12</f>
        <v>717920.0000000001</v>
      </c>
      <c r="AE149" s="71"/>
      <c r="AF149" s="64">
        <v>2013</v>
      </c>
      <c r="AG149" s="64"/>
      <c r="AH149" s="32"/>
      <c r="AI149" s="44"/>
      <c r="AJ149" s="44"/>
      <c r="AK149" s="44"/>
      <c r="AL149" s="45"/>
      <c r="AM149" s="45"/>
      <c r="AN149" s="45"/>
      <c r="AO149" s="45"/>
      <c r="AP149" s="45"/>
    </row>
    <row r="150" spans="5:42" s="22" customFormat="1" ht="13.5">
      <c r="E150" s="52"/>
      <c r="F150" s="52"/>
      <c r="G150" s="17" t="s">
        <v>42</v>
      </c>
      <c r="H150" s="23"/>
      <c r="I150" s="23"/>
      <c r="J150" s="23"/>
      <c r="K150" s="23"/>
      <c r="L150" s="23"/>
      <c r="M150" s="23"/>
      <c r="N150" s="23"/>
      <c r="O150" s="23"/>
      <c r="P150" s="23"/>
      <c r="Q150" s="23"/>
      <c r="R150" s="23"/>
      <c r="S150" s="23"/>
      <c r="T150" s="23"/>
      <c r="U150" s="23"/>
      <c r="V150" s="23"/>
      <c r="W150" s="23"/>
      <c r="X150" s="23"/>
      <c r="Y150" s="40"/>
      <c r="Z150" s="23"/>
      <c r="AA150" s="23"/>
      <c r="AB150" s="36"/>
      <c r="AC150" s="14">
        <f>SUM(AC146:AC149)</f>
        <v>22541000</v>
      </c>
      <c r="AD150" s="14">
        <f>SUM(AD146:AD149)</f>
        <v>25245920.000000004</v>
      </c>
      <c r="AE150" s="23"/>
      <c r="AF150" s="23"/>
      <c r="AG150" s="23"/>
      <c r="AH150" s="46"/>
      <c r="AI150" s="47"/>
      <c r="AJ150" s="47"/>
      <c r="AK150" s="47"/>
      <c r="AL150" s="46"/>
      <c r="AM150" s="46"/>
      <c r="AN150" s="46"/>
      <c r="AO150" s="46"/>
      <c r="AP150" s="46"/>
    </row>
    <row r="151" spans="7:42" s="28" customFormat="1" ht="12.75">
      <c r="G151" s="17" t="s">
        <v>36</v>
      </c>
      <c r="H151" s="16"/>
      <c r="I151" s="16"/>
      <c r="J151" s="16"/>
      <c r="K151" s="16"/>
      <c r="L151" s="16"/>
      <c r="M151" s="6"/>
      <c r="N151" s="16"/>
      <c r="O151" s="16"/>
      <c r="P151" s="16"/>
      <c r="Q151" s="18"/>
      <c r="R151" s="16"/>
      <c r="S151" s="19"/>
      <c r="T151" s="6"/>
      <c r="U151" s="6"/>
      <c r="V151" s="6"/>
      <c r="W151" s="6"/>
      <c r="X151" s="16"/>
      <c r="Y151" s="18"/>
      <c r="Z151" s="16"/>
      <c r="AA151" s="20"/>
      <c r="AB151" s="14"/>
      <c r="AC151" s="14">
        <f>AC144+AC150</f>
        <v>174043000</v>
      </c>
      <c r="AD151" s="14">
        <f>AD144</f>
        <v>169682240</v>
      </c>
      <c r="AE151" s="16"/>
      <c r="AF151" s="21"/>
      <c r="AG151" s="16"/>
      <c r="AI151" s="42"/>
      <c r="AJ151" s="42"/>
      <c r="AK151" s="42"/>
      <c r="AL151" s="43"/>
      <c r="AM151" s="43"/>
      <c r="AN151" s="43"/>
      <c r="AO151" s="43"/>
      <c r="AP151" s="43"/>
    </row>
  </sheetData>
  <sheetProtection formatCells="0" formatColumns="0" formatRows="0" insertColumns="0" insertRows="0" insertHyperlinks="0" deleteColumns="0" deleteRows="0" sort="0" autoFilter="0" pivotTables="0"/>
  <autoFilter ref="A7:AG19"/>
  <printOptions/>
  <pageMargins left="0.1968503937007874" right="0.1968503937007874" top="0.3937007874015748" bottom="0.3937007874015748" header="0.5118110236220472" footer="0.5118110236220472"/>
  <pageSetup fitToHeight="2"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Орынбасаров Нургали</cp:lastModifiedBy>
  <cp:lastPrinted>2013-06-24T11:26:21Z</cp:lastPrinted>
  <dcterms:created xsi:type="dcterms:W3CDTF">1996-10-08T23:32:33Z</dcterms:created>
  <dcterms:modified xsi:type="dcterms:W3CDTF">2013-10-03T08:55:19Z</dcterms:modified>
  <cp:category/>
  <cp:version/>
  <cp:contentType/>
  <cp:contentStatus/>
</cp:coreProperties>
</file>