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730" yWindow="645" windowWidth="14400" windowHeight="12180"/>
  </bookViews>
  <sheets>
    <sheet name="товары, работы и услуги" sheetId="4" r:id="rId1"/>
  </sheets>
  <definedNames>
    <definedName name="_xlnm._FilterDatabase" localSheetId="0" hidden="1">'товары, работы и услуги'!$A$8:$AA$125</definedName>
    <definedName name="_xlnm.Print_Titles" localSheetId="0">'товары, работы и услуги'!$7:$7</definedName>
    <definedName name="_xlnm.Print_Area" localSheetId="0">'товары, работы и услуги'!$A$1:$AA$125</definedName>
  </definedNames>
  <calcPr calcId="152511"/>
  <fileRecoveryPr autoRecover="0"/>
</workbook>
</file>

<file path=xl/calcChain.xml><?xml version="1.0" encoding="utf-8"?>
<calcChain xmlns="http://schemas.openxmlformats.org/spreadsheetml/2006/main">
  <c r="X67" i="4" l="1"/>
  <c r="X68" i="4" s="1"/>
  <c r="X69" i="4" s="1"/>
  <c r="W68" i="4"/>
  <c r="W69" i="4" s="1"/>
  <c r="X74" i="4" l="1"/>
  <c r="X75" i="4" s="1"/>
  <c r="W74" i="4"/>
  <c r="W75" i="4" s="1"/>
  <c r="W80" i="4"/>
  <c r="W19" i="4"/>
  <c r="X18" i="4"/>
  <c r="X61" i="4" l="1"/>
  <c r="X62" i="4" s="1"/>
  <c r="X63" i="4" s="1"/>
  <c r="W62" i="4"/>
  <c r="W63" i="4" s="1"/>
  <c r="X57" i="4"/>
  <c r="X58" i="4" s="1"/>
  <c r="W57" i="4"/>
  <c r="W58" i="4" s="1"/>
  <c r="W124" i="4" l="1"/>
  <c r="W120" i="4"/>
  <c r="W115" i="4"/>
  <c r="X110" i="4"/>
  <c r="W110" i="4"/>
  <c r="X106" i="4"/>
  <c r="W106" i="4"/>
  <c r="X114" i="4"/>
  <c r="X115" i="4" s="1"/>
  <c r="X119" i="4"/>
  <c r="X118" i="4"/>
  <c r="X117" i="4"/>
  <c r="X120" i="4" s="1"/>
  <c r="X122" i="4"/>
  <c r="X123" i="4"/>
  <c r="W125" i="4" l="1"/>
  <c r="X124" i="4"/>
  <c r="X125" i="4" s="1"/>
  <c r="X50" i="4" l="1"/>
  <c r="X49" i="4"/>
  <c r="X48" i="4"/>
  <c r="X44" i="4"/>
  <c r="X45" i="4" s="1"/>
  <c r="W44" i="4"/>
  <c r="W45" i="4" s="1"/>
  <c r="W51" i="4"/>
  <c r="W52" i="4" s="1"/>
  <c r="X51" i="4" l="1"/>
  <c r="X52" i="4" s="1"/>
  <c r="X100" i="4" l="1"/>
  <c r="W100" i="4"/>
  <c r="X90" i="4"/>
  <c r="X91" i="4" s="1"/>
  <c r="W90" i="4"/>
  <c r="W91" i="4" s="1"/>
  <c r="X79" i="4" l="1"/>
  <c r="X80" i="4" s="1"/>
  <c r="X35" i="4" l="1"/>
  <c r="X32" i="4"/>
  <c r="X28" i="4"/>
  <c r="W28" i="4"/>
  <c r="W20" i="4"/>
  <c r="X17" i="4"/>
  <c r="W13" i="4"/>
  <c r="X12" i="4"/>
  <c r="X13" i="4" s="1"/>
  <c r="X19" i="4" l="1"/>
  <c r="X20" i="4" s="1"/>
  <c r="W111" i="4"/>
  <c r="X101" i="4"/>
  <c r="W101" i="4"/>
  <c r="X111" i="4" l="1"/>
  <c r="W81" i="4"/>
  <c r="W36" i="4"/>
  <c r="X33" i="4"/>
  <c r="W33" i="4"/>
  <c r="X25" i="4"/>
  <c r="X29" i="4" s="1"/>
  <c r="W25" i="4"/>
  <c r="W29" i="4" s="1"/>
  <c r="X81" i="4" l="1"/>
  <c r="W37" i="4"/>
  <c r="X36" i="4"/>
  <c r="X37" i="4" s="1"/>
  <c r="W14" i="4" l="1"/>
  <c r="X14" i="4"/>
</calcChain>
</file>

<file path=xl/sharedStrings.xml><?xml version="1.0" encoding="utf-8"?>
<sst xmlns="http://schemas.openxmlformats.org/spreadsheetml/2006/main" count="750" uniqueCount="259">
  <si>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</si>
  <si>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</si>
  <si>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</si>
  <si>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</si>
  <si>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</si>
  <si>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</si>
  <si>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</si>
  <si>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</si>
  <si>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</si>
  <si>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</si>
  <si>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</si>
  <si>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</si>
  <si>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</si>
  <si>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</si>
  <si>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</si>
  <si>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</si>
  <si>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</si>
  <si>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</si>
  <si>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</si>
  <si>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</si>
  <si>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</si>
  <si>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</si>
  <si>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</si>
  <si>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</si>
  <si>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</si>
  <si>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</si>
  <si>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</si>
  <si>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</si>
  <si>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</si>
  <si>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</si>
  <si>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</si>
  <si>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2. Работы</t>
  </si>
  <si>
    <t>итого по работам</t>
  </si>
  <si>
    <t>3. Услуги</t>
  </si>
  <si>
    <t>итого по услугам</t>
  </si>
  <si>
    <t>г.Атырау, ул.Валиханова, 1</t>
  </si>
  <si>
    <t>Атырауская область</t>
  </si>
  <si>
    <t xml:space="preserve"> 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</si>
  <si>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</si>
  <si>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</si>
  <si>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</si>
  <si>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июль, август</t>
  </si>
  <si>
    <t>сентябрь-декабрь</t>
  </si>
  <si>
    <t>1. Товары</t>
  </si>
  <si>
    <t>ОТП</t>
  </si>
  <si>
    <t>июнь, июль</t>
  </si>
  <si>
    <t>г.Атырау, ст.Тендык, УПТОиКО</t>
  </si>
  <si>
    <t>DDP</t>
  </si>
  <si>
    <t>май, июнь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</si>
  <si>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</si>
  <si>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</si>
  <si>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комплект</t>
  </si>
  <si>
    <t>Поставка в течение  90 календарных дней с даты заключения договора</t>
  </si>
  <si>
    <t>ОИ</t>
  </si>
  <si>
    <t>поставка в течение 90 календарных дней с даты заключения договора</t>
  </si>
  <si>
    <t>итого по товарам</t>
  </si>
  <si>
    <t>август, сентябрь</t>
  </si>
  <si>
    <t>исключить</t>
  </si>
  <si>
    <t>71.12.19.05.00.00.00</t>
  </si>
  <si>
    <t>Работы инженерные по проектированию</t>
  </si>
  <si>
    <t>Разработка проектно-сметной документации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</si>
  <si>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</si>
  <si>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авансовый платеж "0%", оставшаяся часть в течение 30 р.д. с момента подписания акта приема-передачи</t>
  </si>
  <si>
    <t/>
  </si>
  <si>
    <t>сентябрь - декабрь</t>
  </si>
  <si>
    <t xml:space="preserve">июнь-июль </t>
  </si>
  <si>
    <t>Департамент геологии и геофизики</t>
  </si>
  <si>
    <t>71.12.31.10.00.00.00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</si>
  <si>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</si>
  <si>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</si>
  <si>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г. Атырау, ул. Валиханова 1</t>
  </si>
  <si>
    <t>авансовый платеж - 0%, оплата при выполнении 100% течение 30 рабочих дней с момента подписания акта приема-передачи</t>
  </si>
  <si>
    <t>74.90.21.14.00.00.00</t>
  </si>
  <si>
    <t>Услуги независимых экспертов</t>
  </si>
  <si>
    <t>Услуги независимых экспертов, привлекаемых от различных организаций</t>
  </si>
  <si>
    <t xml:space="preserve">август, сентябрь </t>
  </si>
  <si>
    <t>Департамент капитального строительства</t>
  </si>
  <si>
    <t>август-декабрь</t>
  </si>
  <si>
    <t>XXII изменения и дополнения в План закупок товаров, работ и услуг АО "Эмбамунайгаз" на 2014 год</t>
  </si>
  <si>
    <t>к приказу  АО "Эмбамунайгаз" №      от  "06 " августа 2014 года</t>
  </si>
  <si>
    <t>к приказу  АО "Эмбамунайгаз" №      от  06.08.2014 года</t>
  </si>
  <si>
    <t>Департамент социальной  политики</t>
  </si>
  <si>
    <t>345-1 У</t>
  </si>
  <si>
    <t xml:space="preserve">55.20.12.13.00.00.00 
</t>
  </si>
  <si>
    <t>Услуги по санаторно-курортному лечению</t>
  </si>
  <si>
    <t>санаториялық - курорттық емдеу қызметі</t>
  </si>
  <si>
    <t>услуги по оздоровление работников по результатам проф и медосмотров</t>
  </si>
  <si>
    <t>дәрігерлік және профилактикалық тексеріс қортындысы бойынша қызметкерлерді сауықтыруды ұйымдастыру қызметі</t>
  </si>
  <si>
    <t xml:space="preserve">апрель, май  </t>
  </si>
  <si>
    <t>апрель-декабрь</t>
  </si>
  <si>
    <t>345-2 У</t>
  </si>
  <si>
    <t>ст - 11, 20, 21</t>
  </si>
  <si>
    <t>апрель, август</t>
  </si>
  <si>
    <t>Департамент охраны окружающей среды</t>
  </si>
  <si>
    <t>162-1 Р</t>
  </si>
  <si>
    <t>29.32.91.15.10.10.00</t>
  </si>
  <si>
    <t>Работы по установке нейтрализаторов для очистки выхлопных газов автомобилей</t>
  </si>
  <si>
    <t xml:space="preserve">Автокөліктердің зиянды газдарын тазартуға арналған нейтрализаторлар орнату жұмыстары </t>
  </si>
  <si>
    <t>Работы по установке  нейтрализаторов для очистки выхлопных газов от автотранспорта, работающего на бензине и на дизельном топливе</t>
  </si>
  <si>
    <t>Бензин және дизельдік отынмен жұмыс жасайтын автокөліктерден бөлінетін зиянды газды тазартуға арналған нейтрализатор қондырғысы</t>
  </si>
  <si>
    <t xml:space="preserve">июнь, июль  </t>
  </si>
  <si>
    <t>июль-ноябрь</t>
  </si>
  <si>
    <t>авансовый платеж-0%, оставшаяся часть в течение 30 рабочих дней с момента подписания акта прием-передачи</t>
  </si>
  <si>
    <t>292-2 У</t>
  </si>
  <si>
    <t>94.12.10.05.10.10.00</t>
  </si>
  <si>
    <t>Услуги экологических и социально-ориентированных ассоциаций</t>
  </si>
  <si>
    <t>Экологиялық және әлеуметтік-бағдарлық ассоциациялар қызметтері</t>
  </si>
  <si>
    <t>Экологическая пропаганда с целью воспитания культуры населения в области охраны окружающей среды</t>
  </si>
  <si>
    <t>Қоршаған ортаны қорғау шеңберінде халықтың мәдениетін тәрбиелеу мақсатында экологиялық насихат жүргізу</t>
  </si>
  <si>
    <t xml:space="preserve">июль, август  </t>
  </si>
  <si>
    <t>сентябрь-ноябрь</t>
  </si>
  <si>
    <t xml:space="preserve"> </t>
  </si>
  <si>
    <t>162-2 Р</t>
  </si>
  <si>
    <t>ст. - 11, 14, 15</t>
  </si>
  <si>
    <t>ст. -7, 11, 14</t>
  </si>
  <si>
    <t>авансовый платеж-50%, оставшаяся часть в течение 30 рабочих дней с момента подписания акта прием-передачи</t>
  </si>
  <si>
    <t>292-3 У</t>
  </si>
  <si>
    <t>октябрь-ноябрь</t>
  </si>
  <si>
    <t>392 У</t>
  </si>
  <si>
    <t>71.12.20.10.00.00.00</t>
  </si>
  <si>
    <t>Услуги по руководству проектами, касающимися строительства зданий</t>
  </si>
  <si>
    <t>Ғимарат құрылысына қатысты жобалар сараптамасы бойынша қызметтер</t>
  </si>
  <si>
    <t>Услуги по государственной экспертизе ПСД</t>
  </si>
  <si>
    <t xml:space="preserve">ЖСҚ мемлекеттік сараптамасы бойынша қызметтер көрсету  </t>
  </si>
  <si>
    <t xml:space="preserve">июнь </t>
  </si>
  <si>
    <t xml:space="preserve">авансовый платеж - 100% - в течение 30рабочих дней с момента предоставления оригинала счет-фактуры с учетом НДС </t>
  </si>
  <si>
    <t>393 У</t>
  </si>
  <si>
    <t>398 У</t>
  </si>
  <si>
    <t>сентябрь</t>
  </si>
  <si>
    <t>сентябрь -октябрь</t>
  </si>
  <si>
    <t>Услуги независимой экспертизы к проекту  "Дополнение к проекту поисковых работ на площади Новобогат Юго-Восточный"</t>
  </si>
  <si>
    <t xml:space="preserve">"Новобогат Оңтүстік - Шығыс алаңындағы іздестіру жұмыстарының жобасына толықтыру "қызметтер бойынша тәуелсіз есеп сараптамасын алу </t>
  </si>
  <si>
    <t>Тәуелсіз сарапшылардың қызметтері</t>
  </si>
  <si>
    <t>Түрлі ұйымдардан қатыстырылатын тәуелсіз сарапшылардың қызметтері</t>
  </si>
  <si>
    <t>426 У</t>
  </si>
  <si>
    <t>372 У</t>
  </si>
  <si>
    <t>Гелиометрическая съемка на месторождении В.Макат</t>
  </si>
  <si>
    <t xml:space="preserve">Ш.Мақат кен орнындағы гелиометриялық түсірілім </t>
  </si>
  <si>
    <t xml:space="preserve">май, июнь </t>
  </si>
  <si>
    <t>372-1 У</t>
  </si>
  <si>
    <t>октябрь-декабрь</t>
  </si>
  <si>
    <t xml:space="preserve">ст - 11, 14 </t>
  </si>
  <si>
    <t>Департамент логистики, закупок и местного содержания</t>
  </si>
  <si>
    <t>940-2 Т</t>
  </si>
  <si>
    <t>14.12.11.00.00.70.12.10.1</t>
  </si>
  <si>
    <t>Костюм мужской</t>
  </si>
  <si>
    <t>Ер кісілік костюм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</si>
  <si>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</si>
  <si>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Мұнай өнімдерімен өндірістік ластаудан қорғайды. Мақталы кеудеше мен шалбардан құралады. Мақта-мата, жылытылған. МСТ12.4.111-82.</t>
  </si>
  <si>
    <t>Кост.неф.зим.для раб.ПРСс гол.уб.разм.52</t>
  </si>
  <si>
    <t>мұнайшының арнайы киімі бас киіммен, ПРС, 52 размер</t>
  </si>
  <si>
    <t>стобец - 7,11</t>
  </si>
  <si>
    <t>941-2 Т</t>
  </si>
  <si>
    <t>Кост.неф.зим.для раб.ПРСс гол.уб.разм.54</t>
  </si>
  <si>
    <t>мұнайшының арнайы киімі бас киіммен, ПРС, 54 размер</t>
  </si>
  <si>
    <t>942-2 Т</t>
  </si>
  <si>
    <t>Кост.неф.зим.для раб.ПРСс гол.уб.разм.</t>
  </si>
  <si>
    <t>мұнайшының арнайы киімі бас киіммен, ПРС, 56 размер</t>
  </si>
  <si>
    <t>943-2 Т</t>
  </si>
  <si>
    <t>Кост.неф.зим.для раб.ПРСс гол.уб.разм.58</t>
  </si>
  <si>
    <t>мұнайшының арнайы киімі бас киіммен, ПРС, 58 размер</t>
  </si>
  <si>
    <t>944-2 Т</t>
  </si>
  <si>
    <t>Кост.неф.зим.для раб.ПРСс гол.уб.разм.60</t>
  </si>
  <si>
    <t>мұнайшының арнайы киімі бас киіммен, ПРС, 60 размер</t>
  </si>
  <si>
    <t>28.12.20.00.00.00.10.10.1</t>
  </si>
  <si>
    <t>части оборудования гидравлического силового</t>
  </si>
  <si>
    <t>Гидравликалық күш беретін жабдықтардың бөліктері</t>
  </si>
  <si>
    <t>Уплотнение клапана  СИН 46.02.133.002</t>
  </si>
  <si>
    <t>СИН 46.02.133.002 клапаннын тығыздауші</t>
  </si>
  <si>
    <t>август,сентябрь</t>
  </si>
  <si>
    <t>3569 Т</t>
  </si>
  <si>
    <t>940-3 Т</t>
  </si>
  <si>
    <t>941-3 Т</t>
  </si>
  <si>
    <t>942-3 Т</t>
  </si>
  <si>
    <t>943-3 Т</t>
  </si>
  <si>
    <t>944-3 Т</t>
  </si>
  <si>
    <t>Департамент  разработки НГМ</t>
  </si>
  <si>
    <t>авансовый платеж - 0%, оставшаяся часть в течение 30 р.д. с момента подписания акта приема-передачи</t>
  </si>
  <si>
    <t>90-2 У</t>
  </si>
  <si>
    <t>74.90.20.11.00.00.00</t>
  </si>
  <si>
    <t>Услуги по экспертизе проектов</t>
  </si>
  <si>
    <t>Жобаларға сараптама қызметтері</t>
  </si>
  <si>
    <t>Услуги по независимой экспертизе отчетов по  проектам разработки,  анализам разработки и авторскому надзору</t>
  </si>
  <si>
    <t>июнь-декабрь</t>
  </si>
  <si>
    <t>258-2 У</t>
  </si>
  <si>
    <t>39.00.21.15.00.00.00</t>
  </si>
  <si>
    <t>Услуги по мониторингу воды</t>
  </si>
  <si>
    <t>Су мониторигі қызметті</t>
  </si>
  <si>
    <t xml:space="preserve">Услуги по ведению мониторинга подземных вод на водозаборах технического водоснабжения нефтепромыслов Жанаталап, Юго-Восточное Камышитовое, им. С. Балгимбаева, Забурунье, Макат Восточный, Кенбай (участок Северный Котыртас и Восточный Молдабек), им. Б.Жоламанова  АО "Эмбамунайгаз" </t>
  </si>
  <si>
    <t xml:space="preserve">май, июнь  </t>
  </si>
  <si>
    <t>201 Р</t>
  </si>
  <si>
    <t>Инженерлік жобалау жұмыстары</t>
  </si>
  <si>
    <t>Работы по составлению Подсчета запасов подземных вод на месторождениях Жанаталап, Юго-Восточное Камышитовое, Забурунье, С.Балгимбаева</t>
  </si>
  <si>
    <t>Нақтыланған игеру жобасын,  игеру жобасын, авторлық бақылау сараптама қызметтері.</t>
  </si>
  <si>
    <t>Инженерлік -сметалық құжаттарды дайындау</t>
  </si>
  <si>
    <t xml:space="preserve">Жаңаталап, Оңтүстік Шығыс Камышитовое, Забурунье, С.Балғымбаев кен орындарындағы жерасты су қорын есептеу </t>
  </si>
  <si>
    <t>Проведение мониторинга грунтовых (подземных), сточных и поверхностных вод</t>
  </si>
  <si>
    <t>Жерасты, ағынды және жерүсті суларына мониторинг жүргізу</t>
  </si>
  <si>
    <t>"Ембімұнайгаз" АҚ Жанаталап, О.Б.Камысты, С.Балгымбаева,Забурун,Шығыс Мақат, Кенбай /уч.С.Котыртас және Ш.Молдабек/ Б.Жолмаманов кен орныдарына техникалық сумен қамтушы су эинағыштардын жерасты суларына мониторинг қызметті</t>
  </si>
  <si>
    <t>ст - 9, 11, 14</t>
  </si>
  <si>
    <t>ст - 11, 14</t>
  </si>
  <si>
    <t>август, сентябрь, октябрь</t>
  </si>
  <si>
    <t>90-3 У</t>
  </si>
  <si>
    <t>август, сентябрь, октябрь, ноябрь, декабрь</t>
  </si>
  <si>
    <t>258-3 У</t>
  </si>
  <si>
    <t>сентябрь, октябрь</t>
  </si>
  <si>
    <t>ст -11, 14, 20, 21</t>
  </si>
  <si>
    <t>Работы по составлению анализа разработки месторождения Б.Жоламанова</t>
  </si>
  <si>
    <t>Б.Жоламанова кен орынга игеруге талдау жасау жумыстары</t>
  </si>
  <si>
    <t>Работы по составлению анализа разработки месторождения Актобе</t>
  </si>
  <si>
    <t>Ақтобе кен орынга игеруге талдау жасау жумыстары</t>
  </si>
  <si>
    <t>Работы по составлению анализа разработки месторождения Уаз</t>
  </si>
  <si>
    <t>Уаз кен орынга игеруге талдау жасау жумыстары</t>
  </si>
  <si>
    <t>427 У</t>
  </si>
  <si>
    <t>231 Р</t>
  </si>
  <si>
    <t>232 Р</t>
  </si>
  <si>
    <t>233 Р</t>
  </si>
  <si>
    <t>28.92.12.20.10.54.10.10.1</t>
  </si>
  <si>
    <t>Комплекс герметизирующего оборудования</t>
  </si>
  <si>
    <t>Қымтау жабдығының кешені</t>
  </si>
  <si>
    <t>Для герметизации устья скважин</t>
  </si>
  <si>
    <t>Ұңғы аузын қымтау құралдары</t>
  </si>
  <si>
    <t xml:space="preserve"> г.Атырау, ул.Валиханова, 1</t>
  </si>
  <si>
    <t>3570 Т</t>
  </si>
  <si>
    <t>392-1 У</t>
  </si>
  <si>
    <t>393-1 У</t>
  </si>
  <si>
    <t>398-1 У</t>
  </si>
  <si>
    <t>Департамент  добычи нефти и газа</t>
  </si>
  <si>
    <t>112-1 Р</t>
  </si>
  <si>
    <t>33.11.12.17.17.10.10</t>
  </si>
  <si>
    <t>Работы по очистке резервуаров, отстойников и емкостей</t>
  </si>
  <si>
    <t>Сұйыққоймаларды, тұндырғыштар мен сыйымдылықтарды тазарту бойынша жұмыстар</t>
  </si>
  <si>
    <t>Работы по комплексной очистке резервуаров и емкостей, удалению отходов с последующей передачей Подрядчику права права собственности на отходы</t>
  </si>
  <si>
    <t>Резервуарлар меен қазандарды тазарту, қалдықтарды Мердігерге қалдықтарды меншіктеу беру арқылы жою бойынша кешенді жұмыстар</t>
  </si>
  <si>
    <t>июль-декабрь</t>
  </si>
  <si>
    <t>112-2 Р</t>
  </si>
  <si>
    <t>ст. -11, 14</t>
  </si>
  <si>
    <t xml:space="preserve">АО "Эмбамунайгаз" </t>
  </si>
  <si>
    <t>18.12.19.24.00.00.00</t>
  </si>
  <si>
    <t>Услуги полиграфические</t>
  </si>
  <si>
    <t>Полиграфиялық қызметтер</t>
  </si>
  <si>
    <t>Услуги полиграфические по изготовлению и печатанию полиграфической продукции</t>
  </si>
  <si>
    <t>Полиграфиялық өнімдерді дайындау және басып шығару бойынша полиграфиялық қызметтер</t>
  </si>
  <si>
    <t>Изготовление выставочных материалов  для участие форума (презентационные материалы)</t>
  </si>
  <si>
    <t>Форумға қатысу үшін көрмелік материалдар дайындау (презентациалық материалдар)</t>
  </si>
  <si>
    <t xml:space="preserve">г.Атырау, ул.Валиханова, 1 </t>
  </si>
  <si>
    <t xml:space="preserve">авансовый платеж в размере 50% от общей суммы договора  и оставшаяся часть в течение 30 р.д. с момента предоставления акта сверки взаимных расчетов </t>
  </si>
  <si>
    <t xml:space="preserve">Департамент  буровых работ и капитального  ремонта скважин </t>
  </si>
  <si>
    <t>09.10.11.12.00.00.00</t>
  </si>
  <si>
    <t>Работы по эксплуатационному бурению вертикальных скважин</t>
  </si>
  <si>
    <t>Тік пайдалану ұңғымаларын бұрғылау жұмыстары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</si>
  <si>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t>
  </si>
  <si>
    <t>Барлау бұрғылау жұмыстарынан бөлек  тік ұңғымаларды пайдалануға бұрғылау бойынша жұмыстар, ұңғымаларды геофизикалық зерттеу қызметтері, геологиялық-барлау және сейсмобарлау жұмыстары. Жұмыстарға ұңғымаларды дайындау бойынша операциялар кешені қосылады</t>
  </si>
  <si>
    <t>Работы по строительству 8-ми эксплуатационных скважин на месторождениях
 АО "Эмбамунайгаз</t>
  </si>
  <si>
    <t>"Ембімұнайгаз"АҚ-ның  кен орынында 8 пайдалану ұңғымаларын салу жұмыстары</t>
  </si>
  <si>
    <t>г.Атырау,
 ул.Валиханова, 1</t>
  </si>
  <si>
    <t>сентябь-декабрь</t>
  </si>
  <si>
    <t xml:space="preserve">Авансовый платеж-30%,
 промежуточные платежи в течении 30 рабочих дней с момента подписания акта выполненных работ </t>
  </si>
  <si>
    <t>234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</si>
</sst>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&quot;€&quot;#,##0;[Red]\-&quot;€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9" applyNumberFormat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8" xfId="17" applyFont="1" applyFill="1" applyBorder="1" applyAlignment="1">
      <alignment horizontal="center" vertical="center" wrapText="1"/>
    </xf>
    <xf numFmtId="3" fontId="4" fillId="0" borderId="8" xfId="1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 wrapText="1"/>
    </xf>
    <xf numFmtId="3" fontId="4" fillId="0" borderId="8" xfId="17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8" xfId="7" applyNumberFormat="1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8" xfId="7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9" applyNumberFormat="1" applyFont="1" applyFill="1" applyBorder="1" applyAlignment="1">
      <alignment horizontal="center" vertical="center"/>
    </xf>
    <xf numFmtId="0" fontId="4" fillId="0" borderId="8" xfId="19" applyNumberFormat="1" applyFont="1" applyFill="1" applyBorder="1" applyAlignment="1">
      <alignment horizontal="center" vertical="center" wrapText="1"/>
    </xf>
    <xf numFmtId="4" fontId="4" fillId="0" borderId="8" xfId="19" applyNumberFormat="1" applyFont="1" applyFill="1" applyBorder="1" applyAlignment="1">
      <alignment horizontal="center" vertical="center"/>
    </xf>
    <xf numFmtId="0" fontId="6" fillId="0" borderId="8" xfId="19" applyNumberFormat="1" applyFont="1" applyFill="1" applyBorder="1" applyAlignment="1">
      <alignment horizontal="center" vertical="center"/>
    </xf>
    <xf numFmtId="4" fontId="6" fillId="0" borderId="8" xfId="19" applyNumberFormat="1" applyFont="1" applyFill="1" applyBorder="1" applyAlignment="1">
      <alignment horizontal="center" vertical="center"/>
    </xf>
    <xf numFmtId="0" fontId="6" fillId="0" borderId="0" xfId="19" applyFont="1" applyFill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0" fontId="16" fillId="0" borderId="8" xfId="6" applyNumberFormat="1" applyFont="1" applyFill="1" applyBorder="1" applyAlignment="1">
      <alignment horizontal="center" vertical="center"/>
    </xf>
    <xf numFmtId="0" fontId="4" fillId="0" borderId="8" xfId="74" applyFont="1" applyFill="1" applyBorder="1" applyAlignment="1">
      <alignment horizontal="center" vertical="center" wrapText="1"/>
    </xf>
    <xf numFmtId="1" fontId="4" fillId="0" borderId="8" xfId="3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left"/>
    </xf>
    <xf numFmtId="0" fontId="4" fillId="0" borderId="3" xfId="19" applyNumberFormat="1" applyFont="1" applyFill="1" applyBorder="1" applyAlignment="1">
      <alignment horizontal="center" vertical="center" wrapText="1"/>
    </xf>
    <xf numFmtId="0" fontId="16" fillId="0" borderId="3" xfId="6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0" xfId="19" applyNumberFormat="1" applyFont="1" applyFill="1" applyBorder="1" applyAlignment="1">
      <alignment horizontal="center" vertical="center"/>
    </xf>
    <xf numFmtId="0" fontId="4" fillId="0" borderId="10" xfId="19" applyNumberFormat="1" applyFont="1" applyFill="1" applyBorder="1" applyAlignment="1">
      <alignment horizontal="center" vertical="center" wrapText="1"/>
    </xf>
    <xf numFmtId="4" fontId="4" fillId="0" borderId="10" xfId="19" applyNumberFormat="1" applyFont="1" applyFill="1" applyBorder="1" applyAlignment="1">
      <alignment horizontal="center" vertical="center"/>
    </xf>
    <xf numFmtId="0" fontId="6" fillId="0" borderId="10" xfId="19" applyNumberFormat="1" applyFont="1" applyFill="1" applyBorder="1" applyAlignment="1">
      <alignment horizontal="center" vertical="center"/>
    </xf>
    <xf numFmtId="0" fontId="6" fillId="0" borderId="10" xfId="19" applyNumberFormat="1" applyFont="1" applyFill="1" applyBorder="1" applyAlignment="1">
      <alignment horizontal="center" vertical="center" wrapText="1"/>
    </xf>
    <xf numFmtId="4" fontId="6" fillId="0" borderId="10" xfId="19" applyNumberFormat="1" applyFont="1" applyFill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3" fontId="4" fillId="0" borderId="10" xfId="11" applyNumberFormat="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3" fontId="4" fillId="0" borderId="10" xfId="17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75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4" xfId="10"/>
    <cellStyle name="Обычный 4 2" xfId="19"/>
    <cellStyle name="Обычный 4 2 2" xfId="70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Обычный_запрос на ценновую ЦП (работ, услуг)2012" xfId="74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tabSelected="1" view="pageBreakPreview" zoomScaleNormal="115" zoomScaleSheetLayoutView="100" workbookViewId="0">
      <pane xSplit="6" ySplit="8" topLeftCell="G57" activePane="bottomRight" state="frozen"/>
      <selection pane="topRight" activeCell="G1" sqref="G1"/>
      <selection pane="bottomLeft" activeCell="A9" sqref="A9"/>
      <selection pane="bottomRight" activeCell="A67" sqref="A67"/>
    </sheetView>
  </sheetViews>
  <sheetFormatPr defaultRowHeight="12.75" x14ac:dyDescent="0.25"/>
  <cols>
    <col min="1" max="1" width="10.140625" style="25" customWidth="1"/>
    <col min="2" max="2" width="20" style="13" customWidth="1"/>
    <col min="3" max="3" width="20.14062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13" customWidth="1"/>
    <col min="11" max="11" width="20.5703125" style="13" customWidth="1"/>
    <col min="12" max="12" width="18.28515625" style="13" customWidth="1"/>
    <col min="13" max="13" width="16.7109375" style="13" customWidth="1"/>
    <col min="14" max="14" width="17.5703125" style="13" customWidth="1"/>
    <col min="15" max="15" width="17.140625" style="13" customWidth="1"/>
    <col min="16" max="16" width="17" style="13" customWidth="1"/>
    <col min="17" max="17" width="15.85546875" style="13" customWidth="1"/>
    <col min="18" max="18" width="37.5703125" style="13" customWidth="1"/>
    <col min="19" max="19" width="14.42578125" style="13" customWidth="1"/>
    <col min="20" max="20" width="17.140625" style="13" bestFit="1" customWidth="1"/>
    <col min="21" max="21" width="13.28515625" style="13" bestFit="1" customWidth="1"/>
    <col min="22" max="22" width="14.7109375" style="13" customWidth="1"/>
    <col min="23" max="23" width="18.140625" style="23" customWidth="1"/>
    <col min="24" max="24" width="18.85546875" style="23" customWidth="1"/>
    <col min="25" max="25" width="20.85546875" style="13" customWidth="1"/>
    <col min="26" max="26" width="15.42578125" style="13" customWidth="1"/>
    <col min="27" max="27" width="14.5703125" style="3" customWidth="1"/>
    <col min="28" max="16384" width="9.140625" style="22"/>
  </cols>
  <sheetData>
    <row r="1" spans="1:27" s="17" customFormat="1" x14ac:dyDescent="0.25">
      <c r="A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"/>
      <c r="V1" s="2"/>
      <c r="W1" s="19" t="s">
        <v>28</v>
      </c>
      <c r="X1" s="2"/>
      <c r="Y1" s="1"/>
      <c r="Z1" s="1"/>
      <c r="AA1" s="4"/>
    </row>
    <row r="2" spans="1:27" s="17" customFormat="1" x14ac:dyDescent="0.25">
      <c r="A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1"/>
      <c r="U2" s="1"/>
      <c r="V2" s="2"/>
      <c r="W2" s="19" t="s">
        <v>79</v>
      </c>
      <c r="X2" s="2"/>
      <c r="Y2" s="1"/>
      <c r="Z2" s="1"/>
      <c r="AA2" s="4"/>
    </row>
    <row r="3" spans="1:27" s="17" customFormat="1" x14ac:dyDescent="0.25">
      <c r="A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8"/>
      <c r="T3" s="1"/>
      <c r="U3" s="1"/>
      <c r="V3" s="2"/>
      <c r="W3" s="2"/>
      <c r="X3" s="2"/>
      <c r="Y3" s="1"/>
      <c r="Z3" s="1"/>
      <c r="AA3" s="4"/>
    </row>
    <row r="4" spans="1:27" s="17" customFormat="1" x14ac:dyDescent="0.25">
      <c r="A4" s="110" t="s">
        <v>78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s="17" customFormat="1" x14ac:dyDescent="0.25">
      <c r="A5" s="24"/>
      <c r="B5" s="2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Y5" s="21" t="s">
        <v>28</v>
      </c>
      <c r="AA5" s="47"/>
    </row>
    <row r="6" spans="1:27" s="17" customFormat="1" ht="13.5" thickBot="1" x14ac:dyDescent="0.3">
      <c r="A6" s="24"/>
      <c r="B6" s="20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Y6" s="21" t="s">
        <v>80</v>
      </c>
      <c r="AA6" s="47"/>
    </row>
    <row r="7" spans="1:27" ht="76.5" x14ac:dyDescent="0.25">
      <c r="A7" s="10" t="s">
        <v>18</v>
      </c>
      <c r="B7" s="5" t="s">
        <v>0</v>
      </c>
      <c r="C7" s="5" t="s">
        <v>1</v>
      </c>
      <c r="D7" s="5" t="s">
        <v>19</v>
      </c>
      <c r="E7" s="5" t="s">
        <v>38</v>
      </c>
      <c r="F7" s="5" t="s">
        <v>20</v>
      </c>
      <c r="G7" s="5" t="s">
        <v>39</v>
      </c>
      <c r="H7" s="5" t="s">
        <v>21</v>
      </c>
      <c r="I7" s="5" t="s">
        <v>40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11" t="s">
        <v>13</v>
      </c>
      <c r="X7" s="11" t="s">
        <v>14</v>
      </c>
      <c r="Y7" s="5" t="s">
        <v>15</v>
      </c>
      <c r="Z7" s="5" t="s">
        <v>16</v>
      </c>
      <c r="AA7" s="12" t="s">
        <v>17</v>
      </c>
    </row>
    <row r="8" spans="1:27" x14ac:dyDescent="0.25">
      <c r="A8" s="14">
        <v>1</v>
      </c>
      <c r="B8" s="52">
        <v>2</v>
      </c>
      <c r="C8" s="52">
        <v>3</v>
      </c>
      <c r="D8" s="52">
        <v>4</v>
      </c>
      <c r="E8" s="52"/>
      <c r="F8" s="52">
        <v>5</v>
      </c>
      <c r="G8" s="52"/>
      <c r="H8" s="52">
        <v>6</v>
      </c>
      <c r="I8" s="52"/>
      <c r="J8" s="52">
        <v>7</v>
      </c>
      <c r="K8" s="52">
        <v>8</v>
      </c>
      <c r="L8" s="52">
        <v>9</v>
      </c>
      <c r="M8" s="52">
        <v>10</v>
      </c>
      <c r="N8" s="52">
        <v>11</v>
      </c>
      <c r="O8" s="52">
        <v>12</v>
      </c>
      <c r="P8" s="52">
        <v>13</v>
      </c>
      <c r="Q8" s="52">
        <v>14</v>
      </c>
      <c r="R8" s="52">
        <v>15</v>
      </c>
      <c r="S8" s="52">
        <v>16</v>
      </c>
      <c r="T8" s="52">
        <v>17</v>
      </c>
      <c r="U8" s="52">
        <v>18</v>
      </c>
      <c r="V8" s="52">
        <v>19</v>
      </c>
      <c r="W8" s="52">
        <v>20</v>
      </c>
      <c r="X8" s="52">
        <v>21</v>
      </c>
      <c r="Y8" s="52">
        <v>22</v>
      </c>
      <c r="Z8" s="52">
        <v>23</v>
      </c>
      <c r="AA8" s="15">
        <v>24</v>
      </c>
    </row>
    <row r="9" spans="1:27" s="17" customFormat="1" x14ac:dyDescent="0.25">
      <c r="A9" s="6" t="s">
        <v>81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9"/>
      <c r="T9" s="36"/>
      <c r="U9" s="36"/>
      <c r="V9" s="34"/>
      <c r="W9" s="34"/>
      <c r="X9" s="34"/>
      <c r="Y9" s="36"/>
      <c r="Z9" s="36"/>
      <c r="AA9" s="9"/>
    </row>
    <row r="10" spans="1:27" s="17" customFormat="1" x14ac:dyDescent="0.25">
      <c r="A10" s="6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49"/>
      <c r="T10" s="36"/>
      <c r="U10" s="36"/>
      <c r="V10" s="34"/>
      <c r="W10" s="34"/>
      <c r="X10" s="34"/>
      <c r="Y10" s="36"/>
      <c r="Z10" s="36"/>
      <c r="AA10" s="9"/>
    </row>
    <row r="11" spans="1:27" s="20" customFormat="1" x14ac:dyDescent="0.25">
      <c r="A11" s="6" t="s">
        <v>33</v>
      </c>
      <c r="B11" s="26"/>
      <c r="C11" s="27"/>
      <c r="D11" s="26"/>
      <c r="E11" s="26"/>
      <c r="F11" s="26"/>
      <c r="G11" s="26"/>
      <c r="H11" s="26"/>
      <c r="I11" s="26"/>
      <c r="J11" s="26"/>
      <c r="K11" s="28"/>
      <c r="L11" s="29"/>
      <c r="M11" s="30"/>
      <c r="N11" s="31"/>
      <c r="O11" s="30"/>
      <c r="P11" s="32"/>
      <c r="Q11" s="33"/>
      <c r="R11" s="26"/>
      <c r="S11" s="32"/>
      <c r="T11" s="32"/>
      <c r="U11" s="32"/>
      <c r="V11" s="32"/>
      <c r="W11" s="34"/>
      <c r="X11" s="34"/>
      <c r="Y11" s="32"/>
      <c r="Z11" s="32"/>
      <c r="AA11" s="48"/>
    </row>
    <row r="12" spans="1:27" s="17" customFormat="1" ht="51" x14ac:dyDescent="0.25">
      <c r="A12" s="59" t="s">
        <v>82</v>
      </c>
      <c r="B12" s="38" t="s">
        <v>29</v>
      </c>
      <c r="C12" s="26" t="s">
        <v>83</v>
      </c>
      <c r="D12" s="31" t="s">
        <v>84</v>
      </c>
      <c r="E12" s="31" t="s">
        <v>85</v>
      </c>
      <c r="F12" s="31" t="s">
        <v>84</v>
      </c>
      <c r="G12" s="31" t="s">
        <v>85</v>
      </c>
      <c r="H12" s="31" t="s">
        <v>86</v>
      </c>
      <c r="I12" s="31" t="s">
        <v>87</v>
      </c>
      <c r="J12" s="39" t="s">
        <v>53</v>
      </c>
      <c r="K12" s="40">
        <v>50</v>
      </c>
      <c r="L12" s="41">
        <v>230000000</v>
      </c>
      <c r="M12" s="26" t="s">
        <v>35</v>
      </c>
      <c r="N12" s="31" t="s">
        <v>88</v>
      </c>
      <c r="O12" s="39" t="s">
        <v>36</v>
      </c>
      <c r="P12" s="42"/>
      <c r="Q12" s="39" t="s">
        <v>89</v>
      </c>
      <c r="R12" s="31" t="s">
        <v>62</v>
      </c>
      <c r="S12" s="39"/>
      <c r="T12" s="39"/>
      <c r="U12" s="43"/>
      <c r="V12" s="43"/>
      <c r="W12" s="44">
        <v>37500000</v>
      </c>
      <c r="X12" s="45">
        <f>W12*1.12</f>
        <v>42000000.000000007</v>
      </c>
      <c r="Y12" s="39"/>
      <c r="Z12" s="46">
        <v>2014</v>
      </c>
      <c r="AA12" s="8" t="s">
        <v>91</v>
      </c>
    </row>
    <row r="13" spans="1:27" s="20" customFormat="1" x14ac:dyDescent="0.25">
      <c r="A13" s="6" t="s">
        <v>34</v>
      </c>
      <c r="B13" s="26"/>
      <c r="C13" s="27"/>
      <c r="D13" s="26"/>
      <c r="E13" s="26"/>
      <c r="F13" s="26"/>
      <c r="G13" s="26"/>
      <c r="H13" s="26"/>
      <c r="I13" s="26"/>
      <c r="J13" s="26"/>
      <c r="K13" s="28"/>
      <c r="L13" s="29"/>
      <c r="M13" s="30"/>
      <c r="N13" s="31"/>
      <c r="O13" s="30"/>
      <c r="P13" s="32"/>
      <c r="Q13" s="33"/>
      <c r="R13" s="26"/>
      <c r="S13" s="32"/>
      <c r="T13" s="32"/>
      <c r="U13" s="32"/>
      <c r="V13" s="32"/>
      <c r="W13" s="34">
        <f>W12</f>
        <v>37500000</v>
      </c>
      <c r="X13" s="34">
        <f>X12</f>
        <v>42000000.000000007</v>
      </c>
      <c r="Y13" s="32"/>
      <c r="Z13" s="32"/>
      <c r="AA13" s="48"/>
    </row>
    <row r="14" spans="1:27" s="1" customFormat="1" x14ac:dyDescent="0.25">
      <c r="A14" s="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49"/>
      <c r="L14" s="36"/>
      <c r="M14" s="37"/>
      <c r="N14" s="53"/>
      <c r="O14" s="53"/>
      <c r="P14" s="53"/>
      <c r="Q14" s="53"/>
      <c r="R14" s="36"/>
      <c r="S14" s="49"/>
      <c r="T14" s="36"/>
      <c r="U14" s="54"/>
      <c r="V14" s="34"/>
      <c r="W14" s="34">
        <f>W13</f>
        <v>37500000</v>
      </c>
      <c r="X14" s="34">
        <f>X13</f>
        <v>42000000.000000007</v>
      </c>
      <c r="Y14" s="36"/>
      <c r="Z14" s="55"/>
      <c r="AA14" s="9"/>
    </row>
    <row r="15" spans="1:27" s="17" customFormat="1" x14ac:dyDescent="0.25">
      <c r="A15" s="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9"/>
      <c r="T15" s="36"/>
      <c r="U15" s="36"/>
      <c r="V15" s="34"/>
      <c r="W15" s="34"/>
      <c r="X15" s="34"/>
      <c r="Y15" s="36"/>
      <c r="Z15" s="36"/>
      <c r="AA15" s="9"/>
    </row>
    <row r="16" spans="1:27" s="20" customFormat="1" x14ac:dyDescent="0.25">
      <c r="A16" s="6" t="s">
        <v>33</v>
      </c>
      <c r="B16" s="26"/>
      <c r="C16" s="27"/>
      <c r="D16" s="26"/>
      <c r="E16" s="26"/>
      <c r="F16" s="26"/>
      <c r="G16" s="26"/>
      <c r="H16" s="26"/>
      <c r="I16" s="26"/>
      <c r="J16" s="26"/>
      <c r="K16" s="28"/>
      <c r="L16" s="29"/>
      <c r="M16" s="30"/>
      <c r="N16" s="31"/>
      <c r="O16" s="30"/>
      <c r="P16" s="32"/>
      <c r="Q16" s="33"/>
      <c r="R16" s="26"/>
      <c r="S16" s="32"/>
      <c r="T16" s="32"/>
      <c r="U16" s="32"/>
      <c r="V16" s="32"/>
      <c r="W16" s="34"/>
      <c r="X16" s="34"/>
      <c r="Y16" s="32"/>
      <c r="Z16" s="32"/>
      <c r="AA16" s="48"/>
    </row>
    <row r="17" spans="1:27" s="17" customFormat="1" ht="51" x14ac:dyDescent="0.25">
      <c r="A17" s="59" t="s">
        <v>90</v>
      </c>
      <c r="B17" s="38" t="s">
        <v>29</v>
      </c>
      <c r="C17" s="26" t="s">
        <v>83</v>
      </c>
      <c r="D17" s="31" t="s">
        <v>84</v>
      </c>
      <c r="E17" s="31" t="s">
        <v>85</v>
      </c>
      <c r="F17" s="31" t="s">
        <v>84</v>
      </c>
      <c r="G17" s="31" t="s">
        <v>85</v>
      </c>
      <c r="H17" s="31" t="s">
        <v>86</v>
      </c>
      <c r="I17" s="31" t="s">
        <v>87</v>
      </c>
      <c r="J17" s="39" t="s">
        <v>53</v>
      </c>
      <c r="K17" s="40">
        <v>50</v>
      </c>
      <c r="L17" s="41">
        <v>230000000</v>
      </c>
      <c r="M17" s="26" t="s">
        <v>35</v>
      </c>
      <c r="N17" s="31" t="s">
        <v>92</v>
      </c>
      <c r="O17" s="39" t="s">
        <v>36</v>
      </c>
      <c r="P17" s="42"/>
      <c r="Q17" s="39" t="s">
        <v>89</v>
      </c>
      <c r="R17" s="31" t="s">
        <v>62</v>
      </c>
      <c r="S17" s="39"/>
      <c r="T17" s="39"/>
      <c r="U17" s="43"/>
      <c r="V17" s="43"/>
      <c r="W17" s="44">
        <v>43750000</v>
      </c>
      <c r="X17" s="45">
        <f>W17*1.12</f>
        <v>49000000.000000007</v>
      </c>
      <c r="Y17" s="39"/>
      <c r="Z17" s="46">
        <v>2014</v>
      </c>
      <c r="AA17" s="8"/>
    </row>
    <row r="18" spans="1:27" s="17" customFormat="1" ht="51" x14ac:dyDescent="0.25">
      <c r="A18" s="59" t="s">
        <v>213</v>
      </c>
      <c r="B18" s="102" t="s">
        <v>237</v>
      </c>
      <c r="C18" s="83" t="s">
        <v>238</v>
      </c>
      <c r="D18" s="93" t="s">
        <v>239</v>
      </c>
      <c r="E18" s="93" t="s">
        <v>240</v>
      </c>
      <c r="F18" s="93" t="s">
        <v>241</v>
      </c>
      <c r="G18" s="93" t="s">
        <v>242</v>
      </c>
      <c r="H18" s="93" t="s">
        <v>243</v>
      </c>
      <c r="I18" s="93" t="s">
        <v>244</v>
      </c>
      <c r="J18" s="103" t="s">
        <v>53</v>
      </c>
      <c r="K18" s="104">
        <v>100</v>
      </c>
      <c r="L18" s="41">
        <v>230000000</v>
      </c>
      <c r="M18" s="83" t="s">
        <v>245</v>
      </c>
      <c r="N18" s="93" t="s">
        <v>75</v>
      </c>
      <c r="O18" s="103" t="s">
        <v>36</v>
      </c>
      <c r="P18" s="105"/>
      <c r="Q18" s="103" t="s">
        <v>42</v>
      </c>
      <c r="R18" s="93" t="s">
        <v>246</v>
      </c>
      <c r="S18" s="103"/>
      <c r="T18" s="103"/>
      <c r="U18" s="106"/>
      <c r="V18" s="106"/>
      <c r="W18" s="107">
        <v>31680714.289999999</v>
      </c>
      <c r="X18" s="45">
        <f>W18*1.12</f>
        <v>35482400.004799999</v>
      </c>
      <c r="Y18" s="103"/>
      <c r="Z18" s="108">
        <v>2014</v>
      </c>
      <c r="AA18" s="8"/>
    </row>
    <row r="19" spans="1:27" s="20" customFormat="1" x14ac:dyDescent="0.25">
      <c r="A19" s="6" t="s">
        <v>34</v>
      </c>
      <c r="B19" s="26"/>
      <c r="C19" s="27"/>
      <c r="D19" s="26"/>
      <c r="E19" s="26"/>
      <c r="F19" s="26"/>
      <c r="G19" s="26"/>
      <c r="H19" s="26"/>
      <c r="I19" s="26"/>
      <c r="J19" s="26"/>
      <c r="K19" s="28"/>
      <c r="L19" s="29"/>
      <c r="M19" s="30"/>
      <c r="N19" s="31"/>
      <c r="O19" s="30"/>
      <c r="P19" s="32"/>
      <c r="Q19" s="33"/>
      <c r="R19" s="26"/>
      <c r="S19" s="32"/>
      <c r="T19" s="32"/>
      <c r="U19" s="32"/>
      <c r="V19" s="32"/>
      <c r="W19" s="34">
        <f>SUM(W17:W18)</f>
        <v>75430714.289999992</v>
      </c>
      <c r="X19" s="34">
        <f>SUM(X17:X18)</f>
        <v>84482400.004800007</v>
      </c>
      <c r="Y19" s="32"/>
      <c r="Z19" s="32"/>
      <c r="AA19" s="48"/>
    </row>
    <row r="20" spans="1:27" s="1" customFormat="1" x14ac:dyDescent="0.25">
      <c r="A20" s="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49"/>
      <c r="L20" s="36"/>
      <c r="M20" s="37"/>
      <c r="N20" s="53"/>
      <c r="O20" s="53"/>
      <c r="P20" s="53"/>
      <c r="Q20" s="53"/>
      <c r="R20" s="36"/>
      <c r="S20" s="49"/>
      <c r="T20" s="36"/>
      <c r="U20" s="54"/>
      <c r="V20" s="34"/>
      <c r="W20" s="34">
        <f>W19</f>
        <v>75430714.289999992</v>
      </c>
      <c r="X20" s="34">
        <f>X19</f>
        <v>84482400.004800007</v>
      </c>
      <c r="Y20" s="36"/>
      <c r="Z20" s="55"/>
      <c r="AA20" s="9"/>
    </row>
    <row r="21" spans="1:27" s="17" customFormat="1" x14ac:dyDescent="0.25">
      <c r="A21" s="6" t="s">
        <v>93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9"/>
      <c r="T21" s="36"/>
      <c r="U21" s="36"/>
      <c r="V21" s="34"/>
      <c r="W21" s="34"/>
      <c r="X21" s="34"/>
      <c r="Y21" s="36"/>
      <c r="Z21" s="36"/>
      <c r="AA21" s="9"/>
    </row>
    <row r="22" spans="1:27" s="17" customFormat="1" x14ac:dyDescent="0.25">
      <c r="A22" s="6" t="s">
        <v>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9"/>
      <c r="T22" s="36"/>
      <c r="U22" s="36"/>
      <c r="V22" s="34"/>
      <c r="W22" s="34"/>
      <c r="X22" s="34"/>
      <c r="Y22" s="36"/>
      <c r="Z22" s="36"/>
      <c r="AA22" s="9"/>
    </row>
    <row r="23" spans="1:27" s="20" customFormat="1" x14ac:dyDescent="0.25">
      <c r="A23" s="6" t="s">
        <v>31</v>
      </c>
      <c r="B23" s="26"/>
      <c r="C23" s="27"/>
      <c r="D23" s="26"/>
      <c r="E23" s="26"/>
      <c r="F23" s="26"/>
      <c r="G23" s="26"/>
      <c r="H23" s="26"/>
      <c r="I23" s="26"/>
      <c r="J23" s="26"/>
      <c r="K23" s="28"/>
      <c r="L23" s="29"/>
      <c r="M23" s="30"/>
      <c r="N23" s="31"/>
      <c r="O23" s="30"/>
      <c r="P23" s="32"/>
      <c r="Q23" s="33"/>
      <c r="R23" s="26"/>
      <c r="S23" s="32"/>
      <c r="T23" s="32"/>
      <c r="U23" s="32"/>
      <c r="V23" s="32"/>
      <c r="W23" s="34"/>
      <c r="X23" s="34"/>
      <c r="Y23" s="32"/>
      <c r="Z23" s="32"/>
      <c r="AA23" s="48"/>
    </row>
    <row r="24" spans="1:27" s="1" customFormat="1" ht="63.75" x14ac:dyDescent="0.25">
      <c r="A24" s="7" t="s">
        <v>94</v>
      </c>
      <c r="B24" s="26" t="s">
        <v>29</v>
      </c>
      <c r="C24" s="26" t="s">
        <v>95</v>
      </c>
      <c r="D24" s="26" t="s">
        <v>96</v>
      </c>
      <c r="E24" s="26" t="s">
        <v>97</v>
      </c>
      <c r="F24" s="26" t="s">
        <v>96</v>
      </c>
      <c r="G24" s="26" t="s">
        <v>97</v>
      </c>
      <c r="H24" s="26" t="s">
        <v>98</v>
      </c>
      <c r="I24" s="26" t="s">
        <v>99</v>
      </c>
      <c r="J24" s="26" t="s">
        <v>53</v>
      </c>
      <c r="K24" s="50">
        <v>90</v>
      </c>
      <c r="L24" s="26">
        <v>230000000</v>
      </c>
      <c r="M24" s="30" t="s">
        <v>35</v>
      </c>
      <c r="N24" s="56" t="s">
        <v>100</v>
      </c>
      <c r="O24" s="56" t="s">
        <v>36</v>
      </c>
      <c r="P24" s="56"/>
      <c r="Q24" s="56" t="s">
        <v>101</v>
      </c>
      <c r="R24" s="26" t="s">
        <v>102</v>
      </c>
      <c r="S24" s="50"/>
      <c r="T24" s="26"/>
      <c r="U24" s="57"/>
      <c r="V24" s="35"/>
      <c r="W24" s="35">
        <v>4000000</v>
      </c>
      <c r="X24" s="35">
        <v>4480000</v>
      </c>
      <c r="Y24" s="26"/>
      <c r="Z24" s="58">
        <v>2014</v>
      </c>
      <c r="AA24" s="51" t="s">
        <v>113</v>
      </c>
    </row>
    <row r="25" spans="1:27" s="20" customFormat="1" x14ac:dyDescent="0.25">
      <c r="A25" s="6" t="s">
        <v>32</v>
      </c>
      <c r="B25" s="26"/>
      <c r="C25" s="27"/>
      <c r="D25" s="26"/>
      <c r="E25" s="26"/>
      <c r="F25" s="26"/>
      <c r="G25" s="26"/>
      <c r="H25" s="26"/>
      <c r="I25" s="26"/>
      <c r="J25" s="26"/>
      <c r="K25" s="28"/>
      <c r="L25" s="29"/>
      <c r="M25" s="30"/>
      <c r="N25" s="31"/>
      <c r="O25" s="30"/>
      <c r="P25" s="32"/>
      <c r="Q25" s="33"/>
      <c r="R25" s="26"/>
      <c r="S25" s="32"/>
      <c r="T25" s="32"/>
      <c r="U25" s="32"/>
      <c r="V25" s="32"/>
      <c r="W25" s="34">
        <f>SUM(W24)</f>
        <v>4000000</v>
      </c>
      <c r="X25" s="34">
        <f>SUM(X24)</f>
        <v>4480000</v>
      </c>
      <c r="Y25" s="32"/>
      <c r="Z25" s="32"/>
      <c r="AA25" s="48"/>
    </row>
    <row r="26" spans="1:27" s="1" customFormat="1" x14ac:dyDescent="0.25">
      <c r="A26" s="6" t="s">
        <v>33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76"/>
      <c r="M26" s="78"/>
      <c r="N26" s="79"/>
      <c r="O26" s="79"/>
      <c r="P26" s="79"/>
      <c r="Q26" s="79"/>
      <c r="R26" s="76"/>
      <c r="S26" s="77"/>
      <c r="T26" s="76"/>
      <c r="U26" s="80"/>
      <c r="V26" s="81"/>
      <c r="W26" s="81"/>
      <c r="X26" s="81"/>
      <c r="Y26" s="76"/>
      <c r="Z26" s="82"/>
      <c r="AA26" s="9"/>
    </row>
    <row r="27" spans="1:27" s="1" customFormat="1" ht="51" x14ac:dyDescent="0.25">
      <c r="A27" s="7" t="s">
        <v>103</v>
      </c>
      <c r="B27" s="83" t="s">
        <v>29</v>
      </c>
      <c r="C27" s="83" t="s">
        <v>104</v>
      </c>
      <c r="D27" s="83" t="s">
        <v>105</v>
      </c>
      <c r="E27" s="83" t="s">
        <v>106</v>
      </c>
      <c r="F27" s="83" t="s">
        <v>105</v>
      </c>
      <c r="G27" s="83" t="s">
        <v>106</v>
      </c>
      <c r="H27" s="83" t="s">
        <v>107</v>
      </c>
      <c r="I27" s="83" t="s">
        <v>108</v>
      </c>
      <c r="J27" s="83" t="s">
        <v>30</v>
      </c>
      <c r="K27" s="84">
        <v>90</v>
      </c>
      <c r="L27" s="83">
        <v>230000000</v>
      </c>
      <c r="M27" s="85" t="s">
        <v>35</v>
      </c>
      <c r="N27" s="86" t="s">
        <v>109</v>
      </c>
      <c r="O27" s="86" t="s">
        <v>36</v>
      </c>
      <c r="P27" s="86"/>
      <c r="Q27" s="86" t="s">
        <v>110</v>
      </c>
      <c r="R27" s="83" t="s">
        <v>102</v>
      </c>
      <c r="S27" s="84"/>
      <c r="T27" s="83"/>
      <c r="U27" s="87"/>
      <c r="V27" s="88"/>
      <c r="W27" s="88">
        <v>1500000</v>
      </c>
      <c r="X27" s="88">
        <v>1680000.0000000002</v>
      </c>
      <c r="Y27" s="83" t="s">
        <v>111</v>
      </c>
      <c r="Z27" s="89">
        <v>2014</v>
      </c>
      <c r="AA27" s="51" t="s">
        <v>114</v>
      </c>
    </row>
    <row r="28" spans="1:27" s="1" customFormat="1" x14ac:dyDescent="0.25">
      <c r="A28" s="6" t="s">
        <v>34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  <c r="L28" s="76"/>
      <c r="M28" s="78"/>
      <c r="N28" s="79"/>
      <c r="O28" s="79"/>
      <c r="P28" s="79"/>
      <c r="Q28" s="79"/>
      <c r="R28" s="76"/>
      <c r="S28" s="77"/>
      <c r="T28" s="76"/>
      <c r="U28" s="80"/>
      <c r="V28" s="81"/>
      <c r="W28" s="81">
        <f>W27</f>
        <v>1500000</v>
      </c>
      <c r="X28" s="81">
        <f>X27</f>
        <v>1680000.0000000002</v>
      </c>
      <c r="Y28" s="76"/>
      <c r="Z28" s="82"/>
      <c r="AA28" s="9"/>
    </row>
    <row r="29" spans="1:27" s="1" customFormat="1" x14ac:dyDescent="0.25">
      <c r="A29" s="6" t="s">
        <v>25</v>
      </c>
      <c r="B29" s="36"/>
      <c r="C29" s="36"/>
      <c r="D29" s="36"/>
      <c r="E29" s="36"/>
      <c r="F29" s="36"/>
      <c r="G29" s="36"/>
      <c r="H29" s="36"/>
      <c r="I29" s="36"/>
      <c r="J29" s="36"/>
      <c r="K29" s="49"/>
      <c r="L29" s="36"/>
      <c r="M29" s="37"/>
      <c r="N29" s="53"/>
      <c r="O29" s="53"/>
      <c r="P29" s="53"/>
      <c r="Q29" s="53"/>
      <c r="R29" s="36"/>
      <c r="S29" s="49"/>
      <c r="T29" s="36"/>
      <c r="U29" s="54"/>
      <c r="V29" s="34"/>
      <c r="W29" s="34">
        <f>W25+W28</f>
        <v>5500000</v>
      </c>
      <c r="X29" s="34">
        <f>X25+X28</f>
        <v>6160000</v>
      </c>
      <c r="Y29" s="36"/>
      <c r="Z29" s="55"/>
      <c r="AA29" s="9"/>
    </row>
    <row r="30" spans="1:27" s="17" customFormat="1" x14ac:dyDescent="0.25">
      <c r="A30" s="6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49"/>
      <c r="T30" s="36"/>
      <c r="U30" s="36"/>
      <c r="V30" s="34"/>
      <c r="W30" s="34"/>
      <c r="X30" s="34"/>
      <c r="Y30" s="36"/>
      <c r="Z30" s="36"/>
      <c r="AA30" s="9"/>
    </row>
    <row r="31" spans="1:27" s="20" customFormat="1" x14ac:dyDescent="0.25">
      <c r="A31" s="6" t="s">
        <v>31</v>
      </c>
      <c r="B31" s="26"/>
      <c r="C31" s="27"/>
      <c r="D31" s="26"/>
      <c r="E31" s="26"/>
      <c r="F31" s="26"/>
      <c r="G31" s="26"/>
      <c r="H31" s="26"/>
      <c r="I31" s="26"/>
      <c r="J31" s="26"/>
      <c r="K31" s="28"/>
      <c r="L31" s="29"/>
      <c r="M31" s="30"/>
      <c r="N31" s="31"/>
      <c r="O31" s="30"/>
      <c r="P31" s="32"/>
      <c r="Q31" s="33"/>
      <c r="R31" s="26"/>
      <c r="S31" s="32"/>
      <c r="T31" s="32"/>
      <c r="U31" s="32"/>
      <c r="V31" s="32"/>
      <c r="W31" s="34"/>
      <c r="X31" s="34"/>
      <c r="Y31" s="32"/>
      <c r="Z31" s="32"/>
      <c r="AA31" s="48"/>
    </row>
    <row r="32" spans="1:27" s="1" customFormat="1" ht="63.75" x14ac:dyDescent="0.25">
      <c r="A32" s="7" t="s">
        <v>112</v>
      </c>
      <c r="B32" s="26" t="s">
        <v>29</v>
      </c>
      <c r="C32" s="26" t="s">
        <v>95</v>
      </c>
      <c r="D32" s="26" t="s">
        <v>96</v>
      </c>
      <c r="E32" s="26" t="s">
        <v>97</v>
      </c>
      <c r="F32" s="26" t="s">
        <v>96</v>
      </c>
      <c r="G32" s="26" t="s">
        <v>97</v>
      </c>
      <c r="H32" s="26" t="s">
        <v>98</v>
      </c>
      <c r="I32" s="26" t="s">
        <v>99</v>
      </c>
      <c r="J32" s="26" t="s">
        <v>53</v>
      </c>
      <c r="K32" s="50">
        <v>90</v>
      </c>
      <c r="L32" s="26">
        <v>230000000</v>
      </c>
      <c r="M32" s="30" t="s">
        <v>35</v>
      </c>
      <c r="N32" s="56" t="s">
        <v>75</v>
      </c>
      <c r="O32" s="56" t="s">
        <v>36</v>
      </c>
      <c r="P32" s="56"/>
      <c r="Q32" s="56" t="s">
        <v>64</v>
      </c>
      <c r="R32" s="26" t="s">
        <v>115</v>
      </c>
      <c r="S32" s="50"/>
      <c r="T32" s="26"/>
      <c r="U32" s="57"/>
      <c r="V32" s="35"/>
      <c r="W32" s="35">
        <v>4000000</v>
      </c>
      <c r="X32" s="35">
        <f>W32*1.12</f>
        <v>4480000</v>
      </c>
      <c r="Y32" s="26"/>
      <c r="Z32" s="58">
        <v>2014</v>
      </c>
      <c r="AA32" s="51"/>
    </row>
    <row r="33" spans="1:27" s="20" customFormat="1" x14ac:dyDescent="0.25">
      <c r="A33" s="6" t="s">
        <v>32</v>
      </c>
      <c r="B33" s="26"/>
      <c r="C33" s="27"/>
      <c r="D33" s="26"/>
      <c r="E33" s="26"/>
      <c r="F33" s="26"/>
      <c r="G33" s="26"/>
      <c r="H33" s="26"/>
      <c r="I33" s="26"/>
      <c r="J33" s="26"/>
      <c r="K33" s="28"/>
      <c r="L33" s="29"/>
      <c r="M33" s="30"/>
      <c r="N33" s="31"/>
      <c r="O33" s="30"/>
      <c r="P33" s="32"/>
      <c r="Q33" s="33"/>
      <c r="R33" s="26"/>
      <c r="S33" s="32"/>
      <c r="T33" s="32"/>
      <c r="U33" s="32"/>
      <c r="V33" s="32"/>
      <c r="W33" s="34">
        <f>W32</f>
        <v>4000000</v>
      </c>
      <c r="X33" s="34">
        <f>X32</f>
        <v>4480000</v>
      </c>
      <c r="Y33" s="32"/>
      <c r="Z33" s="32"/>
      <c r="AA33" s="48"/>
    </row>
    <row r="34" spans="1:27" s="20" customFormat="1" x14ac:dyDescent="0.25">
      <c r="A34" s="6" t="s">
        <v>33</v>
      </c>
      <c r="B34" s="26"/>
      <c r="C34" s="27"/>
      <c r="D34" s="26"/>
      <c r="E34" s="26"/>
      <c r="F34" s="26"/>
      <c r="G34" s="26"/>
      <c r="H34" s="26"/>
      <c r="I34" s="26"/>
      <c r="J34" s="26"/>
      <c r="K34" s="28"/>
      <c r="L34" s="29"/>
      <c r="M34" s="30"/>
      <c r="N34" s="31"/>
      <c r="O34" s="30"/>
      <c r="P34" s="32"/>
      <c r="Q34" s="33"/>
      <c r="R34" s="26"/>
      <c r="S34" s="32"/>
      <c r="T34" s="32"/>
      <c r="U34" s="32"/>
      <c r="V34" s="32"/>
      <c r="W34" s="34"/>
      <c r="X34" s="34"/>
      <c r="Y34" s="32"/>
      <c r="Z34" s="32"/>
      <c r="AA34" s="48"/>
    </row>
    <row r="35" spans="1:27" s="20" customFormat="1" ht="51" x14ac:dyDescent="0.25">
      <c r="A35" s="7" t="s">
        <v>116</v>
      </c>
      <c r="B35" s="26" t="s">
        <v>29</v>
      </c>
      <c r="C35" s="27" t="s">
        <v>104</v>
      </c>
      <c r="D35" s="26" t="s">
        <v>105</v>
      </c>
      <c r="E35" s="26" t="s">
        <v>106</v>
      </c>
      <c r="F35" s="26" t="s">
        <v>105</v>
      </c>
      <c r="G35" s="26" t="s">
        <v>106</v>
      </c>
      <c r="H35" s="26" t="s">
        <v>107</v>
      </c>
      <c r="I35" s="26" t="s">
        <v>108</v>
      </c>
      <c r="J35" s="26" t="s">
        <v>53</v>
      </c>
      <c r="K35" s="28">
        <v>90</v>
      </c>
      <c r="L35" s="29">
        <v>230000000</v>
      </c>
      <c r="M35" s="30" t="s">
        <v>35</v>
      </c>
      <c r="N35" s="56" t="s">
        <v>75</v>
      </c>
      <c r="O35" s="30" t="s">
        <v>36</v>
      </c>
      <c r="P35" s="32"/>
      <c r="Q35" s="33" t="s">
        <v>117</v>
      </c>
      <c r="R35" s="26" t="s">
        <v>102</v>
      </c>
      <c r="S35" s="32"/>
      <c r="T35" s="32"/>
      <c r="U35" s="32"/>
      <c r="V35" s="32"/>
      <c r="W35" s="35">
        <v>1500000</v>
      </c>
      <c r="X35" s="35">
        <f>W35*1.12</f>
        <v>1680000.0000000002</v>
      </c>
      <c r="Y35" s="32" t="s">
        <v>111</v>
      </c>
      <c r="Z35" s="32">
        <v>2014</v>
      </c>
      <c r="AA35" s="48"/>
    </row>
    <row r="36" spans="1:27" s="20" customFormat="1" x14ac:dyDescent="0.25">
      <c r="A36" s="6" t="s">
        <v>34</v>
      </c>
      <c r="B36" s="26"/>
      <c r="C36" s="27"/>
      <c r="D36" s="26"/>
      <c r="E36" s="26"/>
      <c r="F36" s="26"/>
      <c r="G36" s="26"/>
      <c r="H36" s="26"/>
      <c r="I36" s="26"/>
      <c r="J36" s="26"/>
      <c r="K36" s="28"/>
      <c r="L36" s="29"/>
      <c r="M36" s="30"/>
      <c r="N36" s="31"/>
      <c r="O36" s="30"/>
      <c r="P36" s="32"/>
      <c r="Q36" s="33"/>
      <c r="R36" s="26"/>
      <c r="S36" s="32"/>
      <c r="T36" s="32"/>
      <c r="U36" s="32"/>
      <c r="V36" s="32"/>
      <c r="W36" s="34">
        <f>SUM(W35:W35)</f>
        <v>1500000</v>
      </c>
      <c r="X36" s="34">
        <f>SUM(X35:X35)</f>
        <v>1680000.0000000002</v>
      </c>
      <c r="Y36" s="32"/>
      <c r="Z36" s="32"/>
      <c r="AA36" s="48"/>
    </row>
    <row r="37" spans="1:27" s="1" customFormat="1" x14ac:dyDescent="0.25">
      <c r="A37" s="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49"/>
      <c r="L37" s="36"/>
      <c r="M37" s="37"/>
      <c r="N37" s="53"/>
      <c r="O37" s="53"/>
      <c r="P37" s="53"/>
      <c r="Q37" s="53"/>
      <c r="R37" s="36"/>
      <c r="S37" s="49"/>
      <c r="T37" s="36"/>
      <c r="U37" s="54"/>
      <c r="V37" s="34"/>
      <c r="W37" s="34">
        <f>W33+W36</f>
        <v>5500000</v>
      </c>
      <c r="X37" s="34">
        <f>X33+X36</f>
        <v>6160000</v>
      </c>
      <c r="Y37" s="36"/>
      <c r="Z37" s="55"/>
      <c r="AA37" s="9"/>
    </row>
    <row r="38" spans="1:27" s="1" customFormat="1" x14ac:dyDescent="0.25">
      <c r="A38" s="6" t="s">
        <v>76</v>
      </c>
      <c r="B38" s="36"/>
      <c r="C38" s="36"/>
      <c r="D38" s="36"/>
      <c r="E38" s="36"/>
      <c r="F38" s="36"/>
      <c r="G38" s="36"/>
      <c r="H38" s="36"/>
      <c r="I38" s="36"/>
      <c r="J38" s="36"/>
      <c r="K38" s="49"/>
      <c r="L38" s="36"/>
      <c r="M38" s="37"/>
      <c r="N38" s="53"/>
      <c r="O38" s="53"/>
      <c r="P38" s="53"/>
      <c r="Q38" s="53"/>
      <c r="R38" s="36"/>
      <c r="S38" s="49"/>
      <c r="T38" s="36"/>
      <c r="U38" s="54"/>
      <c r="V38" s="34"/>
      <c r="W38" s="34"/>
      <c r="X38" s="34"/>
      <c r="Y38" s="36"/>
      <c r="Z38" s="55"/>
      <c r="AA38" s="9"/>
    </row>
    <row r="39" spans="1:27" s="17" customFormat="1" x14ac:dyDescent="0.25">
      <c r="A39" s="6" t="s">
        <v>24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49"/>
      <c r="T39" s="36"/>
      <c r="U39" s="36"/>
      <c r="V39" s="34"/>
      <c r="W39" s="34"/>
      <c r="X39" s="34"/>
      <c r="Y39" s="36"/>
      <c r="Z39" s="36"/>
      <c r="AA39" s="9"/>
    </row>
    <row r="40" spans="1:27" s="20" customFormat="1" x14ac:dyDescent="0.25">
      <c r="A40" s="6" t="s">
        <v>33</v>
      </c>
      <c r="B40" s="26"/>
      <c r="C40" s="27"/>
      <c r="D40" s="26"/>
      <c r="E40" s="26"/>
      <c r="F40" s="26"/>
      <c r="G40" s="26"/>
      <c r="H40" s="26"/>
      <c r="I40" s="26"/>
      <c r="J40" s="26"/>
      <c r="K40" s="28"/>
      <c r="L40" s="29"/>
      <c r="M40" s="30"/>
      <c r="N40" s="31"/>
      <c r="O40" s="30"/>
      <c r="P40" s="32"/>
      <c r="Q40" s="33"/>
      <c r="R40" s="26"/>
      <c r="S40" s="32"/>
      <c r="T40" s="32"/>
      <c r="U40" s="32"/>
      <c r="V40" s="32"/>
      <c r="W40" s="34"/>
      <c r="X40" s="34"/>
      <c r="Y40" s="32"/>
      <c r="Z40" s="32"/>
      <c r="AA40" s="48"/>
    </row>
    <row r="41" spans="1:27" s="20" customFormat="1" ht="51" x14ac:dyDescent="0.25">
      <c r="A41" s="73" t="s">
        <v>118</v>
      </c>
      <c r="B41" s="26" t="s">
        <v>29</v>
      </c>
      <c r="C41" s="27" t="s">
        <v>119</v>
      </c>
      <c r="D41" s="26" t="s">
        <v>120</v>
      </c>
      <c r="E41" s="26" t="s">
        <v>121</v>
      </c>
      <c r="F41" s="26" t="s">
        <v>120</v>
      </c>
      <c r="G41" s="26" t="s">
        <v>121</v>
      </c>
      <c r="H41" s="26" t="s">
        <v>122</v>
      </c>
      <c r="I41" s="26" t="s">
        <v>123</v>
      </c>
      <c r="J41" s="26" t="s">
        <v>53</v>
      </c>
      <c r="K41" s="28">
        <v>100</v>
      </c>
      <c r="L41" s="29">
        <v>230000000</v>
      </c>
      <c r="M41" s="30" t="s">
        <v>35</v>
      </c>
      <c r="N41" s="31" t="s">
        <v>124</v>
      </c>
      <c r="O41" s="30" t="s">
        <v>36</v>
      </c>
      <c r="P41" s="32"/>
      <c r="Q41" s="33" t="s">
        <v>65</v>
      </c>
      <c r="R41" s="26" t="s">
        <v>125</v>
      </c>
      <c r="S41" s="32"/>
      <c r="T41" s="32"/>
      <c r="U41" s="32"/>
      <c r="V41" s="32"/>
      <c r="W41" s="35">
        <v>482448</v>
      </c>
      <c r="X41" s="35">
        <v>540341.76000000001</v>
      </c>
      <c r="Y41" s="32"/>
      <c r="Z41" s="32">
        <v>2014</v>
      </c>
      <c r="AA41" s="48" t="s">
        <v>199</v>
      </c>
    </row>
    <row r="42" spans="1:27" s="20" customFormat="1" ht="51" x14ac:dyDescent="0.25">
      <c r="A42" s="83" t="s">
        <v>126</v>
      </c>
      <c r="B42" s="83" t="s">
        <v>29</v>
      </c>
      <c r="C42" s="90" t="s">
        <v>119</v>
      </c>
      <c r="D42" s="83" t="s">
        <v>120</v>
      </c>
      <c r="E42" s="83" t="s">
        <v>121</v>
      </c>
      <c r="F42" s="83" t="s">
        <v>120</v>
      </c>
      <c r="G42" s="83" t="s">
        <v>121</v>
      </c>
      <c r="H42" s="83" t="s">
        <v>122</v>
      </c>
      <c r="I42" s="83" t="s">
        <v>123</v>
      </c>
      <c r="J42" s="83" t="s">
        <v>53</v>
      </c>
      <c r="K42" s="91">
        <v>100</v>
      </c>
      <c r="L42" s="92">
        <v>230000000</v>
      </c>
      <c r="M42" s="85" t="s">
        <v>35</v>
      </c>
      <c r="N42" s="93" t="s">
        <v>124</v>
      </c>
      <c r="O42" s="85" t="s">
        <v>36</v>
      </c>
      <c r="P42" s="94"/>
      <c r="Q42" s="95" t="s">
        <v>65</v>
      </c>
      <c r="R42" s="83" t="s">
        <v>125</v>
      </c>
      <c r="S42" s="94"/>
      <c r="T42" s="94"/>
      <c r="U42" s="94"/>
      <c r="V42" s="94"/>
      <c r="W42" s="88">
        <v>767603</v>
      </c>
      <c r="X42" s="88">
        <v>859715.3600000001</v>
      </c>
      <c r="Y42" s="94"/>
      <c r="Z42" s="94">
        <v>2014</v>
      </c>
      <c r="AA42" s="48" t="s">
        <v>199</v>
      </c>
    </row>
    <row r="43" spans="1:27" s="20" customFormat="1" ht="51" x14ac:dyDescent="0.25">
      <c r="A43" s="83" t="s">
        <v>127</v>
      </c>
      <c r="B43" s="83" t="s">
        <v>29</v>
      </c>
      <c r="C43" s="90" t="s">
        <v>119</v>
      </c>
      <c r="D43" s="83" t="s">
        <v>120</v>
      </c>
      <c r="E43" s="83" t="s">
        <v>121</v>
      </c>
      <c r="F43" s="83" t="s">
        <v>120</v>
      </c>
      <c r="G43" s="83" t="s">
        <v>121</v>
      </c>
      <c r="H43" s="83" t="s">
        <v>122</v>
      </c>
      <c r="I43" s="83" t="s">
        <v>123</v>
      </c>
      <c r="J43" s="83" t="s">
        <v>53</v>
      </c>
      <c r="K43" s="91">
        <v>100</v>
      </c>
      <c r="L43" s="92">
        <v>230000000</v>
      </c>
      <c r="M43" s="85" t="s">
        <v>35</v>
      </c>
      <c r="N43" s="93" t="s">
        <v>128</v>
      </c>
      <c r="O43" s="85" t="s">
        <v>36</v>
      </c>
      <c r="P43" s="94"/>
      <c r="Q43" s="95" t="s">
        <v>129</v>
      </c>
      <c r="R43" s="83" t="s">
        <v>125</v>
      </c>
      <c r="S43" s="94"/>
      <c r="T43" s="94"/>
      <c r="U43" s="94"/>
      <c r="V43" s="94"/>
      <c r="W43" s="88">
        <v>1000000</v>
      </c>
      <c r="X43" s="88">
        <v>1120000</v>
      </c>
      <c r="Y43" s="94"/>
      <c r="Z43" s="94">
        <v>2014</v>
      </c>
      <c r="AA43" s="48" t="s">
        <v>200</v>
      </c>
    </row>
    <row r="44" spans="1:27" s="20" customFormat="1" x14ac:dyDescent="0.25">
      <c r="A44" s="6" t="s">
        <v>34</v>
      </c>
      <c r="B44" s="26"/>
      <c r="C44" s="27"/>
      <c r="D44" s="26"/>
      <c r="E44" s="26"/>
      <c r="F44" s="26"/>
      <c r="G44" s="26"/>
      <c r="H44" s="26"/>
      <c r="I44" s="26"/>
      <c r="J44" s="26"/>
      <c r="K44" s="28"/>
      <c r="L44" s="29"/>
      <c r="M44" s="30"/>
      <c r="N44" s="31"/>
      <c r="O44" s="30"/>
      <c r="P44" s="32"/>
      <c r="Q44" s="33"/>
      <c r="R44" s="26"/>
      <c r="S44" s="32"/>
      <c r="T44" s="32"/>
      <c r="U44" s="32"/>
      <c r="V44" s="32"/>
      <c r="W44" s="34">
        <f>SUM(W41:W43)</f>
        <v>2250051</v>
      </c>
      <c r="X44" s="34">
        <f>SUM(X41:X43)</f>
        <v>2520057.12</v>
      </c>
      <c r="Y44" s="32"/>
      <c r="Z44" s="32"/>
      <c r="AA44" s="48"/>
    </row>
    <row r="45" spans="1:27" s="1" customFormat="1" x14ac:dyDescent="0.25">
      <c r="A45" s="6" t="s">
        <v>25</v>
      </c>
      <c r="B45" s="36"/>
      <c r="C45" s="36"/>
      <c r="D45" s="36"/>
      <c r="E45" s="36"/>
      <c r="F45" s="36"/>
      <c r="G45" s="36"/>
      <c r="H45" s="36"/>
      <c r="I45" s="36"/>
      <c r="J45" s="36"/>
      <c r="K45" s="49"/>
      <c r="L45" s="36"/>
      <c r="M45" s="37"/>
      <c r="N45" s="53"/>
      <c r="O45" s="53"/>
      <c r="P45" s="53"/>
      <c r="Q45" s="53"/>
      <c r="R45" s="36"/>
      <c r="S45" s="49"/>
      <c r="T45" s="36"/>
      <c r="U45" s="54"/>
      <c r="V45" s="34"/>
      <c r="W45" s="34">
        <f>W44</f>
        <v>2250051</v>
      </c>
      <c r="X45" s="34">
        <f>X44</f>
        <v>2520057.12</v>
      </c>
      <c r="Y45" s="36"/>
      <c r="Z45" s="55"/>
      <c r="AA45" s="9"/>
    </row>
    <row r="46" spans="1:27" s="17" customFormat="1" x14ac:dyDescent="0.25">
      <c r="A46" s="6" t="s">
        <v>26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49"/>
      <c r="T46" s="36"/>
      <c r="U46" s="36"/>
      <c r="V46" s="34"/>
      <c r="W46" s="34"/>
      <c r="X46" s="34"/>
      <c r="Y46" s="36"/>
      <c r="Z46" s="36"/>
      <c r="AA46" s="9"/>
    </row>
    <row r="47" spans="1:27" s="20" customFormat="1" x14ac:dyDescent="0.25">
      <c r="A47" s="6" t="s">
        <v>33</v>
      </c>
      <c r="B47" s="26"/>
      <c r="C47" s="27"/>
      <c r="D47" s="26"/>
      <c r="E47" s="26"/>
      <c r="F47" s="26"/>
      <c r="G47" s="26"/>
      <c r="H47" s="26"/>
      <c r="I47" s="26"/>
      <c r="J47" s="26"/>
      <c r="K47" s="28"/>
      <c r="L47" s="29"/>
      <c r="M47" s="30"/>
      <c r="N47" s="31"/>
      <c r="O47" s="30"/>
      <c r="P47" s="32"/>
      <c r="Q47" s="33"/>
      <c r="R47" s="26"/>
      <c r="S47" s="32"/>
      <c r="T47" s="32"/>
      <c r="U47" s="32"/>
      <c r="V47" s="32"/>
      <c r="W47" s="34"/>
      <c r="X47" s="34"/>
      <c r="Y47" s="32"/>
      <c r="Z47" s="32"/>
      <c r="AA47" s="48"/>
    </row>
    <row r="48" spans="1:27" s="1" customFormat="1" ht="51" x14ac:dyDescent="0.25">
      <c r="A48" s="7" t="s">
        <v>224</v>
      </c>
      <c r="B48" s="26" t="s">
        <v>29</v>
      </c>
      <c r="C48" s="26" t="s">
        <v>119</v>
      </c>
      <c r="D48" s="26" t="s">
        <v>120</v>
      </c>
      <c r="E48" s="26" t="s">
        <v>121</v>
      </c>
      <c r="F48" s="26" t="s">
        <v>120</v>
      </c>
      <c r="G48" s="26" t="s">
        <v>121</v>
      </c>
      <c r="H48" s="26" t="s">
        <v>122</v>
      </c>
      <c r="I48" s="26" t="s">
        <v>123</v>
      </c>
      <c r="J48" s="26" t="s">
        <v>53</v>
      </c>
      <c r="K48" s="50">
        <v>100</v>
      </c>
      <c r="L48" s="26">
        <v>230000000</v>
      </c>
      <c r="M48" s="30" t="s">
        <v>35</v>
      </c>
      <c r="N48" s="56" t="s">
        <v>201</v>
      </c>
      <c r="O48" s="56" t="s">
        <v>36</v>
      </c>
      <c r="P48" s="56"/>
      <c r="Q48" s="56" t="s">
        <v>129</v>
      </c>
      <c r="R48" s="26" t="s">
        <v>125</v>
      </c>
      <c r="S48" s="50"/>
      <c r="T48" s="26"/>
      <c r="U48" s="57"/>
      <c r="V48" s="35"/>
      <c r="W48" s="35">
        <v>482448</v>
      </c>
      <c r="X48" s="35">
        <f>W48*1.12</f>
        <v>540341.76000000001</v>
      </c>
      <c r="Y48" s="26"/>
      <c r="Z48" s="58">
        <v>2014</v>
      </c>
      <c r="AA48" s="51"/>
    </row>
    <row r="49" spans="1:27" s="1" customFormat="1" ht="51" x14ac:dyDescent="0.25">
      <c r="A49" s="7" t="s">
        <v>225</v>
      </c>
      <c r="B49" s="83" t="s">
        <v>29</v>
      </c>
      <c r="C49" s="83" t="s">
        <v>119</v>
      </c>
      <c r="D49" s="83" t="s">
        <v>120</v>
      </c>
      <c r="E49" s="83" t="s">
        <v>121</v>
      </c>
      <c r="F49" s="83" t="s">
        <v>120</v>
      </c>
      <c r="G49" s="83" t="s">
        <v>121</v>
      </c>
      <c r="H49" s="83" t="s">
        <v>122</v>
      </c>
      <c r="I49" s="83" t="s">
        <v>123</v>
      </c>
      <c r="J49" s="83" t="s">
        <v>53</v>
      </c>
      <c r="K49" s="84">
        <v>100</v>
      </c>
      <c r="L49" s="83">
        <v>230000000</v>
      </c>
      <c r="M49" s="85" t="s">
        <v>35</v>
      </c>
      <c r="N49" s="56" t="s">
        <v>201</v>
      </c>
      <c r="O49" s="86" t="s">
        <v>36</v>
      </c>
      <c r="P49" s="86"/>
      <c r="Q49" s="56" t="s">
        <v>129</v>
      </c>
      <c r="R49" s="83" t="s">
        <v>125</v>
      </c>
      <c r="S49" s="84"/>
      <c r="T49" s="83"/>
      <c r="U49" s="87"/>
      <c r="V49" s="88"/>
      <c r="W49" s="88">
        <v>767603</v>
      </c>
      <c r="X49" s="35">
        <f>W49*1.12</f>
        <v>859715.3600000001</v>
      </c>
      <c r="Y49" s="83"/>
      <c r="Z49" s="89">
        <v>2014</v>
      </c>
      <c r="AA49" s="51"/>
    </row>
    <row r="50" spans="1:27" s="1" customFormat="1" ht="51" x14ac:dyDescent="0.25">
      <c r="A50" s="7" t="s">
        <v>226</v>
      </c>
      <c r="B50" s="83" t="s">
        <v>29</v>
      </c>
      <c r="C50" s="83" t="s">
        <v>119</v>
      </c>
      <c r="D50" s="83" t="s">
        <v>120</v>
      </c>
      <c r="E50" s="83" t="s">
        <v>121</v>
      </c>
      <c r="F50" s="83" t="s">
        <v>120</v>
      </c>
      <c r="G50" s="83" t="s">
        <v>121</v>
      </c>
      <c r="H50" s="83" t="s">
        <v>122</v>
      </c>
      <c r="I50" s="83" t="s">
        <v>123</v>
      </c>
      <c r="J50" s="83" t="s">
        <v>53</v>
      </c>
      <c r="K50" s="84">
        <v>100</v>
      </c>
      <c r="L50" s="83">
        <v>230000000</v>
      </c>
      <c r="M50" s="85" t="s">
        <v>35</v>
      </c>
      <c r="N50" s="56" t="s">
        <v>201</v>
      </c>
      <c r="O50" s="86" t="s">
        <v>36</v>
      </c>
      <c r="P50" s="86"/>
      <c r="Q50" s="86" t="s">
        <v>129</v>
      </c>
      <c r="R50" s="83" t="s">
        <v>125</v>
      </c>
      <c r="S50" s="84"/>
      <c r="T50" s="83"/>
      <c r="U50" s="87"/>
      <c r="V50" s="88"/>
      <c r="W50" s="88">
        <v>1000000</v>
      </c>
      <c r="X50" s="35">
        <f>W50*1.12</f>
        <v>1120000</v>
      </c>
      <c r="Y50" s="83"/>
      <c r="Z50" s="89">
        <v>2014</v>
      </c>
      <c r="AA50" s="51"/>
    </row>
    <row r="51" spans="1:27" s="20" customFormat="1" x14ac:dyDescent="0.25">
      <c r="A51" s="6" t="s">
        <v>34</v>
      </c>
      <c r="B51" s="26"/>
      <c r="C51" s="27"/>
      <c r="D51" s="26"/>
      <c r="E51" s="26"/>
      <c r="F51" s="26"/>
      <c r="G51" s="26"/>
      <c r="H51" s="26"/>
      <c r="I51" s="26"/>
      <c r="J51" s="26"/>
      <c r="K51" s="28"/>
      <c r="L51" s="29"/>
      <c r="M51" s="30"/>
      <c r="N51" s="31"/>
      <c r="O51" s="30"/>
      <c r="P51" s="32"/>
      <c r="Q51" s="33"/>
      <c r="R51" s="26"/>
      <c r="S51" s="32"/>
      <c r="T51" s="32"/>
      <c r="U51" s="32"/>
      <c r="V51" s="32"/>
      <c r="W51" s="34">
        <f>SUM(W48:W50)</f>
        <v>2250051</v>
      </c>
      <c r="X51" s="34">
        <f>SUM(X48:X50)</f>
        <v>2520057.12</v>
      </c>
      <c r="Y51" s="32"/>
      <c r="Z51" s="32"/>
      <c r="AA51" s="48"/>
    </row>
    <row r="52" spans="1:27" s="1" customFormat="1" x14ac:dyDescent="0.25">
      <c r="A52" s="6" t="s">
        <v>27</v>
      </c>
      <c r="B52" s="36"/>
      <c r="C52" s="36"/>
      <c r="D52" s="36"/>
      <c r="E52" s="36"/>
      <c r="F52" s="36"/>
      <c r="G52" s="36"/>
      <c r="H52" s="36"/>
      <c r="I52" s="36"/>
      <c r="J52" s="36"/>
      <c r="K52" s="49"/>
      <c r="L52" s="36"/>
      <c r="M52" s="37"/>
      <c r="N52" s="53"/>
      <c r="O52" s="53"/>
      <c r="P52" s="53"/>
      <c r="Q52" s="53"/>
      <c r="R52" s="36"/>
      <c r="S52" s="49"/>
      <c r="T52" s="36"/>
      <c r="U52" s="54"/>
      <c r="V52" s="34"/>
      <c r="W52" s="34">
        <f>W51</f>
        <v>2250051</v>
      </c>
      <c r="X52" s="34">
        <f>X51</f>
        <v>2520057.12</v>
      </c>
      <c r="Y52" s="36"/>
      <c r="Z52" s="55"/>
      <c r="AA52" s="9"/>
    </row>
    <row r="53" spans="1:27" s="1" customFormat="1" x14ac:dyDescent="0.25">
      <c r="A53" s="6" t="s">
        <v>227</v>
      </c>
      <c r="B53" s="36"/>
      <c r="C53" s="36"/>
      <c r="D53" s="36"/>
      <c r="E53" s="36"/>
      <c r="F53" s="36"/>
      <c r="G53" s="36"/>
      <c r="H53" s="36"/>
      <c r="I53" s="36"/>
      <c r="J53" s="36"/>
      <c r="K53" s="49"/>
      <c r="L53" s="36"/>
      <c r="M53" s="37"/>
      <c r="N53" s="53"/>
      <c r="O53" s="53"/>
      <c r="P53" s="53"/>
      <c r="Q53" s="53"/>
      <c r="R53" s="36"/>
      <c r="S53" s="49"/>
      <c r="T53" s="36"/>
      <c r="U53" s="54"/>
      <c r="V53" s="34"/>
      <c r="W53" s="34"/>
      <c r="X53" s="34"/>
      <c r="Y53" s="36"/>
      <c r="Z53" s="55"/>
      <c r="AA53" s="9"/>
    </row>
    <row r="54" spans="1:27" s="1" customFormat="1" x14ac:dyDescent="0.25">
      <c r="A54" s="6" t="s">
        <v>24</v>
      </c>
      <c r="B54" s="76"/>
      <c r="C54" s="76"/>
      <c r="D54" s="76"/>
      <c r="E54" s="76"/>
      <c r="F54" s="76"/>
      <c r="G54" s="76"/>
      <c r="H54" s="76"/>
      <c r="I54" s="76"/>
      <c r="J54" s="76"/>
      <c r="K54" s="77"/>
      <c r="L54" s="76"/>
      <c r="M54" s="78"/>
      <c r="N54" s="79"/>
      <c r="O54" s="79"/>
      <c r="P54" s="79"/>
      <c r="Q54" s="79"/>
      <c r="R54" s="76"/>
      <c r="S54" s="77"/>
      <c r="T54" s="76"/>
      <c r="U54" s="80"/>
      <c r="V54" s="81"/>
      <c r="W54" s="81"/>
      <c r="X54" s="81"/>
      <c r="Y54" s="76"/>
      <c r="Z54" s="82"/>
      <c r="AA54" s="9"/>
    </row>
    <row r="55" spans="1:27" s="1" customFormat="1" x14ac:dyDescent="0.25">
      <c r="A55" s="6" t="s">
        <v>31</v>
      </c>
      <c r="B55" s="76"/>
      <c r="C55" s="76"/>
      <c r="D55" s="76"/>
      <c r="E55" s="76"/>
      <c r="F55" s="76"/>
      <c r="G55" s="76"/>
      <c r="H55" s="76"/>
      <c r="I55" s="76"/>
      <c r="J55" s="76"/>
      <c r="K55" s="77"/>
      <c r="L55" s="76"/>
      <c r="M55" s="78"/>
      <c r="N55" s="79"/>
      <c r="O55" s="79"/>
      <c r="P55" s="79"/>
      <c r="Q55" s="79"/>
      <c r="R55" s="76"/>
      <c r="S55" s="77"/>
      <c r="T55" s="76"/>
      <c r="U55" s="80"/>
      <c r="V55" s="81"/>
      <c r="W55" s="81"/>
      <c r="X55" s="81"/>
      <c r="Y55" s="76"/>
      <c r="Z55" s="82"/>
      <c r="AA55" s="9"/>
    </row>
    <row r="56" spans="1:27" s="1" customFormat="1" ht="63.75" x14ac:dyDescent="0.25">
      <c r="A56" s="7" t="s">
        <v>228</v>
      </c>
      <c r="B56" s="83" t="s">
        <v>29</v>
      </c>
      <c r="C56" s="83" t="s">
        <v>229</v>
      </c>
      <c r="D56" s="83" t="s">
        <v>230</v>
      </c>
      <c r="E56" s="83" t="s">
        <v>231</v>
      </c>
      <c r="F56" s="83" t="s">
        <v>230</v>
      </c>
      <c r="G56" s="83" t="s">
        <v>231</v>
      </c>
      <c r="H56" s="83" t="s">
        <v>232</v>
      </c>
      <c r="I56" s="83" t="s">
        <v>233</v>
      </c>
      <c r="J56" s="83" t="s">
        <v>44</v>
      </c>
      <c r="K56" s="84">
        <v>100</v>
      </c>
      <c r="L56" s="83">
        <v>230000000</v>
      </c>
      <c r="M56" s="85" t="s">
        <v>35</v>
      </c>
      <c r="N56" s="86" t="s">
        <v>41</v>
      </c>
      <c r="O56" s="86" t="s">
        <v>36</v>
      </c>
      <c r="P56" s="86"/>
      <c r="Q56" s="86" t="s">
        <v>234</v>
      </c>
      <c r="R56" s="83" t="s">
        <v>61</v>
      </c>
      <c r="S56" s="84"/>
      <c r="T56" s="83"/>
      <c r="U56" s="87"/>
      <c r="V56" s="88"/>
      <c r="W56" s="88">
        <v>67169270</v>
      </c>
      <c r="X56" s="88">
        <v>75229582.400000006</v>
      </c>
      <c r="Y56" s="83"/>
      <c r="Z56" s="89">
        <v>2014</v>
      </c>
      <c r="AA56" s="51" t="s">
        <v>236</v>
      </c>
    </row>
    <row r="57" spans="1:27" s="1" customFormat="1" x14ac:dyDescent="0.25">
      <c r="A57" s="6" t="s">
        <v>32</v>
      </c>
      <c r="B57" s="76"/>
      <c r="C57" s="76"/>
      <c r="D57" s="76"/>
      <c r="E57" s="76"/>
      <c r="F57" s="76"/>
      <c r="G57" s="76"/>
      <c r="H57" s="76"/>
      <c r="I57" s="76"/>
      <c r="J57" s="76"/>
      <c r="K57" s="77"/>
      <c r="L57" s="76"/>
      <c r="M57" s="78"/>
      <c r="N57" s="79"/>
      <c r="O57" s="79"/>
      <c r="P57" s="79"/>
      <c r="Q57" s="79"/>
      <c r="R57" s="76"/>
      <c r="S57" s="77"/>
      <c r="T57" s="76"/>
      <c r="U57" s="80"/>
      <c r="V57" s="81"/>
      <c r="W57" s="81">
        <f>W56</f>
        <v>67169270</v>
      </c>
      <c r="X57" s="81">
        <f>X56</f>
        <v>75229582.400000006</v>
      </c>
      <c r="Y57" s="76"/>
      <c r="Z57" s="82"/>
      <c r="AA57" s="9"/>
    </row>
    <row r="58" spans="1:27" s="1" customFormat="1" x14ac:dyDescent="0.25">
      <c r="A58" s="6" t="s">
        <v>25</v>
      </c>
      <c r="B58" s="76"/>
      <c r="C58" s="76"/>
      <c r="D58" s="76"/>
      <c r="E58" s="76"/>
      <c r="F58" s="76"/>
      <c r="G58" s="76"/>
      <c r="H58" s="76"/>
      <c r="I58" s="76"/>
      <c r="J58" s="76"/>
      <c r="K58" s="77"/>
      <c r="L58" s="76"/>
      <c r="M58" s="78"/>
      <c r="N58" s="79"/>
      <c r="O58" s="79"/>
      <c r="P58" s="79"/>
      <c r="Q58" s="79"/>
      <c r="R58" s="76"/>
      <c r="S58" s="77"/>
      <c r="T58" s="76"/>
      <c r="U58" s="80"/>
      <c r="V58" s="81"/>
      <c r="W58" s="81">
        <f>W57</f>
        <v>67169270</v>
      </c>
      <c r="X58" s="81">
        <f>X57</f>
        <v>75229582.400000006</v>
      </c>
      <c r="Y58" s="76"/>
      <c r="Z58" s="82"/>
      <c r="AA58" s="9"/>
    </row>
    <row r="59" spans="1:27" s="17" customFormat="1" x14ac:dyDescent="0.25">
      <c r="A59" s="6" t="s">
        <v>26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49"/>
      <c r="T59" s="36"/>
      <c r="U59" s="36"/>
      <c r="V59" s="34"/>
      <c r="W59" s="34"/>
      <c r="X59" s="34"/>
      <c r="Y59" s="36"/>
      <c r="Z59" s="36"/>
      <c r="AA59" s="9"/>
    </row>
    <row r="60" spans="1:27" s="20" customFormat="1" x14ac:dyDescent="0.25">
      <c r="A60" s="6" t="s">
        <v>31</v>
      </c>
      <c r="B60" s="26"/>
      <c r="C60" s="27"/>
      <c r="D60" s="26"/>
      <c r="E60" s="26"/>
      <c r="F60" s="26"/>
      <c r="G60" s="26"/>
      <c r="H60" s="26"/>
      <c r="I60" s="26"/>
      <c r="J60" s="26"/>
      <c r="K60" s="28"/>
      <c r="L60" s="29"/>
      <c r="M60" s="30"/>
      <c r="N60" s="31"/>
      <c r="O60" s="30"/>
      <c r="P60" s="32"/>
      <c r="Q60" s="33"/>
      <c r="R60" s="26"/>
      <c r="S60" s="32"/>
      <c r="T60" s="32"/>
      <c r="U60" s="32"/>
      <c r="V60" s="32"/>
      <c r="W60" s="34"/>
      <c r="X60" s="34"/>
      <c r="Y60" s="32"/>
      <c r="Z60" s="32"/>
      <c r="AA60" s="48"/>
    </row>
    <row r="61" spans="1:27" s="1" customFormat="1" ht="63.75" x14ac:dyDescent="0.25">
      <c r="A61" s="7" t="s">
        <v>235</v>
      </c>
      <c r="B61" s="83" t="s">
        <v>29</v>
      </c>
      <c r="C61" s="83" t="s">
        <v>229</v>
      </c>
      <c r="D61" s="83" t="s">
        <v>230</v>
      </c>
      <c r="E61" s="83" t="s">
        <v>231</v>
      </c>
      <c r="F61" s="83" t="s">
        <v>230</v>
      </c>
      <c r="G61" s="83" t="s">
        <v>231</v>
      </c>
      <c r="H61" s="83" t="s">
        <v>232</v>
      </c>
      <c r="I61" s="83" t="s">
        <v>233</v>
      </c>
      <c r="J61" s="83" t="s">
        <v>44</v>
      </c>
      <c r="K61" s="84">
        <v>100</v>
      </c>
      <c r="L61" s="83">
        <v>230000000</v>
      </c>
      <c r="M61" s="85" t="s">
        <v>35</v>
      </c>
      <c r="N61" s="56" t="s">
        <v>56</v>
      </c>
      <c r="O61" s="86" t="s">
        <v>36</v>
      </c>
      <c r="P61" s="86"/>
      <c r="Q61" s="86" t="s">
        <v>140</v>
      </c>
      <c r="R61" s="83" t="s">
        <v>61</v>
      </c>
      <c r="S61" s="84"/>
      <c r="T61" s="83"/>
      <c r="U61" s="87"/>
      <c r="V61" s="88"/>
      <c r="W61" s="88">
        <v>67169270</v>
      </c>
      <c r="X61" s="88">
        <f>W61*1.12</f>
        <v>75229582.400000006</v>
      </c>
      <c r="Y61" s="83"/>
      <c r="Z61" s="89">
        <v>2014</v>
      </c>
      <c r="AA61" s="51"/>
    </row>
    <row r="62" spans="1:27" s="20" customFormat="1" x14ac:dyDescent="0.25">
      <c r="A62" s="6" t="s">
        <v>32</v>
      </c>
      <c r="B62" s="26"/>
      <c r="C62" s="27"/>
      <c r="D62" s="26"/>
      <c r="E62" s="26"/>
      <c r="F62" s="26"/>
      <c r="G62" s="26"/>
      <c r="H62" s="26"/>
      <c r="I62" s="26"/>
      <c r="J62" s="26"/>
      <c r="K62" s="28"/>
      <c r="L62" s="29"/>
      <c r="M62" s="30"/>
      <c r="N62" s="31"/>
      <c r="O62" s="30"/>
      <c r="P62" s="32"/>
      <c r="Q62" s="33"/>
      <c r="R62" s="26"/>
      <c r="S62" s="32"/>
      <c r="T62" s="32"/>
      <c r="U62" s="32"/>
      <c r="V62" s="32"/>
      <c r="W62" s="34">
        <f>W61</f>
        <v>67169270</v>
      </c>
      <c r="X62" s="34">
        <f>X61</f>
        <v>75229582.400000006</v>
      </c>
      <c r="Y62" s="32"/>
      <c r="Z62" s="32"/>
      <c r="AA62" s="48"/>
    </row>
    <row r="63" spans="1:27" s="1" customFormat="1" x14ac:dyDescent="0.25">
      <c r="A63" s="6" t="s">
        <v>27</v>
      </c>
      <c r="B63" s="36"/>
      <c r="C63" s="36"/>
      <c r="D63" s="36"/>
      <c r="E63" s="36"/>
      <c r="F63" s="36"/>
      <c r="G63" s="36"/>
      <c r="H63" s="36"/>
      <c r="I63" s="36"/>
      <c r="J63" s="36"/>
      <c r="K63" s="49"/>
      <c r="L63" s="36"/>
      <c r="M63" s="37"/>
      <c r="N63" s="53"/>
      <c r="O63" s="53"/>
      <c r="P63" s="53"/>
      <c r="Q63" s="53"/>
      <c r="R63" s="36"/>
      <c r="S63" s="49"/>
      <c r="T63" s="36"/>
      <c r="U63" s="54"/>
      <c r="V63" s="34"/>
      <c r="W63" s="34">
        <f>W62</f>
        <v>67169270</v>
      </c>
      <c r="X63" s="34">
        <f>X62</f>
        <v>75229582.400000006</v>
      </c>
      <c r="Y63" s="36"/>
      <c r="Z63" s="55"/>
      <c r="AA63" s="9"/>
    </row>
    <row r="64" spans="1:27" s="1" customFormat="1" x14ac:dyDescent="0.25">
      <c r="A64" s="6" t="s">
        <v>247</v>
      </c>
      <c r="B64" s="36"/>
      <c r="C64" s="36"/>
      <c r="D64" s="36"/>
      <c r="E64" s="36"/>
      <c r="F64" s="36"/>
      <c r="G64" s="36"/>
      <c r="H64" s="36"/>
      <c r="I64" s="36"/>
      <c r="J64" s="36"/>
      <c r="K64" s="49"/>
      <c r="L64" s="36"/>
      <c r="M64" s="37"/>
      <c r="N64" s="53"/>
      <c r="O64" s="53"/>
      <c r="P64" s="53"/>
      <c r="Q64" s="53"/>
      <c r="R64" s="36"/>
      <c r="S64" s="49"/>
      <c r="T64" s="36"/>
      <c r="U64" s="54"/>
      <c r="V64" s="34"/>
      <c r="W64" s="34"/>
      <c r="X64" s="34"/>
      <c r="Y64" s="36"/>
      <c r="Z64" s="55"/>
      <c r="AA64" s="9"/>
    </row>
    <row r="65" spans="1:27" s="17" customFormat="1" x14ac:dyDescent="0.25">
      <c r="A65" s="6" t="s">
        <v>26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49"/>
      <c r="T65" s="36"/>
      <c r="U65" s="36"/>
      <c r="V65" s="34"/>
      <c r="W65" s="34"/>
      <c r="X65" s="34"/>
      <c r="Y65" s="36"/>
      <c r="Z65" s="36"/>
      <c r="AA65" s="9"/>
    </row>
    <row r="66" spans="1:27" s="20" customFormat="1" x14ac:dyDescent="0.25">
      <c r="A66" s="6" t="s">
        <v>31</v>
      </c>
      <c r="B66" s="26"/>
      <c r="C66" s="27"/>
      <c r="D66" s="26"/>
      <c r="E66" s="26"/>
      <c r="F66" s="26"/>
      <c r="G66" s="26"/>
      <c r="H66" s="26"/>
      <c r="I66" s="26"/>
      <c r="J66" s="26"/>
      <c r="K66" s="28"/>
      <c r="L66" s="29"/>
      <c r="M66" s="30"/>
      <c r="N66" s="31"/>
      <c r="O66" s="30"/>
      <c r="P66" s="32"/>
      <c r="Q66" s="33"/>
      <c r="R66" s="26"/>
      <c r="S66" s="32"/>
      <c r="T66" s="32"/>
      <c r="U66" s="32"/>
      <c r="V66" s="32"/>
      <c r="W66" s="34"/>
      <c r="X66" s="34"/>
      <c r="Y66" s="32"/>
      <c r="Z66" s="32"/>
      <c r="AA66" s="48"/>
    </row>
    <row r="67" spans="1:27" s="1" customFormat="1" ht="153" x14ac:dyDescent="0.25">
      <c r="A67" s="7" t="s">
        <v>258</v>
      </c>
      <c r="B67" s="83" t="s">
        <v>29</v>
      </c>
      <c r="C67" s="83" t="s">
        <v>248</v>
      </c>
      <c r="D67" s="83" t="s">
        <v>249</v>
      </c>
      <c r="E67" s="83" t="s">
        <v>250</v>
      </c>
      <c r="F67" s="83" t="s">
        <v>251</v>
      </c>
      <c r="G67" s="83" t="s">
        <v>252</v>
      </c>
      <c r="H67" s="83" t="s">
        <v>253</v>
      </c>
      <c r="I67" s="83" t="s">
        <v>254</v>
      </c>
      <c r="J67" s="83" t="s">
        <v>30</v>
      </c>
      <c r="K67" s="84">
        <v>80</v>
      </c>
      <c r="L67" s="83">
        <v>230000000</v>
      </c>
      <c r="M67" s="85" t="s">
        <v>255</v>
      </c>
      <c r="N67" s="56" t="s">
        <v>201</v>
      </c>
      <c r="O67" s="86" t="s">
        <v>36</v>
      </c>
      <c r="P67" s="86"/>
      <c r="Q67" s="86" t="s">
        <v>256</v>
      </c>
      <c r="R67" s="83" t="s">
        <v>257</v>
      </c>
      <c r="S67" s="84"/>
      <c r="T67" s="83"/>
      <c r="U67" s="87"/>
      <c r="V67" s="88"/>
      <c r="W67" s="88">
        <v>1741042200</v>
      </c>
      <c r="X67" s="88">
        <f>W67*1.12</f>
        <v>1949967264.0000002</v>
      </c>
      <c r="Y67" s="83"/>
      <c r="Z67" s="89">
        <v>2014</v>
      </c>
      <c r="AA67" s="51"/>
    </row>
    <row r="68" spans="1:27" s="20" customFormat="1" x14ac:dyDescent="0.25">
      <c r="A68" s="6" t="s">
        <v>32</v>
      </c>
      <c r="B68" s="26"/>
      <c r="C68" s="27"/>
      <c r="D68" s="26"/>
      <c r="E68" s="26"/>
      <c r="F68" s="26"/>
      <c r="G68" s="26"/>
      <c r="H68" s="26"/>
      <c r="I68" s="26"/>
      <c r="J68" s="26"/>
      <c r="K68" s="28"/>
      <c r="L68" s="29"/>
      <c r="M68" s="30"/>
      <c r="N68" s="31"/>
      <c r="O68" s="30"/>
      <c r="P68" s="32"/>
      <c r="Q68" s="33"/>
      <c r="R68" s="26"/>
      <c r="S68" s="32"/>
      <c r="T68" s="32"/>
      <c r="U68" s="32"/>
      <c r="V68" s="32"/>
      <c r="W68" s="34">
        <f>SUM(W67:W67)</f>
        <v>1741042200</v>
      </c>
      <c r="X68" s="34">
        <f>SUM(X67:X67)</f>
        <v>1949967264.0000002</v>
      </c>
      <c r="Y68" s="32"/>
      <c r="Z68" s="32"/>
      <c r="AA68" s="48"/>
    </row>
    <row r="69" spans="1:27" s="1" customFormat="1" x14ac:dyDescent="0.25">
      <c r="A69" s="6" t="s">
        <v>27</v>
      </c>
      <c r="B69" s="36"/>
      <c r="C69" s="36"/>
      <c r="D69" s="36"/>
      <c r="E69" s="36"/>
      <c r="F69" s="36"/>
      <c r="G69" s="36"/>
      <c r="H69" s="36"/>
      <c r="I69" s="36"/>
      <c r="J69" s="36"/>
      <c r="K69" s="49"/>
      <c r="L69" s="36"/>
      <c r="M69" s="37"/>
      <c r="N69" s="53"/>
      <c r="O69" s="53"/>
      <c r="P69" s="53"/>
      <c r="Q69" s="53"/>
      <c r="R69" s="36"/>
      <c r="S69" s="49"/>
      <c r="T69" s="36"/>
      <c r="U69" s="54"/>
      <c r="V69" s="34"/>
      <c r="W69" s="34">
        <f>W68</f>
        <v>1741042200</v>
      </c>
      <c r="X69" s="34">
        <f>X68</f>
        <v>1949967264.0000002</v>
      </c>
      <c r="Y69" s="36"/>
      <c r="Z69" s="55"/>
      <c r="AA69" s="9"/>
    </row>
    <row r="70" spans="1:27" s="1" customFormat="1" x14ac:dyDescent="0.25">
      <c r="A70" s="6" t="s">
        <v>66</v>
      </c>
      <c r="B70" s="36"/>
      <c r="C70" s="36"/>
      <c r="D70" s="36"/>
      <c r="E70" s="36"/>
      <c r="F70" s="36"/>
      <c r="G70" s="36"/>
      <c r="H70" s="36"/>
      <c r="I70" s="36"/>
      <c r="J70" s="36"/>
      <c r="K70" s="49"/>
      <c r="L70" s="36"/>
      <c r="M70" s="37"/>
      <c r="N70" s="53"/>
      <c r="O70" s="53"/>
      <c r="P70" s="53"/>
      <c r="Q70" s="53"/>
      <c r="R70" s="36"/>
      <c r="S70" s="49"/>
      <c r="T70" s="36"/>
      <c r="U70" s="54"/>
      <c r="V70" s="34"/>
      <c r="W70" s="34"/>
      <c r="X70" s="34"/>
      <c r="Y70" s="36"/>
      <c r="Z70" s="55"/>
      <c r="AA70" s="9"/>
    </row>
    <row r="71" spans="1:27" s="1" customFormat="1" x14ac:dyDescent="0.25">
      <c r="A71" s="6" t="s">
        <v>24</v>
      </c>
      <c r="B71" s="76"/>
      <c r="C71" s="76"/>
      <c r="D71" s="76"/>
      <c r="E71" s="76"/>
      <c r="F71" s="76"/>
      <c r="G71" s="76"/>
      <c r="H71" s="76"/>
      <c r="I71" s="76"/>
      <c r="J71" s="76"/>
      <c r="K71" s="77"/>
      <c r="L71" s="76"/>
      <c r="M71" s="78"/>
      <c r="N71" s="79"/>
      <c r="O71" s="79"/>
      <c r="P71" s="79"/>
      <c r="Q71" s="79"/>
      <c r="R71" s="76"/>
      <c r="S71" s="77"/>
      <c r="T71" s="76"/>
      <c r="U71" s="80"/>
      <c r="V71" s="81"/>
      <c r="W71" s="81"/>
      <c r="X71" s="81"/>
      <c r="Y71" s="76"/>
      <c r="Z71" s="82"/>
      <c r="AA71" s="9"/>
    </row>
    <row r="72" spans="1:27" s="1" customFormat="1" x14ac:dyDescent="0.25">
      <c r="A72" s="6" t="s">
        <v>33</v>
      </c>
      <c r="B72" s="76"/>
      <c r="C72" s="76"/>
      <c r="D72" s="76"/>
      <c r="E72" s="76"/>
      <c r="F72" s="76"/>
      <c r="G72" s="76"/>
      <c r="H72" s="76"/>
      <c r="I72" s="76"/>
      <c r="J72" s="76"/>
      <c r="K72" s="77"/>
      <c r="L72" s="76"/>
      <c r="M72" s="78"/>
      <c r="N72" s="79"/>
      <c r="O72" s="79"/>
      <c r="P72" s="79"/>
      <c r="Q72" s="79"/>
      <c r="R72" s="76"/>
      <c r="S72" s="77"/>
      <c r="T72" s="76"/>
      <c r="U72" s="80"/>
      <c r="V72" s="81"/>
      <c r="W72" s="81"/>
      <c r="X72" s="81"/>
      <c r="Y72" s="76"/>
      <c r="Z72" s="82"/>
      <c r="AA72" s="9"/>
    </row>
    <row r="73" spans="1:27" s="1" customFormat="1" ht="38.25" x14ac:dyDescent="0.25">
      <c r="A73" s="7" t="s">
        <v>135</v>
      </c>
      <c r="B73" s="83" t="s">
        <v>29</v>
      </c>
      <c r="C73" s="83" t="s">
        <v>67</v>
      </c>
      <c r="D73" s="83" t="s">
        <v>68</v>
      </c>
      <c r="E73" s="83" t="s">
        <v>69</v>
      </c>
      <c r="F73" s="83" t="s">
        <v>68</v>
      </c>
      <c r="G73" s="83" t="s">
        <v>69</v>
      </c>
      <c r="H73" s="83" t="s">
        <v>136</v>
      </c>
      <c r="I73" s="83" t="s">
        <v>137</v>
      </c>
      <c r="J73" s="83" t="s">
        <v>30</v>
      </c>
      <c r="K73" s="84">
        <v>0</v>
      </c>
      <c r="L73" s="83">
        <v>230000000</v>
      </c>
      <c r="M73" s="85" t="s">
        <v>35</v>
      </c>
      <c r="N73" s="86" t="s">
        <v>138</v>
      </c>
      <c r="O73" s="86" t="s">
        <v>36</v>
      </c>
      <c r="P73" s="86"/>
      <c r="Q73" s="86" t="s">
        <v>65</v>
      </c>
      <c r="R73" s="83" t="s">
        <v>71</v>
      </c>
      <c r="S73" s="84"/>
      <c r="T73" s="83"/>
      <c r="U73" s="87"/>
      <c r="V73" s="88"/>
      <c r="W73" s="88">
        <v>9760000</v>
      </c>
      <c r="X73" s="88">
        <v>10931200.000000002</v>
      </c>
      <c r="Y73" s="83"/>
      <c r="Z73" s="89">
        <v>2014</v>
      </c>
      <c r="AA73" s="51" t="s">
        <v>141</v>
      </c>
    </row>
    <row r="74" spans="1:27" s="1" customFormat="1" x14ac:dyDescent="0.25">
      <c r="A74" s="6" t="s">
        <v>34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  <c r="L74" s="76"/>
      <c r="M74" s="78"/>
      <c r="N74" s="79"/>
      <c r="O74" s="79"/>
      <c r="P74" s="79"/>
      <c r="Q74" s="79"/>
      <c r="R74" s="76"/>
      <c r="S74" s="77"/>
      <c r="T74" s="76"/>
      <c r="U74" s="80"/>
      <c r="V74" s="81"/>
      <c r="W74" s="81">
        <f>W73</f>
        <v>9760000</v>
      </c>
      <c r="X74" s="81">
        <f>X73</f>
        <v>10931200.000000002</v>
      </c>
      <c r="Y74" s="76"/>
      <c r="Z74" s="82"/>
      <c r="AA74" s="9"/>
    </row>
    <row r="75" spans="1:27" s="1" customFormat="1" x14ac:dyDescent="0.25">
      <c r="A75" s="6" t="s">
        <v>25</v>
      </c>
      <c r="B75" s="76"/>
      <c r="C75" s="76"/>
      <c r="D75" s="76"/>
      <c r="E75" s="76"/>
      <c r="F75" s="76"/>
      <c r="G75" s="76"/>
      <c r="H75" s="76"/>
      <c r="I75" s="76"/>
      <c r="J75" s="76"/>
      <c r="K75" s="77"/>
      <c r="L75" s="76"/>
      <c r="M75" s="78"/>
      <c r="N75" s="79"/>
      <c r="O75" s="79"/>
      <c r="P75" s="79"/>
      <c r="Q75" s="79"/>
      <c r="R75" s="76"/>
      <c r="S75" s="77"/>
      <c r="T75" s="76"/>
      <c r="U75" s="80"/>
      <c r="V75" s="81"/>
      <c r="W75" s="81">
        <f>W74</f>
        <v>9760000</v>
      </c>
      <c r="X75" s="81">
        <f>X74</f>
        <v>10931200.000000002</v>
      </c>
      <c r="Y75" s="76"/>
      <c r="Z75" s="82"/>
      <c r="AA75" s="9"/>
    </row>
    <row r="76" spans="1:27" s="17" customFormat="1" x14ac:dyDescent="0.25">
      <c r="A76" s="6" t="s">
        <v>26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9"/>
      <c r="T76" s="36"/>
      <c r="U76" s="36"/>
      <c r="V76" s="34"/>
      <c r="W76" s="34"/>
      <c r="X76" s="34"/>
      <c r="Y76" s="36"/>
      <c r="Z76" s="36"/>
      <c r="AA76" s="9"/>
    </row>
    <row r="77" spans="1:27" s="20" customFormat="1" x14ac:dyDescent="0.25">
      <c r="A77" s="6" t="s">
        <v>33</v>
      </c>
      <c r="B77" s="26"/>
      <c r="C77" s="27"/>
      <c r="D77" s="26"/>
      <c r="E77" s="26"/>
      <c r="F77" s="26"/>
      <c r="G77" s="26"/>
      <c r="H77" s="26"/>
      <c r="I77" s="26"/>
      <c r="J77" s="26"/>
      <c r="K77" s="28"/>
      <c r="L77" s="29"/>
      <c r="M77" s="30"/>
      <c r="N77" s="31"/>
      <c r="O77" s="30"/>
      <c r="P77" s="32"/>
      <c r="Q77" s="33"/>
      <c r="R77" s="26"/>
      <c r="S77" s="32"/>
      <c r="T77" s="32"/>
      <c r="U77" s="32"/>
      <c r="V77" s="32"/>
      <c r="W77" s="34"/>
      <c r="X77" s="34"/>
      <c r="Y77" s="32"/>
      <c r="Z77" s="32"/>
      <c r="AA77" s="48"/>
    </row>
    <row r="78" spans="1:27" s="1" customFormat="1" ht="38.25" x14ac:dyDescent="0.25">
      <c r="A78" s="7" t="s">
        <v>139</v>
      </c>
      <c r="B78" s="83" t="s">
        <v>29</v>
      </c>
      <c r="C78" s="83" t="s">
        <v>67</v>
      </c>
      <c r="D78" s="83" t="s">
        <v>68</v>
      </c>
      <c r="E78" s="83" t="s">
        <v>69</v>
      </c>
      <c r="F78" s="83" t="s">
        <v>68</v>
      </c>
      <c r="G78" s="83" t="s">
        <v>69</v>
      </c>
      <c r="H78" s="83" t="s">
        <v>136</v>
      </c>
      <c r="I78" s="83" t="s">
        <v>137</v>
      </c>
      <c r="J78" s="83" t="s">
        <v>30</v>
      </c>
      <c r="K78" s="84">
        <v>0</v>
      </c>
      <c r="L78" s="83">
        <v>230000000</v>
      </c>
      <c r="M78" s="85" t="s">
        <v>35</v>
      </c>
      <c r="N78" s="56" t="s">
        <v>56</v>
      </c>
      <c r="O78" s="86" t="s">
        <v>36</v>
      </c>
      <c r="P78" s="86"/>
      <c r="Q78" s="86" t="s">
        <v>140</v>
      </c>
      <c r="R78" s="83" t="s">
        <v>71</v>
      </c>
      <c r="S78" s="84"/>
      <c r="T78" s="83"/>
      <c r="U78" s="87"/>
      <c r="V78" s="88"/>
      <c r="W78" s="88">
        <v>9760000</v>
      </c>
      <c r="X78" s="88">
        <v>10931200.000000002</v>
      </c>
      <c r="Y78" s="83"/>
      <c r="Z78" s="89">
        <v>2014</v>
      </c>
      <c r="AA78" s="51"/>
    </row>
    <row r="79" spans="1:27" s="1" customFormat="1" ht="63.75" x14ac:dyDescent="0.25">
      <c r="A79" s="7" t="s">
        <v>134</v>
      </c>
      <c r="B79" s="26" t="s">
        <v>29</v>
      </c>
      <c r="C79" s="26" t="s">
        <v>72</v>
      </c>
      <c r="D79" s="26" t="s">
        <v>73</v>
      </c>
      <c r="E79" s="26" t="s">
        <v>132</v>
      </c>
      <c r="F79" s="26" t="s">
        <v>74</v>
      </c>
      <c r="G79" s="26" t="s">
        <v>133</v>
      </c>
      <c r="H79" s="26" t="s">
        <v>130</v>
      </c>
      <c r="I79" s="26" t="s">
        <v>131</v>
      </c>
      <c r="J79" s="26" t="s">
        <v>53</v>
      </c>
      <c r="K79" s="50">
        <v>100</v>
      </c>
      <c r="L79" s="26">
        <v>230000000</v>
      </c>
      <c r="M79" s="30" t="s">
        <v>70</v>
      </c>
      <c r="N79" s="56" t="s">
        <v>56</v>
      </c>
      <c r="O79" s="56" t="s">
        <v>36</v>
      </c>
      <c r="P79" s="56"/>
      <c r="Q79" s="56" t="s">
        <v>128</v>
      </c>
      <c r="R79" s="26" t="s">
        <v>71</v>
      </c>
      <c r="S79" s="50"/>
      <c r="T79" s="26"/>
      <c r="U79" s="57"/>
      <c r="V79" s="35"/>
      <c r="W79" s="35">
        <v>600000</v>
      </c>
      <c r="X79" s="35">
        <f>W79*1.12</f>
        <v>672000.00000000012</v>
      </c>
      <c r="Y79" s="26"/>
      <c r="Z79" s="58">
        <v>2014</v>
      </c>
      <c r="AA79" s="51"/>
    </row>
    <row r="80" spans="1:27" s="20" customFormat="1" x14ac:dyDescent="0.25">
      <c r="A80" s="6" t="s">
        <v>34</v>
      </c>
      <c r="B80" s="26"/>
      <c r="C80" s="27"/>
      <c r="D80" s="26"/>
      <c r="E80" s="26"/>
      <c r="F80" s="26"/>
      <c r="G80" s="26"/>
      <c r="H80" s="26"/>
      <c r="I80" s="26"/>
      <c r="J80" s="26"/>
      <c r="K80" s="28"/>
      <c r="L80" s="29"/>
      <c r="M80" s="30"/>
      <c r="N80" s="31"/>
      <c r="O80" s="30"/>
      <c r="P80" s="32"/>
      <c r="Q80" s="33"/>
      <c r="R80" s="26"/>
      <c r="S80" s="32"/>
      <c r="T80" s="32"/>
      <c r="U80" s="32"/>
      <c r="V80" s="32"/>
      <c r="W80" s="34">
        <f>SUM(W78:W79)</f>
        <v>10360000</v>
      </c>
      <c r="X80" s="34">
        <f>SUM(X78:X79)</f>
        <v>11603200.000000002</v>
      </c>
      <c r="Y80" s="32"/>
      <c r="Z80" s="32"/>
      <c r="AA80" s="48"/>
    </row>
    <row r="81" spans="1:27" s="1" customFormat="1" x14ac:dyDescent="0.25">
      <c r="A81" s="6" t="s">
        <v>27</v>
      </c>
      <c r="B81" s="36"/>
      <c r="C81" s="36"/>
      <c r="D81" s="36"/>
      <c r="E81" s="36"/>
      <c r="F81" s="36"/>
      <c r="G81" s="36"/>
      <c r="H81" s="36"/>
      <c r="I81" s="36"/>
      <c r="J81" s="36"/>
      <c r="K81" s="49"/>
      <c r="L81" s="36"/>
      <c r="M81" s="37"/>
      <c r="N81" s="53"/>
      <c r="O81" s="53"/>
      <c r="P81" s="53"/>
      <c r="Q81" s="53"/>
      <c r="R81" s="36"/>
      <c r="S81" s="49"/>
      <c r="T81" s="36"/>
      <c r="U81" s="54"/>
      <c r="V81" s="34"/>
      <c r="W81" s="34">
        <f>W80</f>
        <v>10360000</v>
      </c>
      <c r="X81" s="34">
        <f>X80</f>
        <v>11603200.000000002</v>
      </c>
      <c r="Y81" s="36"/>
      <c r="Z81" s="55"/>
      <c r="AA81" s="9"/>
    </row>
    <row r="82" spans="1:27" x14ac:dyDescent="0.25">
      <c r="A82" s="6" t="s">
        <v>142</v>
      </c>
      <c r="B82" s="60"/>
      <c r="C82" s="61"/>
      <c r="D82" s="61"/>
      <c r="E82" s="61"/>
      <c r="F82" s="61"/>
      <c r="G82" s="61"/>
      <c r="H82" s="61"/>
      <c r="I82" s="61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2"/>
      <c r="X82" s="62"/>
      <c r="Y82" s="60"/>
      <c r="Z82" s="60"/>
      <c r="AA82" s="71"/>
    </row>
    <row r="83" spans="1:27" x14ac:dyDescent="0.25">
      <c r="A83" s="6" t="s">
        <v>24</v>
      </c>
      <c r="B83" s="96"/>
      <c r="C83" s="97"/>
      <c r="D83" s="97"/>
      <c r="E83" s="97"/>
      <c r="F83" s="97"/>
      <c r="G83" s="97"/>
      <c r="H83" s="97"/>
      <c r="I83" s="9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8"/>
      <c r="X83" s="98"/>
      <c r="Y83" s="96"/>
      <c r="Z83" s="96"/>
      <c r="AA83" s="71"/>
    </row>
    <row r="84" spans="1:27" x14ac:dyDescent="0.25">
      <c r="A84" s="6" t="s">
        <v>43</v>
      </c>
      <c r="B84" s="96"/>
      <c r="C84" s="97"/>
      <c r="D84" s="97"/>
      <c r="E84" s="97"/>
      <c r="F84" s="97"/>
      <c r="G84" s="97"/>
      <c r="H84" s="97"/>
      <c r="I84" s="97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8"/>
      <c r="X84" s="98"/>
      <c r="Y84" s="96"/>
      <c r="Z84" s="96"/>
      <c r="AA84" s="71"/>
    </row>
    <row r="85" spans="1:27" ht="89.25" x14ac:dyDescent="0.25">
      <c r="A85" s="7" t="s">
        <v>143</v>
      </c>
      <c r="B85" s="96" t="s">
        <v>29</v>
      </c>
      <c r="C85" s="97" t="s">
        <v>144</v>
      </c>
      <c r="D85" s="97" t="s">
        <v>145</v>
      </c>
      <c r="E85" s="97" t="s">
        <v>146</v>
      </c>
      <c r="F85" s="97" t="s">
        <v>147</v>
      </c>
      <c r="G85" s="97" t="s">
        <v>148</v>
      </c>
      <c r="H85" s="97" t="s">
        <v>149</v>
      </c>
      <c r="I85" s="97" t="s">
        <v>150</v>
      </c>
      <c r="J85" s="96" t="s">
        <v>44</v>
      </c>
      <c r="K85" s="96">
        <v>57</v>
      </c>
      <c r="L85" s="96">
        <v>230000000</v>
      </c>
      <c r="M85" s="96" t="s">
        <v>35</v>
      </c>
      <c r="N85" s="96" t="s">
        <v>45</v>
      </c>
      <c r="O85" s="96" t="s">
        <v>46</v>
      </c>
      <c r="P85" s="96" t="s">
        <v>47</v>
      </c>
      <c r="Q85" s="96" t="s">
        <v>52</v>
      </c>
      <c r="R85" s="96" t="s">
        <v>49</v>
      </c>
      <c r="S85" s="96">
        <v>839</v>
      </c>
      <c r="T85" s="96" t="s">
        <v>51</v>
      </c>
      <c r="U85" s="96">
        <v>12</v>
      </c>
      <c r="V85" s="96">
        <v>25299.999999999996</v>
      </c>
      <c r="W85" s="98">
        <v>303599.99999999994</v>
      </c>
      <c r="X85" s="98">
        <v>340031.99999999994</v>
      </c>
      <c r="Y85" s="96" t="s">
        <v>44</v>
      </c>
      <c r="Z85" s="96">
        <v>2014</v>
      </c>
      <c r="AA85" s="71" t="s">
        <v>151</v>
      </c>
    </row>
    <row r="86" spans="1:27" ht="89.25" x14ac:dyDescent="0.25">
      <c r="A86" s="7" t="s">
        <v>152</v>
      </c>
      <c r="B86" s="96" t="s">
        <v>29</v>
      </c>
      <c r="C86" s="97" t="s">
        <v>144</v>
      </c>
      <c r="D86" s="97" t="s">
        <v>145</v>
      </c>
      <c r="E86" s="97" t="s">
        <v>146</v>
      </c>
      <c r="F86" s="97" t="s">
        <v>147</v>
      </c>
      <c r="G86" s="97" t="s">
        <v>148</v>
      </c>
      <c r="H86" s="97" t="s">
        <v>153</v>
      </c>
      <c r="I86" s="97" t="s">
        <v>154</v>
      </c>
      <c r="J86" s="96" t="s">
        <v>44</v>
      </c>
      <c r="K86" s="96">
        <v>57</v>
      </c>
      <c r="L86" s="96">
        <v>230000000</v>
      </c>
      <c r="M86" s="96" t="s">
        <v>35</v>
      </c>
      <c r="N86" s="96" t="s">
        <v>45</v>
      </c>
      <c r="O86" s="96" t="s">
        <v>46</v>
      </c>
      <c r="P86" s="96" t="s">
        <v>47</v>
      </c>
      <c r="Q86" s="96" t="s">
        <v>52</v>
      </c>
      <c r="R86" s="96" t="s">
        <v>49</v>
      </c>
      <c r="S86" s="96">
        <v>839</v>
      </c>
      <c r="T86" s="96" t="s">
        <v>51</v>
      </c>
      <c r="U86" s="96">
        <v>15</v>
      </c>
      <c r="V86" s="96">
        <v>25299.999999999996</v>
      </c>
      <c r="W86" s="98">
        <v>379499.99999999994</v>
      </c>
      <c r="X86" s="98">
        <v>425040</v>
      </c>
      <c r="Y86" s="96" t="s">
        <v>44</v>
      </c>
      <c r="Z86" s="96">
        <v>2014</v>
      </c>
      <c r="AA86" s="71" t="s">
        <v>151</v>
      </c>
    </row>
    <row r="87" spans="1:27" ht="89.25" x14ac:dyDescent="0.25">
      <c r="A87" s="7" t="s">
        <v>155</v>
      </c>
      <c r="B87" s="96" t="s">
        <v>29</v>
      </c>
      <c r="C87" s="97" t="s">
        <v>144</v>
      </c>
      <c r="D87" s="97" t="s">
        <v>145</v>
      </c>
      <c r="E87" s="97" t="s">
        <v>146</v>
      </c>
      <c r="F87" s="97" t="s">
        <v>147</v>
      </c>
      <c r="G87" s="97" t="s">
        <v>148</v>
      </c>
      <c r="H87" s="97" t="s">
        <v>156</v>
      </c>
      <c r="I87" s="97" t="s">
        <v>157</v>
      </c>
      <c r="J87" s="96" t="s">
        <v>44</v>
      </c>
      <c r="K87" s="96">
        <v>57</v>
      </c>
      <c r="L87" s="96">
        <v>230000000</v>
      </c>
      <c r="M87" s="96" t="s">
        <v>35</v>
      </c>
      <c r="N87" s="96" t="s">
        <v>45</v>
      </c>
      <c r="O87" s="96" t="s">
        <v>46</v>
      </c>
      <c r="P87" s="96" t="s">
        <v>47</v>
      </c>
      <c r="Q87" s="96" t="s">
        <v>52</v>
      </c>
      <c r="R87" s="96" t="s">
        <v>49</v>
      </c>
      <c r="S87" s="96">
        <v>839</v>
      </c>
      <c r="T87" s="96" t="s">
        <v>51</v>
      </c>
      <c r="U87" s="96">
        <v>17</v>
      </c>
      <c r="V87" s="96">
        <v>25299.999999999996</v>
      </c>
      <c r="W87" s="98">
        <v>430099.99999999994</v>
      </c>
      <c r="X87" s="98">
        <v>481712</v>
      </c>
      <c r="Y87" s="96" t="s">
        <v>44</v>
      </c>
      <c r="Z87" s="96">
        <v>2014</v>
      </c>
      <c r="AA87" s="71" t="s">
        <v>151</v>
      </c>
    </row>
    <row r="88" spans="1:27" ht="89.25" x14ac:dyDescent="0.25">
      <c r="A88" s="7" t="s">
        <v>158</v>
      </c>
      <c r="B88" s="96" t="s">
        <v>29</v>
      </c>
      <c r="C88" s="97" t="s">
        <v>144</v>
      </c>
      <c r="D88" s="97" t="s">
        <v>145</v>
      </c>
      <c r="E88" s="97" t="s">
        <v>146</v>
      </c>
      <c r="F88" s="97" t="s">
        <v>147</v>
      </c>
      <c r="G88" s="97" t="s">
        <v>148</v>
      </c>
      <c r="H88" s="97" t="s">
        <v>159</v>
      </c>
      <c r="I88" s="97" t="s">
        <v>160</v>
      </c>
      <c r="J88" s="96" t="s">
        <v>44</v>
      </c>
      <c r="K88" s="96">
        <v>57</v>
      </c>
      <c r="L88" s="96">
        <v>230000000</v>
      </c>
      <c r="M88" s="96" t="s">
        <v>35</v>
      </c>
      <c r="N88" s="96" t="s">
        <v>45</v>
      </c>
      <c r="O88" s="96" t="s">
        <v>46</v>
      </c>
      <c r="P88" s="96" t="s">
        <v>47</v>
      </c>
      <c r="Q88" s="96" t="s">
        <v>52</v>
      </c>
      <c r="R88" s="96" t="s">
        <v>49</v>
      </c>
      <c r="S88" s="96">
        <v>839</v>
      </c>
      <c r="T88" s="96" t="s">
        <v>51</v>
      </c>
      <c r="U88" s="96">
        <v>10</v>
      </c>
      <c r="V88" s="96">
        <v>25299.999999999996</v>
      </c>
      <c r="W88" s="98">
        <v>252999.99999999997</v>
      </c>
      <c r="X88" s="98">
        <v>283360</v>
      </c>
      <c r="Y88" s="96" t="s">
        <v>44</v>
      </c>
      <c r="Z88" s="96">
        <v>2014</v>
      </c>
      <c r="AA88" s="71" t="s">
        <v>151</v>
      </c>
    </row>
    <row r="89" spans="1:27" ht="89.25" x14ac:dyDescent="0.25">
      <c r="A89" s="7" t="s">
        <v>161</v>
      </c>
      <c r="B89" s="96" t="s">
        <v>29</v>
      </c>
      <c r="C89" s="97" t="s">
        <v>144</v>
      </c>
      <c r="D89" s="97" t="s">
        <v>145</v>
      </c>
      <c r="E89" s="97" t="s">
        <v>146</v>
      </c>
      <c r="F89" s="97" t="s">
        <v>147</v>
      </c>
      <c r="G89" s="97" t="s">
        <v>148</v>
      </c>
      <c r="H89" s="97" t="s">
        <v>162</v>
      </c>
      <c r="I89" s="97" t="s">
        <v>163</v>
      </c>
      <c r="J89" s="96" t="s">
        <v>30</v>
      </c>
      <c r="K89" s="96">
        <v>57</v>
      </c>
      <c r="L89" s="96">
        <v>230000000</v>
      </c>
      <c r="M89" s="96" t="s">
        <v>35</v>
      </c>
      <c r="N89" s="96" t="s">
        <v>45</v>
      </c>
      <c r="O89" s="96" t="s">
        <v>46</v>
      </c>
      <c r="P89" s="96" t="s">
        <v>47</v>
      </c>
      <c r="Q89" s="96" t="s">
        <v>52</v>
      </c>
      <c r="R89" s="96" t="s">
        <v>49</v>
      </c>
      <c r="S89" s="96">
        <v>839</v>
      </c>
      <c r="T89" s="96" t="s">
        <v>51</v>
      </c>
      <c r="U89" s="96">
        <v>6</v>
      </c>
      <c r="V89" s="96">
        <v>25299.999999999996</v>
      </c>
      <c r="W89" s="98">
        <v>151799.99999999997</v>
      </c>
      <c r="X89" s="98">
        <v>170015.99999999997</v>
      </c>
      <c r="Y89" s="96" t="s">
        <v>44</v>
      </c>
      <c r="Z89" s="96">
        <v>2014</v>
      </c>
      <c r="AA89" s="71" t="s">
        <v>151</v>
      </c>
    </row>
    <row r="90" spans="1:27" s="65" customFormat="1" x14ac:dyDescent="0.25">
      <c r="A90" s="6" t="s">
        <v>55</v>
      </c>
      <c r="B90" s="99"/>
      <c r="C90" s="100"/>
      <c r="D90" s="100"/>
      <c r="E90" s="100"/>
      <c r="F90" s="100"/>
      <c r="G90" s="100"/>
      <c r="H90" s="100"/>
      <c r="I90" s="100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1">
        <f>SUM(W85:W89)</f>
        <v>1517999.9999999998</v>
      </c>
      <c r="X90" s="101">
        <f>SUM(X85:X89)</f>
        <v>1700160</v>
      </c>
      <c r="Y90" s="99"/>
      <c r="Z90" s="99"/>
      <c r="AA90" s="15"/>
    </row>
    <row r="91" spans="1:27" s="65" customFormat="1" x14ac:dyDescent="0.25">
      <c r="A91" s="6" t="s">
        <v>25</v>
      </c>
      <c r="B91" s="99"/>
      <c r="C91" s="100"/>
      <c r="D91" s="100"/>
      <c r="E91" s="100"/>
      <c r="F91" s="100"/>
      <c r="G91" s="100"/>
      <c r="H91" s="100"/>
      <c r="I91" s="100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101">
        <f>W90</f>
        <v>1517999.9999999998</v>
      </c>
      <c r="X91" s="101">
        <f>X90</f>
        <v>1700160</v>
      </c>
      <c r="Y91" s="99"/>
      <c r="Z91" s="99"/>
      <c r="AA91" s="15"/>
    </row>
    <row r="92" spans="1:27" x14ac:dyDescent="0.25">
      <c r="A92" s="6" t="s">
        <v>26</v>
      </c>
      <c r="B92" s="60"/>
      <c r="C92" s="61"/>
      <c r="D92" s="61"/>
      <c r="E92" s="61"/>
      <c r="F92" s="61"/>
      <c r="G92" s="61"/>
      <c r="H92" s="61"/>
      <c r="I92" s="61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2"/>
      <c r="X92" s="62"/>
      <c r="Y92" s="60"/>
      <c r="Z92" s="60"/>
      <c r="AA92" s="71"/>
    </row>
    <row r="93" spans="1:27" x14ac:dyDescent="0.25">
      <c r="A93" s="6" t="s">
        <v>43</v>
      </c>
      <c r="B93" s="60"/>
      <c r="C93" s="61"/>
      <c r="D93" s="61"/>
      <c r="E93" s="61"/>
      <c r="F93" s="61"/>
      <c r="G93" s="61"/>
      <c r="H93" s="61"/>
      <c r="I93" s="61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2"/>
      <c r="X93" s="62"/>
      <c r="Y93" s="60"/>
      <c r="Z93" s="60"/>
      <c r="AA93" s="71"/>
    </row>
    <row r="94" spans="1:27" ht="38.25" x14ac:dyDescent="0.25">
      <c r="A94" s="7" t="s">
        <v>170</v>
      </c>
      <c r="B94" s="96" t="s">
        <v>29</v>
      </c>
      <c r="C94" s="97" t="s">
        <v>164</v>
      </c>
      <c r="D94" s="97" t="s">
        <v>165</v>
      </c>
      <c r="E94" s="97" t="s">
        <v>166</v>
      </c>
      <c r="F94" s="97" t="s">
        <v>165</v>
      </c>
      <c r="G94" s="97" t="s">
        <v>166</v>
      </c>
      <c r="H94" s="97" t="s">
        <v>167</v>
      </c>
      <c r="I94" s="97" t="s">
        <v>168</v>
      </c>
      <c r="J94" s="96" t="s">
        <v>53</v>
      </c>
      <c r="K94" s="96">
        <v>45</v>
      </c>
      <c r="L94" s="96">
        <v>230000000</v>
      </c>
      <c r="M94" s="96" t="s">
        <v>35</v>
      </c>
      <c r="N94" s="96" t="s">
        <v>169</v>
      </c>
      <c r="O94" s="96" t="s">
        <v>46</v>
      </c>
      <c r="P94" s="96" t="s">
        <v>47</v>
      </c>
      <c r="Q94" s="96" t="s">
        <v>54</v>
      </c>
      <c r="R94" s="96" t="s">
        <v>49</v>
      </c>
      <c r="S94" s="96">
        <v>796</v>
      </c>
      <c r="T94" s="96" t="s">
        <v>50</v>
      </c>
      <c r="U94" s="96">
        <v>12</v>
      </c>
      <c r="V94" s="96">
        <v>475</v>
      </c>
      <c r="W94" s="98">
        <v>5700</v>
      </c>
      <c r="X94" s="98">
        <v>6384.0000000000009</v>
      </c>
      <c r="Y94" s="96" t="s">
        <v>44</v>
      </c>
      <c r="Z94" s="96">
        <v>2014</v>
      </c>
      <c r="AA94" s="71"/>
    </row>
    <row r="95" spans="1:27" ht="89.25" x14ac:dyDescent="0.25">
      <c r="A95" s="7" t="s">
        <v>171</v>
      </c>
      <c r="B95" s="96" t="s">
        <v>29</v>
      </c>
      <c r="C95" s="97" t="s">
        <v>144</v>
      </c>
      <c r="D95" s="97" t="s">
        <v>145</v>
      </c>
      <c r="E95" s="97" t="s">
        <v>146</v>
      </c>
      <c r="F95" s="97" t="s">
        <v>147</v>
      </c>
      <c r="G95" s="97" t="s">
        <v>148</v>
      </c>
      <c r="H95" s="97" t="s">
        <v>149</v>
      </c>
      <c r="I95" s="97" t="s">
        <v>150</v>
      </c>
      <c r="J95" s="96" t="s">
        <v>53</v>
      </c>
      <c r="K95" s="96">
        <v>57</v>
      </c>
      <c r="L95" s="96">
        <v>230000000</v>
      </c>
      <c r="M95" s="96" t="s">
        <v>35</v>
      </c>
      <c r="N95" s="96" t="s">
        <v>169</v>
      </c>
      <c r="O95" s="96" t="s">
        <v>46</v>
      </c>
      <c r="P95" s="96" t="s">
        <v>47</v>
      </c>
      <c r="Q95" s="96" t="s">
        <v>52</v>
      </c>
      <c r="R95" s="96" t="s">
        <v>49</v>
      </c>
      <c r="S95" s="96">
        <v>839</v>
      </c>
      <c r="T95" s="96" t="s">
        <v>51</v>
      </c>
      <c r="U95" s="96">
        <v>12</v>
      </c>
      <c r="V95" s="96">
        <v>25299.999999999996</v>
      </c>
      <c r="W95" s="98">
        <v>303599.99999999994</v>
      </c>
      <c r="X95" s="98">
        <v>340031.99999999994</v>
      </c>
      <c r="Y95" s="96" t="s">
        <v>44</v>
      </c>
      <c r="Z95" s="96">
        <v>2014</v>
      </c>
      <c r="AA95" s="71"/>
    </row>
    <row r="96" spans="1:27" ht="89.25" x14ac:dyDescent="0.25">
      <c r="A96" s="7" t="s">
        <v>172</v>
      </c>
      <c r="B96" s="96" t="s">
        <v>29</v>
      </c>
      <c r="C96" s="97" t="s">
        <v>144</v>
      </c>
      <c r="D96" s="97" t="s">
        <v>145</v>
      </c>
      <c r="E96" s="97" t="s">
        <v>146</v>
      </c>
      <c r="F96" s="97" t="s">
        <v>147</v>
      </c>
      <c r="G96" s="97" t="s">
        <v>148</v>
      </c>
      <c r="H96" s="97" t="s">
        <v>153</v>
      </c>
      <c r="I96" s="97" t="s">
        <v>154</v>
      </c>
      <c r="J96" s="96" t="s">
        <v>53</v>
      </c>
      <c r="K96" s="96">
        <v>57</v>
      </c>
      <c r="L96" s="96">
        <v>230000000</v>
      </c>
      <c r="M96" s="96" t="s">
        <v>35</v>
      </c>
      <c r="N96" s="96" t="s">
        <v>169</v>
      </c>
      <c r="O96" s="96" t="s">
        <v>46</v>
      </c>
      <c r="P96" s="96" t="s">
        <v>47</v>
      </c>
      <c r="Q96" s="96" t="s">
        <v>52</v>
      </c>
      <c r="R96" s="96" t="s">
        <v>49</v>
      </c>
      <c r="S96" s="96">
        <v>839</v>
      </c>
      <c r="T96" s="96" t="s">
        <v>51</v>
      </c>
      <c r="U96" s="96">
        <v>15</v>
      </c>
      <c r="V96" s="96">
        <v>25299.999999999996</v>
      </c>
      <c r="W96" s="98">
        <v>379499.99999999994</v>
      </c>
      <c r="X96" s="98">
        <v>425040</v>
      </c>
      <c r="Y96" s="96" t="s">
        <v>44</v>
      </c>
      <c r="Z96" s="96">
        <v>2014</v>
      </c>
      <c r="AA96" s="71"/>
    </row>
    <row r="97" spans="1:27" ht="89.25" x14ac:dyDescent="0.25">
      <c r="A97" s="7" t="s">
        <v>173</v>
      </c>
      <c r="B97" s="96" t="s">
        <v>29</v>
      </c>
      <c r="C97" s="97" t="s">
        <v>144</v>
      </c>
      <c r="D97" s="97" t="s">
        <v>145</v>
      </c>
      <c r="E97" s="97" t="s">
        <v>146</v>
      </c>
      <c r="F97" s="97" t="s">
        <v>147</v>
      </c>
      <c r="G97" s="97" t="s">
        <v>148</v>
      </c>
      <c r="H97" s="97" t="s">
        <v>156</v>
      </c>
      <c r="I97" s="97" t="s">
        <v>157</v>
      </c>
      <c r="J97" s="96" t="s">
        <v>53</v>
      </c>
      <c r="K97" s="96">
        <v>57</v>
      </c>
      <c r="L97" s="96">
        <v>230000000</v>
      </c>
      <c r="M97" s="96" t="s">
        <v>35</v>
      </c>
      <c r="N97" s="96" t="s">
        <v>169</v>
      </c>
      <c r="O97" s="96" t="s">
        <v>46</v>
      </c>
      <c r="P97" s="96" t="s">
        <v>47</v>
      </c>
      <c r="Q97" s="96" t="s">
        <v>52</v>
      </c>
      <c r="R97" s="96" t="s">
        <v>49</v>
      </c>
      <c r="S97" s="96">
        <v>839</v>
      </c>
      <c r="T97" s="96" t="s">
        <v>51</v>
      </c>
      <c r="U97" s="96">
        <v>17</v>
      </c>
      <c r="V97" s="96">
        <v>25299.999999999996</v>
      </c>
      <c r="W97" s="98">
        <v>430099.99999999994</v>
      </c>
      <c r="X97" s="98">
        <v>481712</v>
      </c>
      <c r="Y97" s="96" t="s">
        <v>44</v>
      </c>
      <c r="Z97" s="96">
        <v>2014</v>
      </c>
      <c r="AA97" s="71"/>
    </row>
    <row r="98" spans="1:27" ht="89.25" x14ac:dyDescent="0.25">
      <c r="A98" s="7" t="s">
        <v>174</v>
      </c>
      <c r="B98" s="96" t="s">
        <v>29</v>
      </c>
      <c r="C98" s="97" t="s">
        <v>144</v>
      </c>
      <c r="D98" s="97" t="s">
        <v>145</v>
      </c>
      <c r="E98" s="97" t="s">
        <v>146</v>
      </c>
      <c r="F98" s="97" t="s">
        <v>147</v>
      </c>
      <c r="G98" s="97" t="s">
        <v>148</v>
      </c>
      <c r="H98" s="97" t="s">
        <v>159</v>
      </c>
      <c r="I98" s="97" t="s">
        <v>160</v>
      </c>
      <c r="J98" s="96" t="s">
        <v>53</v>
      </c>
      <c r="K98" s="96">
        <v>57</v>
      </c>
      <c r="L98" s="96">
        <v>230000000</v>
      </c>
      <c r="M98" s="96" t="s">
        <v>35</v>
      </c>
      <c r="N98" s="96" t="s">
        <v>169</v>
      </c>
      <c r="O98" s="96" t="s">
        <v>46</v>
      </c>
      <c r="P98" s="96" t="s">
        <v>47</v>
      </c>
      <c r="Q98" s="96" t="s">
        <v>52</v>
      </c>
      <c r="R98" s="96" t="s">
        <v>49</v>
      </c>
      <c r="S98" s="96">
        <v>839</v>
      </c>
      <c r="T98" s="96" t="s">
        <v>51</v>
      </c>
      <c r="U98" s="96">
        <v>10</v>
      </c>
      <c r="V98" s="96">
        <v>25299.999999999996</v>
      </c>
      <c r="W98" s="98">
        <v>252999.99999999997</v>
      </c>
      <c r="X98" s="98">
        <v>283360</v>
      </c>
      <c r="Y98" s="96" t="s">
        <v>44</v>
      </c>
      <c r="Z98" s="96">
        <v>2014</v>
      </c>
      <c r="AA98" s="71"/>
    </row>
    <row r="99" spans="1:27" ht="89.25" x14ac:dyDescent="0.25">
      <c r="A99" s="7" t="s">
        <v>175</v>
      </c>
      <c r="B99" s="96" t="s">
        <v>29</v>
      </c>
      <c r="C99" s="97" t="s">
        <v>144</v>
      </c>
      <c r="D99" s="97" t="s">
        <v>145</v>
      </c>
      <c r="E99" s="97" t="s">
        <v>146</v>
      </c>
      <c r="F99" s="97" t="s">
        <v>147</v>
      </c>
      <c r="G99" s="97" t="s">
        <v>148</v>
      </c>
      <c r="H99" s="97" t="s">
        <v>162</v>
      </c>
      <c r="I99" s="97" t="s">
        <v>163</v>
      </c>
      <c r="J99" s="96" t="s">
        <v>53</v>
      </c>
      <c r="K99" s="96">
        <v>57</v>
      </c>
      <c r="L99" s="96">
        <v>230000000</v>
      </c>
      <c r="M99" s="96" t="s">
        <v>35</v>
      </c>
      <c r="N99" s="96" t="s">
        <v>169</v>
      </c>
      <c r="O99" s="96" t="s">
        <v>46</v>
      </c>
      <c r="P99" s="96" t="s">
        <v>47</v>
      </c>
      <c r="Q99" s="96" t="s">
        <v>52</v>
      </c>
      <c r="R99" s="96" t="s">
        <v>49</v>
      </c>
      <c r="S99" s="96">
        <v>839</v>
      </c>
      <c r="T99" s="96" t="s">
        <v>51</v>
      </c>
      <c r="U99" s="96">
        <v>6</v>
      </c>
      <c r="V99" s="96">
        <v>25299.999999999996</v>
      </c>
      <c r="W99" s="98">
        <v>151799.99999999997</v>
      </c>
      <c r="X99" s="98">
        <v>170015.99999999997</v>
      </c>
      <c r="Y99" s="96" t="s">
        <v>44</v>
      </c>
      <c r="Z99" s="96">
        <v>2014</v>
      </c>
      <c r="AA99" s="71"/>
    </row>
    <row r="100" spans="1:27" s="65" customFormat="1" x14ac:dyDescent="0.25">
      <c r="A100" s="6" t="s">
        <v>55</v>
      </c>
      <c r="B100" s="63"/>
      <c r="C100" s="52"/>
      <c r="D100" s="52"/>
      <c r="E100" s="52"/>
      <c r="F100" s="52"/>
      <c r="G100" s="52"/>
      <c r="H100" s="52"/>
      <c r="I100" s="52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>
        <f>SUM(W94:W99)</f>
        <v>1523699.9999999998</v>
      </c>
      <c r="X100" s="64">
        <f>SUM(X94:X99)</f>
        <v>1706544</v>
      </c>
      <c r="Y100" s="63"/>
      <c r="Z100" s="63"/>
      <c r="AA100" s="15"/>
    </row>
    <row r="101" spans="1:27" s="65" customFormat="1" x14ac:dyDescent="0.25">
      <c r="A101" s="6" t="s">
        <v>27</v>
      </c>
      <c r="B101" s="63"/>
      <c r="C101" s="52"/>
      <c r="D101" s="52"/>
      <c r="E101" s="52"/>
      <c r="F101" s="52"/>
      <c r="G101" s="52"/>
      <c r="H101" s="52"/>
      <c r="I101" s="52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>
        <f>W100</f>
        <v>1523699.9999999998</v>
      </c>
      <c r="X101" s="64">
        <f>X100</f>
        <v>1706544</v>
      </c>
      <c r="Y101" s="63"/>
      <c r="Z101" s="63"/>
      <c r="AA101" s="15"/>
    </row>
    <row r="102" spans="1:27" x14ac:dyDescent="0.25">
      <c r="A102" s="6" t="s">
        <v>176</v>
      </c>
      <c r="B102" s="60"/>
      <c r="C102" s="61"/>
      <c r="D102" s="61"/>
      <c r="E102" s="61"/>
      <c r="F102" s="61"/>
      <c r="G102" s="61"/>
      <c r="H102" s="61"/>
      <c r="I102" s="61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2"/>
      <c r="X102" s="62"/>
      <c r="Y102" s="60"/>
      <c r="Z102" s="60"/>
      <c r="AA102" s="71"/>
    </row>
    <row r="103" spans="1:27" s="17" customFormat="1" x14ac:dyDescent="0.25">
      <c r="A103" s="6" t="s">
        <v>24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49"/>
      <c r="T103" s="36"/>
      <c r="U103" s="36"/>
      <c r="V103" s="34"/>
      <c r="W103" s="34"/>
      <c r="X103" s="34"/>
      <c r="Y103" s="36"/>
      <c r="Z103" s="36"/>
      <c r="AA103" s="9"/>
    </row>
    <row r="104" spans="1:27" s="17" customFormat="1" x14ac:dyDescent="0.25">
      <c r="A104" s="6" t="s">
        <v>31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7"/>
      <c r="T104" s="76"/>
      <c r="U104" s="76"/>
      <c r="V104" s="81"/>
      <c r="W104" s="81"/>
      <c r="X104" s="81"/>
      <c r="Y104" s="76"/>
      <c r="Z104" s="76"/>
      <c r="AA104" s="9"/>
    </row>
    <row r="105" spans="1:27" s="20" customFormat="1" ht="63.75" x14ac:dyDescent="0.2">
      <c r="A105" s="7" t="s">
        <v>190</v>
      </c>
      <c r="B105" s="29" t="s">
        <v>29</v>
      </c>
      <c r="C105" s="41" t="s">
        <v>58</v>
      </c>
      <c r="D105" s="26" t="s">
        <v>59</v>
      </c>
      <c r="E105" s="26" t="s">
        <v>191</v>
      </c>
      <c r="F105" s="29" t="s">
        <v>60</v>
      </c>
      <c r="G105" s="29" t="s">
        <v>194</v>
      </c>
      <c r="H105" s="68" t="s">
        <v>192</v>
      </c>
      <c r="I105" s="56" t="s">
        <v>195</v>
      </c>
      <c r="J105" s="29" t="s">
        <v>30</v>
      </c>
      <c r="K105" s="66">
        <v>100</v>
      </c>
      <c r="L105" s="29">
        <v>230000000</v>
      </c>
      <c r="M105" s="30" t="s">
        <v>35</v>
      </c>
      <c r="N105" s="31" t="s">
        <v>48</v>
      </c>
      <c r="O105" s="26" t="s">
        <v>36</v>
      </c>
      <c r="P105" s="33"/>
      <c r="Q105" s="26" t="s">
        <v>183</v>
      </c>
      <c r="R105" s="26" t="s">
        <v>177</v>
      </c>
      <c r="S105" s="69"/>
      <c r="T105" s="26"/>
      <c r="U105" s="74"/>
      <c r="V105" s="67"/>
      <c r="W105" s="75">
        <v>45200000</v>
      </c>
      <c r="X105" s="74">
        <v>50624000.000000007</v>
      </c>
      <c r="Y105" s="70"/>
      <c r="Z105" s="67">
        <v>2014</v>
      </c>
      <c r="AA105" s="72" t="s">
        <v>57</v>
      </c>
    </row>
    <row r="106" spans="1:27" s="17" customFormat="1" x14ac:dyDescent="0.25">
      <c r="A106" s="6" t="s">
        <v>32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7"/>
      <c r="T106" s="76"/>
      <c r="U106" s="76"/>
      <c r="V106" s="81"/>
      <c r="W106" s="81">
        <f>W105</f>
        <v>45200000</v>
      </c>
      <c r="X106" s="81">
        <f>X105</f>
        <v>50624000.000000007</v>
      </c>
      <c r="Y106" s="76"/>
      <c r="Z106" s="76"/>
      <c r="AA106" s="9"/>
    </row>
    <row r="107" spans="1:27" s="20" customFormat="1" x14ac:dyDescent="0.25">
      <c r="A107" s="6" t="s">
        <v>33</v>
      </c>
      <c r="B107" s="26"/>
      <c r="C107" s="27"/>
      <c r="D107" s="26"/>
      <c r="E107" s="26"/>
      <c r="F107" s="26"/>
      <c r="G107" s="26"/>
      <c r="H107" s="26"/>
      <c r="I107" s="26"/>
      <c r="J107" s="26"/>
      <c r="K107" s="28"/>
      <c r="L107" s="29"/>
      <c r="M107" s="30"/>
      <c r="N107" s="31"/>
      <c r="O107" s="30"/>
      <c r="P107" s="32"/>
      <c r="Q107" s="33"/>
      <c r="R107" s="26"/>
      <c r="S107" s="32"/>
      <c r="T107" s="32"/>
      <c r="U107" s="32"/>
      <c r="V107" s="32"/>
      <c r="W107" s="34"/>
      <c r="X107" s="34"/>
      <c r="Y107" s="32"/>
      <c r="Z107" s="32"/>
      <c r="AA107" s="48"/>
    </row>
    <row r="108" spans="1:27" s="20" customFormat="1" ht="51" x14ac:dyDescent="0.2">
      <c r="A108" s="7" t="s">
        <v>178</v>
      </c>
      <c r="B108" s="29" t="s">
        <v>29</v>
      </c>
      <c r="C108" s="41" t="s">
        <v>179</v>
      </c>
      <c r="D108" s="26" t="s">
        <v>180</v>
      </c>
      <c r="E108" s="26" t="s">
        <v>181</v>
      </c>
      <c r="F108" s="29" t="s">
        <v>180</v>
      </c>
      <c r="G108" s="29" t="s">
        <v>181</v>
      </c>
      <c r="H108" s="68" t="s">
        <v>182</v>
      </c>
      <c r="I108" s="56" t="s">
        <v>193</v>
      </c>
      <c r="J108" s="29" t="s">
        <v>53</v>
      </c>
      <c r="K108" s="66">
        <v>100</v>
      </c>
      <c r="L108" s="29">
        <v>230000000</v>
      </c>
      <c r="M108" s="30" t="s">
        <v>35</v>
      </c>
      <c r="N108" s="31" t="s">
        <v>138</v>
      </c>
      <c r="O108" s="26" t="s">
        <v>36</v>
      </c>
      <c r="P108" s="33" t="s">
        <v>63</v>
      </c>
      <c r="Q108" s="26" t="s">
        <v>183</v>
      </c>
      <c r="R108" s="26" t="s">
        <v>177</v>
      </c>
      <c r="S108" s="69"/>
      <c r="T108" s="26"/>
      <c r="U108" s="74"/>
      <c r="V108" s="67"/>
      <c r="W108" s="75">
        <v>11422220</v>
      </c>
      <c r="X108" s="74">
        <v>12792886.4</v>
      </c>
      <c r="Y108" s="70"/>
      <c r="Z108" s="67">
        <v>2014</v>
      </c>
      <c r="AA108" s="72" t="s">
        <v>200</v>
      </c>
    </row>
    <row r="109" spans="1:27" s="20" customFormat="1" ht="127.5" x14ac:dyDescent="0.2">
      <c r="A109" s="7" t="s">
        <v>184</v>
      </c>
      <c r="B109" s="29" t="s">
        <v>29</v>
      </c>
      <c r="C109" s="41" t="s">
        <v>185</v>
      </c>
      <c r="D109" s="26" t="s">
        <v>186</v>
      </c>
      <c r="E109" s="26" t="s">
        <v>187</v>
      </c>
      <c r="F109" s="29" t="s">
        <v>196</v>
      </c>
      <c r="G109" s="29" t="s">
        <v>197</v>
      </c>
      <c r="H109" s="68" t="s">
        <v>188</v>
      </c>
      <c r="I109" s="56" t="s">
        <v>198</v>
      </c>
      <c r="J109" s="29" t="s">
        <v>30</v>
      </c>
      <c r="K109" s="66">
        <v>100</v>
      </c>
      <c r="L109" s="29">
        <v>230000000</v>
      </c>
      <c r="M109" s="30" t="s">
        <v>35</v>
      </c>
      <c r="N109" s="31" t="s">
        <v>189</v>
      </c>
      <c r="O109" s="26" t="s">
        <v>36</v>
      </c>
      <c r="P109" s="33"/>
      <c r="Q109" s="26" t="s">
        <v>183</v>
      </c>
      <c r="R109" s="26" t="s">
        <v>177</v>
      </c>
      <c r="S109" s="69"/>
      <c r="T109" s="26"/>
      <c r="U109" s="74"/>
      <c r="V109" s="67"/>
      <c r="W109" s="75">
        <v>15000000</v>
      </c>
      <c r="X109" s="74">
        <v>16800000</v>
      </c>
      <c r="Y109" s="70"/>
      <c r="Z109" s="67">
        <v>2014</v>
      </c>
      <c r="AA109" s="72" t="s">
        <v>206</v>
      </c>
    </row>
    <row r="110" spans="1:27" s="20" customFormat="1" x14ac:dyDescent="0.25">
      <c r="A110" s="6" t="s">
        <v>34</v>
      </c>
      <c r="B110" s="26"/>
      <c r="C110" s="27"/>
      <c r="D110" s="26"/>
      <c r="E110" s="26"/>
      <c r="F110" s="26"/>
      <c r="G110" s="26"/>
      <c r="H110" s="26"/>
      <c r="I110" s="26"/>
      <c r="J110" s="26"/>
      <c r="K110" s="28"/>
      <c r="L110" s="29"/>
      <c r="M110" s="30"/>
      <c r="N110" s="31"/>
      <c r="O110" s="30"/>
      <c r="P110" s="32"/>
      <c r="Q110" s="33"/>
      <c r="R110" s="26"/>
      <c r="S110" s="32"/>
      <c r="T110" s="32"/>
      <c r="U110" s="32"/>
      <c r="V110" s="32"/>
      <c r="W110" s="34">
        <f>SUM(W108:W109)</f>
        <v>26422220</v>
      </c>
      <c r="X110" s="34">
        <f>SUM(X108:X109)</f>
        <v>29592886.399999999</v>
      </c>
      <c r="Y110" s="32"/>
      <c r="Z110" s="32"/>
      <c r="AA110" s="48"/>
    </row>
    <row r="111" spans="1:27" s="1" customFormat="1" x14ac:dyDescent="0.25">
      <c r="A111" s="6" t="s">
        <v>25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49"/>
      <c r="L111" s="36"/>
      <c r="M111" s="37"/>
      <c r="N111" s="53"/>
      <c r="O111" s="53"/>
      <c r="P111" s="53"/>
      <c r="Q111" s="53"/>
      <c r="R111" s="36"/>
      <c r="S111" s="49"/>
      <c r="T111" s="36"/>
      <c r="U111" s="54"/>
      <c r="V111" s="34"/>
      <c r="W111" s="34">
        <f>W110</f>
        <v>26422220</v>
      </c>
      <c r="X111" s="34">
        <f>X110</f>
        <v>29592886.399999999</v>
      </c>
      <c r="Y111" s="36"/>
      <c r="Z111" s="55"/>
      <c r="AA111" s="9"/>
    </row>
    <row r="112" spans="1:27" x14ac:dyDescent="0.25">
      <c r="A112" s="6" t="s">
        <v>26</v>
      </c>
      <c r="B112" s="60"/>
      <c r="C112" s="61"/>
      <c r="D112" s="61"/>
      <c r="E112" s="61"/>
      <c r="F112" s="61"/>
      <c r="G112" s="61"/>
      <c r="H112" s="61"/>
      <c r="I112" s="61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2"/>
      <c r="X112" s="62"/>
      <c r="Y112" s="60"/>
      <c r="Z112" s="60"/>
      <c r="AA112" s="71"/>
    </row>
    <row r="113" spans="1:27" x14ac:dyDescent="0.25">
      <c r="A113" s="6" t="s">
        <v>43</v>
      </c>
      <c r="B113" s="96"/>
      <c r="C113" s="97"/>
      <c r="D113" s="97"/>
      <c r="E113" s="97"/>
      <c r="F113" s="97"/>
      <c r="G113" s="97"/>
      <c r="H113" s="97"/>
      <c r="I113" s="97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8"/>
      <c r="X113" s="98"/>
      <c r="Y113" s="96"/>
      <c r="Z113" s="96"/>
      <c r="AA113" s="71"/>
    </row>
    <row r="114" spans="1:27" ht="38.25" x14ac:dyDescent="0.25">
      <c r="A114" s="7" t="s">
        <v>223</v>
      </c>
      <c r="B114" s="96" t="s">
        <v>29</v>
      </c>
      <c r="C114" s="97" t="s">
        <v>217</v>
      </c>
      <c r="D114" s="97" t="s">
        <v>218</v>
      </c>
      <c r="E114" s="97" t="s">
        <v>219</v>
      </c>
      <c r="F114" s="97" t="s">
        <v>220</v>
      </c>
      <c r="G114" s="97" t="s">
        <v>221</v>
      </c>
      <c r="H114" s="97" t="s">
        <v>218</v>
      </c>
      <c r="I114" s="97" t="s">
        <v>221</v>
      </c>
      <c r="J114" s="96" t="s">
        <v>53</v>
      </c>
      <c r="K114" s="96">
        <v>100</v>
      </c>
      <c r="L114" s="96">
        <v>230000000</v>
      </c>
      <c r="M114" s="96" t="s">
        <v>222</v>
      </c>
      <c r="N114" s="96" t="s">
        <v>56</v>
      </c>
      <c r="O114" s="96" t="s">
        <v>37</v>
      </c>
      <c r="P114" s="96" t="s">
        <v>47</v>
      </c>
      <c r="Q114" s="96" t="s">
        <v>128</v>
      </c>
      <c r="R114" s="97" t="s">
        <v>177</v>
      </c>
      <c r="S114" s="96"/>
      <c r="T114" s="96" t="s">
        <v>51</v>
      </c>
      <c r="U114" s="96">
        <v>1</v>
      </c>
      <c r="V114" s="98">
        <v>20192400</v>
      </c>
      <c r="W114" s="98">
        <v>20192400</v>
      </c>
      <c r="X114" s="74">
        <f>W114*1.12</f>
        <v>22615488.000000004</v>
      </c>
      <c r="Y114" s="96"/>
      <c r="Z114" s="96">
        <v>2014</v>
      </c>
      <c r="AA114" s="71"/>
    </row>
    <row r="115" spans="1:27" x14ac:dyDescent="0.25">
      <c r="A115" s="6" t="s">
        <v>55</v>
      </c>
      <c r="B115" s="96"/>
      <c r="C115" s="97"/>
      <c r="D115" s="97"/>
      <c r="E115" s="97"/>
      <c r="F115" s="97"/>
      <c r="G115" s="97"/>
      <c r="H115" s="97"/>
      <c r="I115" s="97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101">
        <f>W114</f>
        <v>20192400</v>
      </c>
      <c r="X115" s="101">
        <f>X114</f>
        <v>22615488.000000004</v>
      </c>
      <c r="Y115" s="96"/>
      <c r="Z115" s="96"/>
      <c r="AA115" s="71"/>
    </row>
    <row r="116" spans="1:27" x14ac:dyDescent="0.25">
      <c r="A116" s="6" t="s">
        <v>31</v>
      </c>
      <c r="B116" s="96"/>
      <c r="C116" s="97"/>
      <c r="D116" s="97"/>
      <c r="E116" s="97"/>
      <c r="F116" s="97"/>
      <c r="G116" s="97"/>
      <c r="H116" s="97"/>
      <c r="I116" s="97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8"/>
      <c r="X116" s="98"/>
      <c r="Y116" s="96"/>
      <c r="Z116" s="96"/>
      <c r="AA116" s="71"/>
    </row>
    <row r="117" spans="1:27" ht="38.25" x14ac:dyDescent="0.25">
      <c r="A117" s="7" t="s">
        <v>214</v>
      </c>
      <c r="B117" s="60" t="s">
        <v>29</v>
      </c>
      <c r="C117" s="61" t="s">
        <v>58</v>
      </c>
      <c r="D117" s="61" t="s">
        <v>59</v>
      </c>
      <c r="E117" s="61" t="s">
        <v>191</v>
      </c>
      <c r="F117" s="61" t="s">
        <v>60</v>
      </c>
      <c r="G117" s="61" t="s">
        <v>194</v>
      </c>
      <c r="H117" s="61" t="s">
        <v>207</v>
      </c>
      <c r="I117" s="61" t="s">
        <v>208</v>
      </c>
      <c r="J117" s="60" t="s">
        <v>53</v>
      </c>
      <c r="K117" s="60">
        <v>100</v>
      </c>
      <c r="L117" s="60">
        <v>230000000</v>
      </c>
      <c r="M117" s="30" t="s">
        <v>35</v>
      </c>
      <c r="N117" s="60" t="s">
        <v>56</v>
      </c>
      <c r="O117" s="61" t="s">
        <v>36</v>
      </c>
      <c r="P117" s="33"/>
      <c r="Q117" s="31" t="s">
        <v>128</v>
      </c>
      <c r="R117" s="61" t="s">
        <v>177</v>
      </c>
      <c r="S117" s="60"/>
      <c r="T117" s="60"/>
      <c r="U117" s="62"/>
      <c r="V117" s="62"/>
      <c r="W117" s="62">
        <v>13000000</v>
      </c>
      <c r="X117" s="74">
        <f>W117*1.12</f>
        <v>14560000.000000002</v>
      </c>
      <c r="Y117" s="60"/>
      <c r="Z117" s="60">
        <v>2014</v>
      </c>
      <c r="AA117" s="71"/>
    </row>
    <row r="118" spans="1:27" ht="38.25" x14ac:dyDescent="0.25">
      <c r="A118" s="7" t="s">
        <v>215</v>
      </c>
      <c r="B118" s="60" t="s">
        <v>29</v>
      </c>
      <c r="C118" s="61" t="s">
        <v>58</v>
      </c>
      <c r="D118" s="61" t="s">
        <v>59</v>
      </c>
      <c r="E118" s="61" t="s">
        <v>191</v>
      </c>
      <c r="F118" s="61" t="s">
        <v>60</v>
      </c>
      <c r="G118" s="61" t="s">
        <v>194</v>
      </c>
      <c r="H118" s="61" t="s">
        <v>209</v>
      </c>
      <c r="I118" s="61" t="s">
        <v>210</v>
      </c>
      <c r="J118" s="60" t="s">
        <v>53</v>
      </c>
      <c r="K118" s="60">
        <v>100</v>
      </c>
      <c r="L118" s="60">
        <v>230000000</v>
      </c>
      <c r="M118" s="30" t="s">
        <v>35</v>
      </c>
      <c r="N118" s="60" t="s">
        <v>56</v>
      </c>
      <c r="O118" s="61" t="s">
        <v>36</v>
      </c>
      <c r="P118" s="33"/>
      <c r="Q118" s="31" t="s">
        <v>128</v>
      </c>
      <c r="R118" s="61" t="s">
        <v>177</v>
      </c>
      <c r="S118" s="60"/>
      <c r="T118" s="60"/>
      <c r="U118" s="62"/>
      <c r="V118" s="62"/>
      <c r="W118" s="62">
        <v>14500000</v>
      </c>
      <c r="X118" s="74">
        <f>W118*1.12</f>
        <v>16240000.000000002</v>
      </c>
      <c r="Y118" s="60"/>
      <c r="Z118" s="60">
        <v>2014</v>
      </c>
      <c r="AA118" s="71"/>
    </row>
    <row r="119" spans="1:27" ht="38.25" x14ac:dyDescent="0.25">
      <c r="A119" s="7" t="s">
        <v>216</v>
      </c>
      <c r="B119" s="60" t="s">
        <v>29</v>
      </c>
      <c r="C119" s="61" t="s">
        <v>58</v>
      </c>
      <c r="D119" s="61" t="s">
        <v>59</v>
      </c>
      <c r="E119" s="61" t="s">
        <v>191</v>
      </c>
      <c r="F119" s="61" t="s">
        <v>60</v>
      </c>
      <c r="G119" s="61" t="s">
        <v>194</v>
      </c>
      <c r="H119" s="61" t="s">
        <v>211</v>
      </c>
      <c r="I119" s="61" t="s">
        <v>212</v>
      </c>
      <c r="J119" s="60" t="s">
        <v>53</v>
      </c>
      <c r="K119" s="60">
        <v>100</v>
      </c>
      <c r="L119" s="60">
        <v>230000000</v>
      </c>
      <c r="M119" s="30" t="s">
        <v>35</v>
      </c>
      <c r="N119" s="60" t="s">
        <v>56</v>
      </c>
      <c r="O119" s="61" t="s">
        <v>36</v>
      </c>
      <c r="P119" s="33"/>
      <c r="Q119" s="31" t="s">
        <v>128</v>
      </c>
      <c r="R119" s="61" t="s">
        <v>177</v>
      </c>
      <c r="S119" s="60"/>
      <c r="T119" s="60"/>
      <c r="U119" s="62"/>
      <c r="V119" s="62"/>
      <c r="W119" s="62">
        <v>11500000</v>
      </c>
      <c r="X119" s="74">
        <f>W119*1.12</f>
        <v>12880000.000000002</v>
      </c>
      <c r="Y119" s="60"/>
      <c r="Z119" s="60">
        <v>2014</v>
      </c>
      <c r="AA119" s="71"/>
    </row>
    <row r="120" spans="1:27" x14ac:dyDescent="0.25">
      <c r="A120" s="6" t="s">
        <v>32</v>
      </c>
      <c r="B120" s="96"/>
      <c r="C120" s="97"/>
      <c r="D120" s="97"/>
      <c r="E120" s="97"/>
      <c r="F120" s="97"/>
      <c r="G120" s="97"/>
      <c r="H120" s="97"/>
      <c r="I120" s="97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101">
        <f>SUM(W117:W119)</f>
        <v>39000000</v>
      </c>
      <c r="X120" s="101">
        <f>SUM(X117:X119)</f>
        <v>43680000.000000007</v>
      </c>
      <c r="Y120" s="96"/>
      <c r="Z120" s="96"/>
      <c r="AA120" s="71"/>
    </row>
    <row r="121" spans="1:27" x14ac:dyDescent="0.25">
      <c r="A121" s="6" t="s">
        <v>33</v>
      </c>
      <c r="B121" s="60"/>
      <c r="C121" s="61"/>
      <c r="D121" s="61"/>
      <c r="E121" s="61"/>
      <c r="F121" s="61"/>
      <c r="G121" s="61"/>
      <c r="H121" s="61"/>
      <c r="I121" s="61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2"/>
      <c r="X121" s="62"/>
      <c r="Y121" s="60"/>
      <c r="Z121" s="60"/>
      <c r="AA121" s="71"/>
    </row>
    <row r="122" spans="1:27" ht="51" x14ac:dyDescent="0.25">
      <c r="A122" s="7" t="s">
        <v>202</v>
      </c>
      <c r="B122" s="60" t="s">
        <v>29</v>
      </c>
      <c r="C122" s="61" t="s">
        <v>179</v>
      </c>
      <c r="D122" s="61" t="s">
        <v>180</v>
      </c>
      <c r="E122" s="61" t="s">
        <v>181</v>
      </c>
      <c r="F122" s="61" t="s">
        <v>180</v>
      </c>
      <c r="G122" s="61" t="s">
        <v>181</v>
      </c>
      <c r="H122" s="61" t="s">
        <v>182</v>
      </c>
      <c r="I122" s="61" t="s">
        <v>193</v>
      </c>
      <c r="J122" s="60" t="s">
        <v>53</v>
      </c>
      <c r="K122" s="60">
        <v>100</v>
      </c>
      <c r="L122" s="60">
        <v>230000000</v>
      </c>
      <c r="M122" s="61" t="s">
        <v>35</v>
      </c>
      <c r="N122" s="61" t="s">
        <v>203</v>
      </c>
      <c r="O122" s="61" t="s">
        <v>36</v>
      </c>
      <c r="P122" s="33" t="s">
        <v>63</v>
      </c>
      <c r="Q122" s="61" t="s">
        <v>77</v>
      </c>
      <c r="R122" s="61" t="s">
        <v>177</v>
      </c>
      <c r="S122" s="60"/>
      <c r="T122" s="60"/>
      <c r="U122" s="62"/>
      <c r="V122" s="62"/>
      <c r="W122" s="62">
        <v>11422220</v>
      </c>
      <c r="X122" s="74">
        <f>W122*1.12</f>
        <v>12792886.4</v>
      </c>
      <c r="Y122" s="60"/>
      <c r="Z122" s="60">
        <v>2014</v>
      </c>
      <c r="AA122" s="71"/>
    </row>
    <row r="123" spans="1:27" ht="127.5" x14ac:dyDescent="0.2">
      <c r="A123" s="7" t="s">
        <v>204</v>
      </c>
      <c r="B123" s="29" t="s">
        <v>29</v>
      </c>
      <c r="C123" s="41" t="s">
        <v>185</v>
      </c>
      <c r="D123" s="26" t="s">
        <v>186</v>
      </c>
      <c r="E123" s="26" t="s">
        <v>187</v>
      </c>
      <c r="F123" s="26" t="s">
        <v>196</v>
      </c>
      <c r="G123" s="29" t="s">
        <v>197</v>
      </c>
      <c r="H123" s="68" t="s">
        <v>188</v>
      </c>
      <c r="I123" s="56" t="s">
        <v>198</v>
      </c>
      <c r="J123" s="29" t="s">
        <v>30</v>
      </c>
      <c r="K123" s="66">
        <v>100</v>
      </c>
      <c r="L123" s="29">
        <v>230000000</v>
      </c>
      <c r="M123" s="30" t="s">
        <v>35</v>
      </c>
      <c r="N123" s="31" t="s">
        <v>205</v>
      </c>
      <c r="O123" s="26" t="s">
        <v>36</v>
      </c>
      <c r="P123" s="33"/>
      <c r="Q123" s="31" t="s">
        <v>205</v>
      </c>
      <c r="R123" s="26" t="s">
        <v>177</v>
      </c>
      <c r="S123" s="69"/>
      <c r="T123" s="26"/>
      <c r="U123" s="74"/>
      <c r="V123" s="67"/>
      <c r="W123" s="75">
        <v>7500000</v>
      </c>
      <c r="X123" s="74">
        <f>W123*1.12</f>
        <v>8400000</v>
      </c>
      <c r="Y123" s="70"/>
      <c r="Z123" s="67">
        <v>2014</v>
      </c>
      <c r="AA123" s="72"/>
    </row>
    <row r="124" spans="1:27" s="65" customFormat="1" x14ac:dyDescent="0.25">
      <c r="A124" s="6" t="s">
        <v>34</v>
      </c>
      <c r="B124" s="63"/>
      <c r="C124" s="52"/>
      <c r="D124" s="52"/>
      <c r="E124" s="52"/>
      <c r="F124" s="52"/>
      <c r="G124" s="52"/>
      <c r="H124" s="52"/>
      <c r="I124" s="52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4"/>
      <c r="V124" s="64"/>
      <c r="W124" s="64">
        <f>SUM(W122:W123)</f>
        <v>18922220</v>
      </c>
      <c r="X124" s="64">
        <f>SUM(X122:X123)</f>
        <v>21192886.399999999</v>
      </c>
      <c r="Y124" s="63"/>
      <c r="Z124" s="63"/>
      <c r="AA124" s="15"/>
    </row>
    <row r="125" spans="1:27" s="65" customFormat="1" x14ac:dyDescent="0.25">
      <c r="A125" s="6" t="s">
        <v>27</v>
      </c>
      <c r="B125" s="63"/>
      <c r="C125" s="52"/>
      <c r="D125" s="52"/>
      <c r="E125" s="52"/>
      <c r="F125" s="52"/>
      <c r="G125" s="52"/>
      <c r="H125" s="52"/>
      <c r="I125" s="52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4"/>
      <c r="V125" s="64"/>
      <c r="W125" s="64">
        <f>W115+W120+W124</f>
        <v>78114620</v>
      </c>
      <c r="X125" s="64">
        <f>X115+X120+X124</f>
        <v>87488374.400000006</v>
      </c>
      <c r="Y125" s="63"/>
      <c r="Z125" s="63"/>
      <c r="AA125" s="15"/>
    </row>
  </sheetData>
  <autoFilter ref="A8:AA125"/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2014-08-15T12:29:51Z</dcterms:modified>
</cp:coreProperties>
</file>