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6390" windowWidth="28830" windowHeight="6450"/>
  </bookViews>
  <sheets>
    <sheet name="товары, работы и услуги" sheetId="4" r:id="rId1"/>
  </sheets>
  <definedNames>
    <definedName name="_xlnm._FilterDatabase" localSheetId="0" hidden="1">'товары, работы и услуги'!$A$8:$AA$96</definedName>
    <definedName name="_xlnm.Print_Titles" localSheetId="0">'товары, работы и услуги'!$7:$7</definedName>
    <definedName name="_xlnm.Print_Area" localSheetId="0">'товары, работы и услуги'!$A$1:$AA$97</definedName>
  </definedNames>
  <calcPr calcId="145621"/>
  <fileRecoveryPr autoRecover="0"/>
</workbook>
</file>

<file path=xl/calcChain.xml><?xml version="1.0" encoding="utf-8"?>
<calcChain xmlns="http://schemas.openxmlformats.org/spreadsheetml/2006/main">
  <c r="X37" i="4" l="1"/>
  <c r="X39" i="4" l="1"/>
  <c r="X38" i="4"/>
  <c r="X40" i="4" s="1"/>
  <c r="X36" i="4"/>
  <c r="W54" i="4" l="1"/>
  <c r="X53" i="4"/>
  <c r="X52" i="4"/>
  <c r="X51" i="4"/>
  <c r="W40" i="4"/>
  <c r="X54" i="4" l="1"/>
  <c r="W74" i="4"/>
  <c r="W71" i="4"/>
  <c r="W60" i="4"/>
  <c r="X49" i="4"/>
  <c r="X55" i="4" s="1"/>
  <c r="W49" i="4"/>
  <c r="W55" i="4" s="1"/>
  <c r="W65" i="4" l="1"/>
  <c r="W61" i="4"/>
  <c r="X94" i="4" l="1"/>
  <c r="X70" i="4"/>
  <c r="X73" i="4"/>
  <c r="X59" i="4"/>
  <c r="W31" i="4"/>
  <c r="X31" i="4" s="1"/>
  <c r="W33" i="4"/>
  <c r="X33" i="4" s="1"/>
  <c r="W32" i="4"/>
  <c r="X32" i="4" s="1"/>
  <c r="W30" i="4"/>
  <c r="X30" i="4" s="1"/>
  <c r="W29" i="4"/>
  <c r="W28" i="4"/>
  <c r="X28" i="4" s="1"/>
  <c r="W27" i="4"/>
  <c r="W89" i="4"/>
  <c r="X83" i="4"/>
  <c r="W83" i="4"/>
  <c r="W66" i="4"/>
  <c r="W21" i="4"/>
  <c r="W13" i="4"/>
  <c r="W14" i="4" s="1"/>
  <c r="W34" i="4" l="1"/>
  <c r="W41" i="4" s="1"/>
  <c r="X60" i="4"/>
  <c r="X61" i="4" s="1"/>
  <c r="X27" i="4"/>
  <c r="X34" i="4" s="1"/>
  <c r="X41" i="4" s="1"/>
  <c r="X95" i="4"/>
  <c r="X96" i="4" s="1"/>
  <c r="W95" i="4"/>
  <c r="W96" i="4" s="1"/>
  <c r="X88" i="4" l="1"/>
  <c r="X89" i="4" s="1"/>
  <c r="X90" i="4" s="1"/>
  <c r="W90" i="4"/>
  <c r="W17" i="4" l="1"/>
  <c r="W18" i="4" s="1"/>
  <c r="W22" i="4" s="1"/>
  <c r="X17" i="4" l="1"/>
  <c r="X18" i="4" s="1"/>
  <c r="W79" i="4" l="1"/>
  <c r="W78" i="4" s="1"/>
  <c r="W80" i="4" s="1"/>
  <c r="W84" i="4" s="1"/>
  <c r="X78" i="4" l="1"/>
  <c r="X80" i="4" s="1"/>
  <c r="X84" i="4" s="1"/>
  <c r="X71" i="4"/>
  <c r="W75" i="4"/>
  <c r="X74" i="4"/>
  <c r="X75" i="4" l="1"/>
  <c r="X64" i="4"/>
  <c r="X65" i="4" s="1"/>
  <c r="X66" i="4" s="1"/>
  <c r="X20" i="4" l="1"/>
  <c r="X12" i="4"/>
  <c r="X13" i="4" l="1"/>
  <c r="X14" i="4" s="1"/>
  <c r="X21" i="4" l="1"/>
  <c r="X22" i="4" s="1"/>
</calcChain>
</file>

<file path=xl/sharedStrings.xml><?xml version="1.0" encoding="utf-8"?>
<sst xmlns="http://schemas.openxmlformats.org/spreadsheetml/2006/main" count="603" uniqueCount="249">
  <si>
    <t>Наименование организации</t>
  </si>
  <si>
    <t>Код  ТРУ</t>
  </si>
  <si>
    <t>Способ закупок</t>
  </si>
  <si>
    <t>Код КАТО места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</si>
  <si>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</si>
  <si>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</si>
  <si>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</si>
  <si>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</si>
  <si>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</si>
  <si>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</si>
  <si>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</si>
  <si>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</si>
  <si>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</si>
  <si>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</si>
  <si>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</si>
  <si>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</si>
  <si>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</si>
  <si>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</si>
  <si>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№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</si>
  <si>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</si>
  <si>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</si>
  <si>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</si>
  <si>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Прогноз местного содержания, %</t>
  </si>
  <si>
    <t>Место (адрес)  осуществления закупок</t>
  </si>
  <si>
    <t>Приложение 1</t>
  </si>
  <si>
    <t>АО "Эмбамунайгаз"</t>
  </si>
  <si>
    <t>3. Услуги</t>
  </si>
  <si>
    <t>г.Атырау, ул.Валиханова, 1</t>
  </si>
  <si>
    <t>Наименование закупаемых товаров, работ и услуг (на казахском языке)</t>
  </si>
  <si>
    <t>Краткая характеристика (описание) товаров, работ и услуг с указанием СТ РК, ГОСТ, ТУ и т.д. (на казахском языке)</t>
  </si>
  <si>
    <t>Дополнительная характеристика (на казахском языке)</t>
  </si>
  <si>
    <t>ОИ</t>
  </si>
  <si>
    <t>2. Работы</t>
  </si>
  <si>
    <t>71.20.19.12.00.00.00</t>
  </si>
  <si>
    <t>Услуги по авторскому надзору</t>
  </si>
  <si>
    <t xml:space="preserve">авторлық қадағалау қызметін көрсету </t>
  </si>
  <si>
    <t xml:space="preserve"> Атырауская область</t>
  </si>
  <si>
    <t>к приказу  АО "Эмбамунайгаз" № 1023 от  "22 " октября 2014 года</t>
  </si>
  <si>
    <t>Итого включить</t>
  </si>
  <si>
    <t>Департамент автоматизации производства и информационных технологий</t>
  </si>
  <si>
    <t>Авансовый платеж - 0%, оставшаяся часть в течение 30 р.д. с момента подписания акта приема-передачи</t>
  </si>
  <si>
    <t>Итого по услугам</t>
  </si>
  <si>
    <t>Итого исключить</t>
  </si>
  <si>
    <t>Итого по работам</t>
  </si>
  <si>
    <t>к приказу  АО "Эмбамунайгаз" №    от   .11.2014 года</t>
  </si>
  <si>
    <t>Авторский надзор  за ходом строительства коммерческих узлов учета нефти в  АО "Эмбамунайгаз"</t>
  </si>
  <si>
    <t xml:space="preserve">"Ембімұнайгаз" АҚ -нда мұнай есебінің коммерциялық торабы құрылысының салыну барысына авторлық бақылау </t>
  </si>
  <si>
    <t>Услуги по авторскому надзору за реализацией проекта строительства  объекта "Работы по строительству коммерческих  узлов  учета нефти (КУУН)   АО "Эмбамунайгаз" в 2014-2015 гг.</t>
  </si>
  <si>
    <t>ноябрь</t>
  </si>
  <si>
    <t xml:space="preserve">"Ембімұнайгаз" АҚ-ның 2014-2015 жж. мұнай есебінің коммерциялық торабы құрылысы бойынша жұмыстар" нысаны құрылысының жобасын іске қосу үшін авторлық бақылау жүргізу жұмыстары </t>
  </si>
  <si>
    <t>417-2 У</t>
  </si>
  <si>
    <t>декабрь 2014 -сентябрь 2015</t>
  </si>
  <si>
    <t>417-3  У</t>
  </si>
  <si>
    <t>1. Товары</t>
  </si>
  <si>
    <t>3510 Т</t>
  </si>
  <si>
    <t>27.51.28.04.02.02.15.10.1</t>
  </si>
  <si>
    <t>Шкаф</t>
  </si>
  <si>
    <t>тепловой (мармит)</t>
  </si>
  <si>
    <t xml:space="preserve">мармит для 1 блюд </t>
  </si>
  <si>
    <t>октябрь, ноябрь</t>
  </si>
  <si>
    <t>Атырауская обл, г.Атырау, ст.Тендык, УПТОиКО</t>
  </si>
  <si>
    <t>DDP</t>
  </si>
  <si>
    <t>до 30 ноября 2014г.</t>
  </si>
  <si>
    <t>авансовый платеж - 0%, оставшаяся часть в течение 30 рабочих дней с момента подписания акта приема-передачи</t>
  </si>
  <si>
    <t>штука</t>
  </si>
  <si>
    <t>столбец - 11,14</t>
  </si>
  <si>
    <t>3511 Т</t>
  </si>
  <si>
    <t xml:space="preserve">мармит для 2 блюд </t>
  </si>
  <si>
    <t>3512-1 Т</t>
  </si>
  <si>
    <t>27.51.28.04.02.02.10.10.1</t>
  </si>
  <si>
    <t>жарочный электрический</t>
  </si>
  <si>
    <t>шкаф пекарский 3-х секционный (хлебопекарная)</t>
  </si>
  <si>
    <t>3573 Т</t>
  </si>
  <si>
    <t>27.51.11.02.01.01.00.50.1</t>
  </si>
  <si>
    <t>Морозильник</t>
  </si>
  <si>
    <t>Отдельностоящий. МКС. Объем от 220 и более литров.</t>
  </si>
  <si>
    <t>Морозильник - ларь</t>
  </si>
  <si>
    <t>3575 Т</t>
  </si>
  <si>
    <t>25.99.12.10.00.00.00.30.1</t>
  </si>
  <si>
    <t>Котел</t>
  </si>
  <si>
    <t>металлический, для приготовления пищи</t>
  </si>
  <si>
    <t>КПЭМ-100/9 Т: Котел пищеварочный</t>
  </si>
  <si>
    <t>3531 Т</t>
  </si>
  <si>
    <t>32.99.61.00.00.00.30.40.1</t>
  </si>
  <si>
    <t>Программное обеспечение</t>
  </si>
  <si>
    <t>Программный продукт - систематической автоматизированной обработки данных</t>
  </si>
  <si>
    <t>компьютерные плагины</t>
  </si>
  <si>
    <t>3532-1 Т</t>
  </si>
  <si>
    <t>27.32.13.00.02.04.20.01.1</t>
  </si>
  <si>
    <t>кабель</t>
  </si>
  <si>
    <t>SVGA (кабель для соединения монитора с компьютером, монитора с ноутбуком, проектора с ноутбуком или любых видео устройств с разъёмом D-Sub или DVI (через переходник) с источником сигнала)</t>
  </si>
  <si>
    <t>кабель коммутация</t>
  </si>
  <si>
    <t>3530 Т</t>
  </si>
  <si>
    <t>32.40.39.00.00.00.11.30.1</t>
  </si>
  <si>
    <t>Устройства и инструменты музыкальные игрушечные</t>
  </si>
  <si>
    <t>Устройства и инструменты музыкальные игрушечные электротехнические</t>
  </si>
  <si>
    <t>компрессоры</t>
  </si>
  <si>
    <t>итого по товарам</t>
  </si>
  <si>
    <t>ноябрь, декабрь</t>
  </si>
  <si>
    <t xml:space="preserve">до 20 декабря </t>
  </si>
  <si>
    <t>жылулық (мармит)</t>
  </si>
  <si>
    <t>электорлы</t>
  </si>
  <si>
    <t>Мұздатқыш</t>
  </si>
  <si>
    <t>Жеке тұратын. МКС. Көлемі 200-ден аса литрге дейін.</t>
  </si>
  <si>
    <t>Қазан</t>
  </si>
  <si>
    <t>металл, тамақ дайындауға арналған</t>
  </si>
  <si>
    <t>Бағдарламалық қамтамасыз ету</t>
  </si>
  <si>
    <t>Деректерді жүйелендірілген автоматтандырылған өңдеудің бағдарламалық өнімі</t>
  </si>
  <si>
    <t>SVGA (мониторды компьютермен, мониторды ноутбукпен, проекторды ноутбукпен немесе ажыратуы разъёмом D-Sub немесе DVI (жалғастырғыш тетік арқылы) кез келген бейне құрылғыларды сигнал көзімен қосуға арналған кабел)</t>
  </si>
  <si>
    <t>Музыкалық ойыншық құрылғылар және аспаптар</t>
  </si>
  <si>
    <t>Музыкалық электр техникалық ойыншық құрылғылар және аспаптар</t>
  </si>
  <si>
    <t>3510-1 Т</t>
  </si>
  <si>
    <t>3511-1 Т</t>
  </si>
  <si>
    <t>3512-2 Т</t>
  </si>
  <si>
    <t>3573-1 Т</t>
  </si>
  <si>
    <t>3575-1 Т</t>
  </si>
  <si>
    <t>Исключить</t>
  </si>
  <si>
    <t>09.10.12.26.10.10.00</t>
  </si>
  <si>
    <t>Работы строительные по обустройству скважин после эксплуатационного бурения</t>
  </si>
  <si>
    <t>Пайдаланушы бұрғылаудан соң ұңғымаларды жайластыру бойынша құрылыс жұмыстары</t>
  </si>
  <si>
    <t>Комплекс строительных работ по обустройству скважин после эксплуатационного бурения</t>
  </si>
  <si>
    <t xml:space="preserve">Пайдаланушы бұрңылаудан соң ұңғымаларды жайластыру бойынша құрылыс жұмыстары кешені </t>
  </si>
  <si>
    <t>Обустройство скважин для закачки пара в пласт м/р В.Молдабек</t>
  </si>
  <si>
    <t xml:space="preserve"> Ш.Молдабек кен орнында жер қабатына бу айдауға арналған ұңғыманы жайластыру </t>
  </si>
  <si>
    <t>ОТ</t>
  </si>
  <si>
    <t>г. Атырау ул. Валиханова, 1</t>
  </si>
  <si>
    <t xml:space="preserve">Атырауская область Кзылкогинский район </t>
  </si>
  <si>
    <t>итого по работам</t>
  </si>
  <si>
    <t>Включить</t>
  </si>
  <si>
    <t/>
  </si>
  <si>
    <t>Департамент социальной политики</t>
  </si>
  <si>
    <t>Департамент капитального строительства</t>
  </si>
  <si>
    <r>
      <t xml:space="preserve">авансовый платеж - 30% с предоставлением банк. гарантий, </t>
    </r>
    <r>
      <rPr>
        <b/>
        <sz val="10"/>
        <rFont val="Times New Roman"/>
        <family val="1"/>
        <charset val="204"/>
      </rPr>
      <t xml:space="preserve">промежуточные </t>
    </r>
    <r>
      <rPr>
        <sz val="10"/>
        <rFont val="Times New Roman"/>
        <family val="1"/>
        <charset val="204"/>
      </rPr>
      <t xml:space="preserve">90% - в течение 30 рабочих дней с момента предоставления оригинала счет-фактуры с учетом НДС и оригинала акта выполненных работ, </t>
    </r>
    <r>
      <rPr>
        <b/>
        <sz val="10"/>
        <rFont val="Times New Roman"/>
        <family val="1"/>
        <charset val="204"/>
      </rPr>
      <t>остаток</t>
    </r>
    <r>
      <rPr>
        <sz val="10"/>
        <rFont val="Times New Roman"/>
        <family val="1"/>
        <charset val="204"/>
      </rPr>
      <t xml:space="preserve"> 10% - в течение 30 рабочих дней с момента предоставления акта сдачи-приемки Заказчику</t>
    </r>
  </si>
  <si>
    <t>246 Р</t>
  </si>
  <si>
    <t>246-1 Р</t>
  </si>
  <si>
    <t>74.90.20.11.00.00.00</t>
  </si>
  <si>
    <t>Услуги по экспертизе проектов</t>
  </si>
  <si>
    <t>Жобаларға сараптама қызметтері</t>
  </si>
  <si>
    <t>Атырауская область</t>
  </si>
  <si>
    <t>авансовый платеж - 0%, оставшаяся часть в течение 30 р.д. с момента подписания акта приема-передачи</t>
  </si>
  <si>
    <t xml:space="preserve">Услуги государственной экспертизы отчета анализ разработки мест.Каратон </t>
  </si>
  <si>
    <t xml:space="preserve"> Каратон кен орнын игеруге талдау жұмыстары бойынша мемлекеттік сараптама кызметтері.</t>
  </si>
  <si>
    <t>ноябрь-декабрь</t>
  </si>
  <si>
    <t>Департамент  разработки НГМ</t>
  </si>
  <si>
    <t>431 У</t>
  </si>
  <si>
    <t>71.12.19.05.00.00.00</t>
  </si>
  <si>
    <t>Работы инженерные по проектированию</t>
  </si>
  <si>
    <t>Инженерлік жобалау жұмыстары</t>
  </si>
  <si>
    <t>Разработка проектно-сметной документации</t>
  </si>
  <si>
    <t>Инженерлік -сметалық құжаттарды дайындау</t>
  </si>
  <si>
    <t>Работы по составлению уточненного проекта разработки месторождения Каратон, с проектом предОВОС</t>
  </si>
  <si>
    <t>Каратон кен орынын нақтыланған игеру жобасын, алдын-ала ҚОӘБ жұмыстарымен</t>
  </si>
  <si>
    <t xml:space="preserve"> г.Атырау, ул.Валиханова, 1</t>
  </si>
  <si>
    <t xml:space="preserve">Работы по составлению анализа разработки месторождения Каратон </t>
  </si>
  <si>
    <t>Каратон кен орынын  игеруге талдау жасау жұмыстары</t>
  </si>
  <si>
    <t>198 Р</t>
  </si>
  <si>
    <t>198-1 Р</t>
  </si>
  <si>
    <t>267 Р</t>
  </si>
  <si>
    <t>Итого по товарам</t>
  </si>
  <si>
    <t>26.30.23.00.00.00.15.01.1</t>
  </si>
  <si>
    <t>Автоматическая телефонная станция</t>
  </si>
  <si>
    <t>Автоматты телефон стациясы</t>
  </si>
  <si>
    <t>Автоматическая телефонная станция (АТС)</t>
  </si>
  <si>
    <t>Автоматты телефон станциясы (АТС)</t>
  </si>
  <si>
    <t>АТC Call Manager для IP телефонии</t>
  </si>
  <si>
    <t>IP телефондар үшін АТC Call Manager</t>
  </si>
  <si>
    <t>ЦПЭ</t>
  </si>
  <si>
    <t>до 30 декабря 2014г.</t>
  </si>
  <si>
    <t>комп</t>
  </si>
  <si>
    <t>3640 Т</t>
  </si>
  <si>
    <t>35.15.10.11.00.00.00</t>
  </si>
  <si>
    <t>Услуги по передаче и распределению электроэнергии</t>
  </si>
  <si>
    <t>Услуги по передаче и распределению электроэнергии субъектами розничного рынка электрической энергии</t>
  </si>
  <si>
    <t>Услуги электроснабжения  (электроэнергия и услуги по передаче и распределению электроэнергии)</t>
  </si>
  <si>
    <t>г.Атырау ул.Валиханова,1</t>
  </si>
  <si>
    <t>декабрь</t>
  </si>
  <si>
    <t>авансовый платеж - 50%, до пятого числа расчетного месяца от  заявленного объема электроэнергии на расчетный месяц, оканчательный расчет 50% до пятнадцатого числа расчетного месяца</t>
  </si>
  <si>
    <t>Департамент механики и транспорта</t>
  </si>
  <si>
    <t>448 У</t>
  </si>
  <si>
    <t xml:space="preserve">АО "Эмбамунайгаз" </t>
  </si>
  <si>
    <t>77.11.10.13.00.00.00</t>
  </si>
  <si>
    <t>Услуги по транспортному обслуживанию служебным автотранспортом</t>
  </si>
  <si>
    <t>Қызмет автокөлігімен көліктік қызмет көрсету қызметі</t>
  </si>
  <si>
    <t>Услуги по пассажирским перевозкам автомобильным транспортом аппарата управления АО "ЭМГ"</t>
  </si>
  <si>
    <t>"ЕМГ"АҚ-ның басқару аппаратын автомобильді көлігімен жолаушыларды  тасымалдау қызметі.</t>
  </si>
  <si>
    <t>авансовый платеж - 0%, оставшаяся часть в течение 30 рабочих дней с момента подписания акта прием-передачи</t>
  </si>
  <si>
    <t>474 У</t>
  </si>
  <si>
    <t>исключена</t>
  </si>
  <si>
    <t xml:space="preserve">Атырауская область </t>
  </si>
  <si>
    <t>декабрь 2014 - декабрь 2015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</si>
  <si>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</t>
  </si>
  <si>
    <t>Услуги по государственной экспертизе отчета технологической схемы месторождения Новобогат Западный</t>
  </si>
  <si>
    <t>Батыс Новобогат кен орнын   технологиялық жобасына - мемлекеттік сараптама қызметтері.</t>
  </si>
  <si>
    <t>сентябрь, октябрь, ноябрь</t>
  </si>
  <si>
    <t>сентябрь-декабрь</t>
  </si>
  <si>
    <t>Работы по составлениею Уточненного проекта разработки месторождения Каратон с предОВОС</t>
  </si>
  <si>
    <t xml:space="preserve">Қаратон кен орнын игреудің нақтыланған жобасы алдын ала ҚОӘБ-мен  </t>
  </si>
  <si>
    <t>май, июнь</t>
  </si>
  <si>
    <t>июнь-декабрь</t>
  </si>
  <si>
    <t>Департамент энергетики</t>
  </si>
  <si>
    <t>июнь-ноябрь</t>
  </si>
  <si>
    <t>июнь-июль</t>
  </si>
  <si>
    <t>2.Работы</t>
  </si>
  <si>
    <t>декабрь 2014 - ноябрь 2015</t>
  </si>
  <si>
    <t>446 У</t>
  </si>
  <si>
    <t>36.00.20.13.00.00.00</t>
  </si>
  <si>
    <t>Услуги по водоснабжению и водоотведению</t>
  </si>
  <si>
    <t>Су қамту және суды шығару қызметі</t>
  </si>
  <si>
    <t>Холодная вода и канализация для Аппарат упр. АО "Эмбамунайгаз", НГДУ "Доссормунайгаз", упр.Эмбамунайэнерго</t>
  </si>
  <si>
    <t>"Ембамунайгаз" АҚ басқарма аппараты, Доссормунайгаз" МГӨБ - сы, Ембімұнайэнерго басқармасы үшін салқын су және канализация</t>
  </si>
  <si>
    <t xml:space="preserve">г.Атырау, ул.Валиханова, 1 </t>
  </si>
  <si>
    <t xml:space="preserve">октябрь </t>
  </si>
  <si>
    <t>авансовый платеж "0%", оставшаяся часть в течение 30 р.д. с момента подписания акта приема-передачи</t>
  </si>
  <si>
    <t>81.21.10.10.00.00.00</t>
  </si>
  <si>
    <t>Услуги по общей уборке зданий</t>
  </si>
  <si>
    <t>ғимаратты жалпы тазалау қызметі</t>
  </si>
  <si>
    <t>Общая уборка зданий</t>
  </si>
  <si>
    <t>ғимаратты жалпы тазалау</t>
  </si>
  <si>
    <t>Обслуживание административного здания АО "ЭМГ" г. Атырау</t>
  </si>
  <si>
    <t>"ЕМГ" АҚ Атырау қаласындағы әкімшілік ғимаратына қызмет көрсету</t>
  </si>
  <si>
    <t>декабрь 2013 года</t>
  </si>
  <si>
    <t>январь-декабрь</t>
  </si>
  <si>
    <t>октябрь-декабрь</t>
  </si>
  <si>
    <t>столбец - 11,14,20, 21</t>
  </si>
  <si>
    <t>136-4 У</t>
  </si>
  <si>
    <t>52.21.24.10.00.00.00</t>
  </si>
  <si>
    <t>Услуги стоянок для автотранспортных средств</t>
  </si>
  <si>
    <t xml:space="preserve">Автокөлік құралдары үшін автотұрақ  қызметі </t>
  </si>
  <si>
    <t>Пропуск на автомашин АО "ЭМГ" для въезда на территорию международного аэропорта г.Атырау</t>
  </si>
  <si>
    <t>Атырау қаласының халықаралық әуежайына "ЕМГ" АҚ автокөліктерін кіргізуге рұқсат қызметі</t>
  </si>
  <si>
    <t>2. Услуги</t>
  </si>
  <si>
    <t>итого по услугам</t>
  </si>
  <si>
    <t>2. Услуги:</t>
  </si>
  <si>
    <t>434-1 У</t>
  </si>
  <si>
    <t>Ғимаратты жалпы тазалау қызметі</t>
  </si>
  <si>
    <t xml:space="preserve">август  </t>
  </si>
  <si>
    <t>август-декабрь</t>
  </si>
  <si>
    <t>119 У</t>
  </si>
  <si>
    <t>446-1 У</t>
  </si>
  <si>
    <t>119-1 У</t>
  </si>
  <si>
    <t>434-2 У</t>
  </si>
  <si>
    <t>столбец- 6, 11</t>
  </si>
  <si>
    <t>столбец- 11</t>
  </si>
  <si>
    <t>столбец- 20, 21</t>
  </si>
  <si>
    <t>столбец -11, 12, 14, 20, 21</t>
  </si>
  <si>
    <t>столбец- 6, 11, 12, 14, 20, 21</t>
  </si>
  <si>
    <t>475 У</t>
  </si>
  <si>
    <t>Электр энергиясының бөлшек нарығы субъектілерінің электр энергиясын беру және тарату бойынша қызметтері</t>
  </si>
  <si>
    <t>XXXI изменения и дополнения в План закупок товаров, работ и услуг АО "Эмбамунайгаз" на 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</si>
</sst>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&quot;€&quot;#,##0;[Red]\-&quot;€&quot;#,##0"/>
    <numFmt numFmtId="166" formatCode="#,##0.0000"/>
    <numFmt numFmtId="167" formatCode="#,##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Helv"/>
    </font>
    <font>
      <u/>
      <sz val="10"/>
      <color indexed="12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10"/>
      <name val="Arial"/>
      <family val="2"/>
      <charset val="204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Arial"/>
    </font>
    <font>
      <sz val="10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solid">
        <fgColor indexed="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2">
    <xf numFmtId="0" fontId="0" fillId="0" borderId="0"/>
    <xf numFmtId="0" fontId="3" fillId="0" borderId="0"/>
    <xf numFmtId="0" fontId="7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7" fillId="0" borderId="0"/>
    <xf numFmtId="0" fontId="5" fillId="0" borderId="0"/>
    <xf numFmtId="0" fontId="3" fillId="0" borderId="0"/>
    <xf numFmtId="164" fontId="5" fillId="0" borderId="0" applyFont="0" applyFill="0" applyBorder="0" applyAlignment="0" applyProtection="0"/>
    <xf numFmtId="40" fontId="5" fillId="2" borderId="1"/>
    <xf numFmtId="0" fontId="3" fillId="0" borderId="0"/>
    <xf numFmtId="164" fontId="5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9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3" fillId="0" borderId="0"/>
    <xf numFmtId="40" fontId="5" fillId="2" borderId="1"/>
    <xf numFmtId="49" fontId="11" fillId="3" borderId="2">
      <alignment vertical="center"/>
    </xf>
    <xf numFmtId="49" fontId="12" fillId="3" borderId="2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2" fillId="0" borderId="0"/>
    <xf numFmtId="0" fontId="5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13" fillId="0" borderId="0"/>
    <xf numFmtId="164" fontId="5" fillId="0" borderId="0" applyFont="0" applyFill="0" applyBorder="0" applyAlignment="0" applyProtection="0"/>
    <xf numFmtId="0" fontId="16" fillId="0" borderId="0"/>
    <xf numFmtId="164" fontId="5" fillId="0" borderId="0" applyFont="0" applyFill="0" applyBorder="0" applyAlignment="0" applyProtection="0"/>
    <xf numFmtId="0" fontId="5" fillId="0" borderId="0"/>
    <xf numFmtId="0" fontId="10" fillId="0" borderId="0"/>
    <xf numFmtId="0" fontId="7" fillId="0" borderId="0"/>
  </cellStyleXfs>
  <cellXfs count="125">
    <xf numFmtId="0" fontId="0" fillId="0" borderId="0" xfId="0"/>
    <xf numFmtId="0" fontId="4" fillId="0" borderId="0" xfId="1" applyFont="1" applyFill="1" applyBorder="1" applyAlignment="1">
      <alignment horizontal="center" vertical="center"/>
    </xf>
    <xf numFmtId="4" fontId="4" fillId="0" borderId="0" xfId="1" applyNumberFormat="1" applyFont="1" applyFill="1" applyBorder="1" applyAlignment="1">
      <alignment horizontal="center" vertical="center"/>
    </xf>
    <xf numFmtId="0" fontId="4" fillId="0" borderId="0" xfId="19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0" xfId="19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/>
    </xf>
    <xf numFmtId="4" fontId="6" fillId="0" borderId="0" xfId="3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4" fillId="0" borderId="0" xfId="3" applyNumberFormat="1" applyFont="1" applyFill="1" applyAlignment="1">
      <alignment horizontal="center" vertical="center"/>
    </xf>
    <xf numFmtId="0" fontId="4" fillId="0" borderId="0" xfId="19" applyFont="1" applyFill="1" applyAlignment="1">
      <alignment horizontal="center" vertical="center"/>
    </xf>
    <xf numFmtId="4" fontId="4" fillId="0" borderId="0" xfId="19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4" fillId="0" borderId="0" xfId="19" applyNumberFormat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 wrapText="1"/>
    </xf>
    <xf numFmtId="0" fontId="6" fillId="0" borderId="0" xfId="19" applyFont="1" applyFill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 wrapText="1"/>
    </xf>
    <xf numFmtId="0" fontId="4" fillId="0" borderId="3" xfId="4" applyFont="1" applyFill="1" applyBorder="1" applyAlignment="1">
      <alignment horizontal="center" vertical="center" wrapText="1"/>
    </xf>
    <xf numFmtId="0" fontId="6" fillId="0" borderId="3" xfId="19" applyNumberFormat="1" applyFont="1" applyFill="1" applyBorder="1" applyAlignment="1">
      <alignment horizontal="center" vertical="center" wrapText="1"/>
    </xf>
    <xf numFmtId="0" fontId="6" fillId="0" borderId="3" xfId="19" applyNumberFormat="1" applyFont="1" applyFill="1" applyBorder="1" applyAlignment="1">
      <alignment horizontal="left" vertical="center"/>
    </xf>
    <xf numFmtId="0" fontId="4" fillId="0" borderId="3" xfId="2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4" fontId="6" fillId="0" borderId="3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center" vertical="center"/>
    </xf>
    <xf numFmtId="0" fontId="4" fillId="0" borderId="0" xfId="1" applyFont="1" applyFill="1" applyBorder="1"/>
    <xf numFmtId="0" fontId="4" fillId="0" borderId="3" xfId="3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top" wrapText="1"/>
    </xf>
    <xf numFmtId="0" fontId="4" fillId="0" borderId="3" xfId="1" applyFont="1" applyFill="1" applyBorder="1" applyAlignment="1">
      <alignment horizontal="center" wrapText="1"/>
    </xf>
    <xf numFmtId="0" fontId="4" fillId="0" borderId="0" xfId="1" applyFont="1" applyFill="1"/>
    <xf numFmtId="0" fontId="6" fillId="0" borderId="3" xfId="1" applyFont="1" applyFill="1" applyBorder="1" applyAlignment="1">
      <alignment vertical="center" wrapText="1"/>
    </xf>
    <xf numFmtId="49" fontId="6" fillId="0" borderId="3" xfId="77" applyNumberFormat="1" applyFont="1" applyFill="1" applyBorder="1" applyAlignment="1">
      <alignment horizontal="center" vertical="center" wrapText="1"/>
    </xf>
    <xf numFmtId="0" fontId="6" fillId="0" borderId="3" xfId="77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6" fillId="0" borderId="3" xfId="5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top" wrapText="1"/>
    </xf>
    <xf numFmtId="0" fontId="6" fillId="0" borderId="3" xfId="1" applyNumberFormat="1" applyFont="1" applyFill="1" applyBorder="1" applyAlignment="1">
      <alignment horizontal="center" vertical="center" wrapText="1"/>
    </xf>
    <xf numFmtId="1" fontId="4" fillId="0" borderId="3" xfId="2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vertical="center" wrapText="1"/>
    </xf>
    <xf numFmtId="166" fontId="17" fillId="0" borderId="0" xfId="1" applyNumberFormat="1" applyFont="1" applyFill="1" applyAlignment="1">
      <alignment vertical="center"/>
    </xf>
    <xf numFmtId="14" fontId="4" fillId="0" borderId="0" xfId="1" applyNumberFormat="1" applyFont="1" applyFill="1" applyBorder="1" applyAlignment="1">
      <alignment horizontal="center" vertical="center"/>
    </xf>
    <xf numFmtId="164" fontId="4" fillId="0" borderId="0" xfId="49" applyFont="1" applyFill="1" applyAlignment="1">
      <alignment horizontal="center" vertical="center"/>
    </xf>
    <xf numFmtId="0" fontId="4" fillId="0" borderId="0" xfId="0" applyNumberFormat="1" applyFont="1" applyFill="1" applyBorder="1"/>
    <xf numFmtId="0" fontId="4" fillId="0" borderId="3" xfId="0" applyNumberFormat="1" applyFont="1" applyFill="1" applyBorder="1"/>
    <xf numFmtId="0" fontId="6" fillId="0" borderId="3" xfId="0" applyNumberFormat="1" applyFont="1" applyFill="1" applyBorder="1"/>
    <xf numFmtId="0" fontId="6" fillId="0" borderId="3" xfId="0" applyNumberFormat="1" applyFont="1" applyFill="1" applyBorder="1" applyAlignment="1">
      <alignment horizontal="left" vertical="center"/>
    </xf>
    <xf numFmtId="0" fontId="18" fillId="0" borderId="3" xfId="0" applyNumberFormat="1" applyFont="1" applyFill="1" applyBorder="1" applyAlignment="1">
      <alignment horizontal="left"/>
    </xf>
    <xf numFmtId="0" fontId="18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center" wrapText="1"/>
    </xf>
    <xf numFmtId="0" fontId="15" fillId="0" borderId="0" xfId="0" applyFont="1" applyFill="1"/>
    <xf numFmtId="0" fontId="4" fillId="0" borderId="0" xfId="0" applyFont="1" applyFill="1"/>
    <xf numFmtId="49" fontId="4" fillId="0" borderId="3" xfId="1" applyNumberFormat="1" applyFont="1" applyFill="1" applyBorder="1" applyAlignment="1">
      <alignment horizontal="center" vertical="center" wrapText="1"/>
    </xf>
    <xf numFmtId="1" fontId="18" fillId="0" borderId="3" xfId="0" applyNumberFormat="1" applyFont="1" applyFill="1" applyBorder="1" applyAlignment="1">
      <alignment horizontal="center" vertical="center" wrapText="1"/>
    </xf>
    <xf numFmtId="0" fontId="18" fillId="0" borderId="3" xfId="0" applyNumberFormat="1" applyFont="1" applyFill="1" applyBorder="1" applyAlignment="1">
      <alignment horizontal="center" vertical="center"/>
    </xf>
    <xf numFmtId="0" fontId="4" fillId="0" borderId="3" xfId="64" applyFont="1" applyFill="1" applyBorder="1" applyAlignment="1">
      <alignment horizontal="center" vertical="center" wrapText="1"/>
    </xf>
    <xf numFmtId="1" fontId="4" fillId="0" borderId="3" xfId="1" applyNumberFormat="1" applyFont="1" applyFill="1" applyBorder="1" applyAlignment="1">
      <alignment horizontal="center" vertical="center" wrapText="1"/>
    </xf>
    <xf numFmtId="4" fontId="6" fillId="0" borderId="3" xfId="19" applyNumberFormat="1" applyFont="1" applyFill="1" applyBorder="1" applyAlignment="1">
      <alignment horizontal="center" vertical="center" wrapText="1"/>
    </xf>
    <xf numFmtId="4" fontId="4" fillId="0" borderId="0" xfId="1" applyNumberFormat="1" applyFont="1" applyFill="1" applyBorder="1" applyAlignment="1">
      <alignment horizontal="center" vertical="center" wrapText="1"/>
    </xf>
    <xf numFmtId="49" fontId="4" fillId="0" borderId="3" xfId="81" applyNumberFormat="1" applyFont="1" applyFill="1" applyBorder="1" applyAlignment="1">
      <alignment horizontal="center" vertical="center" wrapText="1"/>
    </xf>
    <xf numFmtId="0" fontId="4" fillId="0" borderId="3" xfId="17" applyFont="1" applyFill="1" applyBorder="1" applyAlignment="1">
      <alignment horizontal="center" vertical="center" wrapText="1"/>
    </xf>
    <xf numFmtId="3" fontId="4" fillId="0" borderId="3" xfId="11" applyNumberFormat="1" applyFont="1" applyFill="1" applyBorder="1" applyAlignment="1">
      <alignment horizontal="center" vertical="center" wrapText="1"/>
    </xf>
    <xf numFmtId="0" fontId="4" fillId="0" borderId="3" xfId="11" applyFont="1" applyFill="1" applyBorder="1" applyAlignment="1">
      <alignment horizontal="center" vertical="center" wrapText="1"/>
    </xf>
    <xf numFmtId="3" fontId="4" fillId="0" borderId="3" xfId="17" applyNumberFormat="1" applyFont="1" applyFill="1" applyBorder="1" applyAlignment="1">
      <alignment horizontal="center" vertical="center" wrapText="1"/>
    </xf>
    <xf numFmtId="0" fontId="4" fillId="0" borderId="3" xfId="11" applyFont="1" applyFill="1" applyBorder="1" applyAlignment="1">
      <alignment horizontal="center" vertical="center"/>
    </xf>
    <xf numFmtId="0" fontId="4" fillId="0" borderId="3" xfId="80" applyFont="1" applyFill="1" applyBorder="1" applyAlignment="1">
      <alignment horizontal="center" vertical="center" wrapText="1"/>
    </xf>
    <xf numFmtId="4" fontId="4" fillId="0" borderId="3" xfId="2" applyNumberFormat="1" applyFont="1" applyFill="1" applyBorder="1" applyAlignment="1">
      <alignment horizontal="right" vertical="center" wrapText="1"/>
    </xf>
    <xf numFmtId="4" fontId="6" fillId="0" borderId="3" xfId="2" applyNumberFormat="1" applyFont="1" applyFill="1" applyBorder="1" applyAlignment="1">
      <alignment horizontal="right" vertical="center" wrapText="1"/>
    </xf>
    <xf numFmtId="4" fontId="6" fillId="0" borderId="3" xfId="19" applyNumberFormat="1" applyFont="1" applyFill="1" applyBorder="1" applyAlignment="1">
      <alignment horizontal="right" vertical="center" wrapText="1"/>
    </xf>
    <xf numFmtId="4" fontId="6" fillId="0" borderId="3" xfId="1" applyNumberFormat="1" applyFont="1" applyFill="1" applyBorder="1" applyAlignment="1">
      <alignment horizontal="right" vertical="center" wrapText="1"/>
    </xf>
    <xf numFmtId="4" fontId="4" fillId="0" borderId="3" xfId="1" applyNumberFormat="1" applyFont="1" applyFill="1" applyBorder="1" applyAlignment="1">
      <alignment horizontal="right" vertical="center" wrapText="1"/>
    </xf>
    <xf numFmtId="4" fontId="4" fillId="0" borderId="3" xfId="17" applyNumberFormat="1" applyFont="1" applyFill="1" applyBorder="1" applyAlignment="1">
      <alignment horizontal="right" vertical="center" wrapText="1"/>
    </xf>
    <xf numFmtId="4" fontId="6" fillId="0" borderId="3" xfId="0" applyNumberFormat="1" applyFont="1" applyFill="1" applyBorder="1" applyAlignment="1">
      <alignment horizontal="right"/>
    </xf>
    <xf numFmtId="4" fontId="4" fillId="0" borderId="3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horizontal="right"/>
    </xf>
    <xf numFmtId="4" fontId="4" fillId="0" borderId="0" xfId="19" applyNumberFormat="1" applyFont="1" applyFill="1" applyBorder="1" applyAlignment="1">
      <alignment horizontal="right" vertical="center"/>
    </xf>
    <xf numFmtId="0" fontId="18" fillId="0" borderId="3" xfId="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center" wrapText="1"/>
    </xf>
    <xf numFmtId="0" fontId="20" fillId="0" borderId="3" xfId="1" applyFont="1" applyFill="1" applyBorder="1" applyAlignment="1">
      <alignment horizontal="center" vertical="center" wrapText="1"/>
    </xf>
    <xf numFmtId="1" fontId="20" fillId="0" borderId="3" xfId="1" applyNumberFormat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/>
    </xf>
    <xf numFmtId="0" fontId="21" fillId="0" borderId="3" xfId="1" applyFont="1" applyFill="1" applyBorder="1"/>
    <xf numFmtId="0" fontId="21" fillId="0" borderId="0" xfId="1" applyFont="1" applyFill="1"/>
    <xf numFmtId="0" fontId="22" fillId="0" borderId="3" xfId="3" applyFont="1" applyFill="1" applyBorder="1" applyAlignment="1">
      <alignment horizontal="center" vertical="center" wrapText="1"/>
    </xf>
    <xf numFmtId="0" fontId="22" fillId="0" borderId="3" xfId="17" applyFont="1" applyFill="1" applyBorder="1" applyAlignment="1">
      <alignment horizontal="center" vertical="center" wrapText="1"/>
    </xf>
    <xf numFmtId="0" fontId="22" fillId="0" borderId="3" xfId="11" applyFont="1" applyFill="1" applyBorder="1" applyAlignment="1">
      <alignment horizontal="center" vertical="center"/>
    </xf>
    <xf numFmtId="0" fontId="22" fillId="0" borderId="4" xfId="11" applyFont="1" applyFill="1" applyBorder="1" applyAlignment="1">
      <alignment horizontal="center" vertical="center" wrapText="1"/>
    </xf>
    <xf numFmtId="0" fontId="4" fillId="0" borderId="3" xfId="7" applyFont="1" applyFill="1" applyBorder="1" applyAlignment="1">
      <alignment horizontal="center" vertical="center" wrapText="1"/>
    </xf>
    <xf numFmtId="167" fontId="4" fillId="0" borderId="3" xfId="11" applyNumberFormat="1" applyFont="1" applyFill="1" applyBorder="1" applyAlignment="1">
      <alignment horizontal="center" vertical="center"/>
    </xf>
    <xf numFmtId="164" fontId="4" fillId="0" borderId="3" xfId="12" applyFont="1" applyFill="1" applyBorder="1" applyAlignment="1">
      <alignment horizontal="center" vertical="center"/>
    </xf>
    <xf numFmtId="0" fontId="22" fillId="0" borderId="3" xfId="7" applyFont="1" applyFill="1" applyBorder="1" applyAlignment="1">
      <alignment horizontal="center" vertical="center" wrapText="1"/>
    </xf>
    <xf numFmtId="167" fontId="22" fillId="0" borderId="3" xfId="11" applyNumberFormat="1" applyFont="1" applyFill="1" applyBorder="1" applyAlignment="1">
      <alignment horizontal="center" vertical="center"/>
    </xf>
    <xf numFmtId="0" fontId="22" fillId="0" borderId="3" xfId="2" applyNumberFormat="1" applyFont="1" applyFill="1" applyBorder="1" applyAlignment="1">
      <alignment horizontal="center" vertical="center" wrapText="1"/>
    </xf>
    <xf numFmtId="0" fontId="22" fillId="0" borderId="4" xfId="4" applyFont="1" applyFill="1" applyBorder="1" applyAlignment="1">
      <alignment horizontal="center" vertical="center" wrapText="1"/>
    </xf>
    <xf numFmtId="3" fontId="22" fillId="0" borderId="3" xfId="3" applyNumberFormat="1" applyFont="1" applyFill="1" applyBorder="1" applyAlignment="1">
      <alignment horizontal="center" vertical="center" wrapText="1"/>
    </xf>
    <xf numFmtId="0" fontId="22" fillId="0" borderId="4" xfId="7" applyFont="1" applyFill="1" applyBorder="1" applyAlignment="1">
      <alignment horizontal="center" vertical="center" wrapText="1"/>
    </xf>
    <xf numFmtId="0" fontId="4" fillId="0" borderId="4" xfId="7" applyFont="1" applyFill="1" applyBorder="1" applyAlignment="1">
      <alignment horizontal="center" vertical="center" wrapText="1"/>
    </xf>
    <xf numFmtId="3" fontId="4" fillId="0" borderId="4" xfId="11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4" fillId="0" borderId="3" xfId="11" applyNumberFormat="1" applyFont="1" applyFill="1" applyBorder="1" applyAlignment="1">
      <alignment horizontal="center" vertical="center" wrapText="1"/>
    </xf>
    <xf numFmtId="4" fontId="4" fillId="0" borderId="3" xfId="12" applyNumberFormat="1" applyFont="1" applyFill="1" applyBorder="1" applyAlignment="1">
      <alignment horizontal="center" vertical="center" wrapText="1"/>
    </xf>
    <xf numFmtId="164" fontId="4" fillId="0" borderId="3" xfId="12" applyNumberFormat="1" applyFont="1" applyFill="1" applyBorder="1" applyAlignment="1">
      <alignment horizontal="center" vertical="center" wrapText="1"/>
    </xf>
    <xf numFmtId="0" fontId="6" fillId="0" borderId="3" xfId="2" applyNumberFormat="1" applyFont="1" applyFill="1" applyBorder="1" applyAlignment="1">
      <alignment horizontal="center" vertical="center" wrapText="1"/>
    </xf>
    <xf numFmtId="0" fontId="4" fillId="0" borderId="4" xfId="11" applyFont="1" applyFill="1" applyBorder="1" applyAlignment="1">
      <alignment horizontal="center" vertical="center" wrapText="1"/>
    </xf>
    <xf numFmtId="4" fontId="4" fillId="0" borderId="3" xfId="12" applyNumberFormat="1" applyFont="1" applyFill="1" applyBorder="1" applyAlignment="1">
      <alignment horizontal="right" vertical="center"/>
    </xf>
    <xf numFmtId="4" fontId="22" fillId="0" borderId="3" xfId="12" applyNumberFormat="1" applyFont="1" applyFill="1" applyBorder="1" applyAlignment="1">
      <alignment horizontal="right" vertical="center"/>
    </xf>
    <xf numFmtId="4" fontId="4" fillId="0" borderId="3" xfId="12" applyNumberFormat="1" applyFont="1" applyFill="1" applyBorder="1" applyAlignment="1">
      <alignment horizontal="right" vertical="center" wrapText="1"/>
    </xf>
    <xf numFmtId="4" fontId="6" fillId="0" borderId="3" xfId="12" applyNumberFormat="1" applyFont="1" applyFill="1" applyBorder="1" applyAlignment="1">
      <alignment horizontal="right" vertical="center" wrapText="1"/>
    </xf>
    <xf numFmtId="4" fontId="20" fillId="0" borderId="3" xfId="1" applyNumberFormat="1" applyFont="1" applyFill="1" applyBorder="1" applyAlignment="1">
      <alignment horizontal="center" vertical="center" wrapText="1"/>
    </xf>
    <xf numFmtId="3" fontId="20" fillId="0" borderId="3" xfId="1" applyNumberFormat="1" applyFont="1" applyFill="1" applyBorder="1" applyAlignment="1">
      <alignment horizontal="center" vertical="center" wrapText="1"/>
    </xf>
    <xf numFmtId="17" fontId="4" fillId="0" borderId="3" xfId="3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center" vertical="center"/>
    </xf>
    <xf numFmtId="0" fontId="4" fillId="0" borderId="3" xfId="81" applyFont="1" applyFill="1" applyBorder="1" applyAlignment="1">
      <alignment horizontal="center" vertical="center" wrapText="1"/>
    </xf>
    <xf numFmtId="3" fontId="4" fillId="0" borderId="3" xfId="11" applyNumberFormat="1" applyFont="1" applyFill="1" applyBorder="1" applyAlignment="1">
      <alignment horizontal="center" vertical="center"/>
    </xf>
    <xf numFmtId="0" fontId="18" fillId="0" borderId="0" xfId="0" applyFont="1" applyFill="1"/>
    <xf numFmtId="3" fontId="18" fillId="0" borderId="0" xfId="0" applyNumberFormat="1" applyFont="1" applyFill="1"/>
    <xf numFmtId="0" fontId="19" fillId="0" borderId="3" xfId="0" applyFont="1" applyFill="1" applyBorder="1"/>
  </cellXfs>
  <cellStyles count="82">
    <cellStyle name=" 1" xfId="20"/>
    <cellStyle name="Normal 2" xfId="21"/>
    <cellStyle name="Normal 2 2" xfId="66"/>
    <cellStyle name="Normal 2 3 2" xfId="4"/>
    <cellStyle name="Normal 2 3 2 2" xfId="22"/>
    <cellStyle name="Normal 2 3 2 2 2" xfId="5"/>
    <cellStyle name="Normal 2 3 2 3" xfId="23"/>
    <cellStyle name="Normal 3" xfId="16"/>
    <cellStyle name="Normal 3 2" xfId="24"/>
    <cellStyle name="SAS FM Read-only data cell (read-only table)" xfId="13"/>
    <cellStyle name="SAS FM Read-only data cell (read-only table) 3" xfId="25"/>
    <cellStyle name="SAS FM Row header" xfId="26"/>
    <cellStyle name="SAS FM Row header 2" xfId="27"/>
    <cellStyle name="Style 1" xfId="9"/>
    <cellStyle name="Гиперссылка 2" xfId="28"/>
    <cellStyle name="Обычный" xfId="0" builtinId="0"/>
    <cellStyle name="Обычный 10" xfId="7"/>
    <cellStyle name="Обычный 10 2" xfId="17"/>
    <cellStyle name="Обычный 11" xfId="8"/>
    <cellStyle name="Обычный 11 2" xfId="29"/>
    <cellStyle name="Обычный 12" xfId="30"/>
    <cellStyle name="Обычный 12 2" xfId="31"/>
    <cellStyle name="Обычный 13" xfId="32"/>
    <cellStyle name="Обычный 131" xfId="79"/>
    <cellStyle name="Обычный 14" xfId="18"/>
    <cellStyle name="Обычный 15" xfId="33"/>
    <cellStyle name="Обычный 15 2" xfId="71"/>
    <cellStyle name="Обычный 2" xfId="1"/>
    <cellStyle name="Обычный 2 2" xfId="3"/>
    <cellStyle name="Обычный 2 2 2 2" xfId="14"/>
    <cellStyle name="Обычный 2 2 2_Корр ГПЗ 2012 (для РА)финал" xfId="34"/>
    <cellStyle name="Обычный 2 2 3" xfId="35"/>
    <cellStyle name="Обычный 2 3_Корр ГПЗ 2012 (для РА)финал" xfId="36"/>
    <cellStyle name="Обычный 2_План ГЗ на 2011г  первочередные " xfId="11"/>
    <cellStyle name="Обычный 22" xfId="37"/>
    <cellStyle name="Обычный 25" xfId="77"/>
    <cellStyle name="Обычный 3" xfId="6"/>
    <cellStyle name="Обычный 3 2" xfId="64"/>
    <cellStyle name="Обычный 3 3" xfId="75"/>
    <cellStyle name="Обычный 4" xfId="10"/>
    <cellStyle name="Обычный 4 2" xfId="19"/>
    <cellStyle name="Обычный 4 2 2" xfId="70"/>
    <cellStyle name="Обычный 4 2 3" xfId="74"/>
    <cellStyle name="Обычный 5" xfId="38"/>
    <cellStyle name="Обычный 5 2" xfId="67"/>
    <cellStyle name="Обычный 6" xfId="39"/>
    <cellStyle name="Обычный 7" xfId="40"/>
    <cellStyle name="Обычный 7 2" xfId="68"/>
    <cellStyle name="Обычный 8" xfId="41"/>
    <cellStyle name="Обычный 8 2" xfId="42"/>
    <cellStyle name="Обычный 9" xfId="43"/>
    <cellStyle name="Обычный 9 2" xfId="69"/>
    <cellStyle name="Обычный_Корректировка ПП - 2012 год 2-этап Общая от 10  02  2012 (согласов) (2)" xfId="80"/>
    <cellStyle name="Обычный_Лист1" xfId="81"/>
    <cellStyle name="Процентный 2" xfId="44"/>
    <cellStyle name="Стиль 1" xfId="2"/>
    <cellStyle name="Стиль 1 2" xfId="45"/>
    <cellStyle name="Финансовый 10" xfId="46"/>
    <cellStyle name="Финансовый 10 2" xfId="47"/>
    <cellStyle name="Финансовый 11" xfId="48"/>
    <cellStyle name="Финансовый 16" xfId="76"/>
    <cellStyle name="Финансовый 2" xfId="49"/>
    <cellStyle name="Финансовый 2 2" xfId="50"/>
    <cellStyle name="Финансовый 2 3" xfId="51"/>
    <cellStyle name="Финансовый 2 4" xfId="72"/>
    <cellStyle name="Финансовый 3" xfId="52"/>
    <cellStyle name="Финансовый 3 2" xfId="73"/>
    <cellStyle name="Финансовый 33" xfId="78"/>
    <cellStyle name="Финансовый 4" xfId="53"/>
    <cellStyle name="Финансовый 4 2" xfId="54"/>
    <cellStyle name="Финансовый 5" xfId="55"/>
    <cellStyle name="Финансовый 6" xfId="56"/>
    <cellStyle name="Финансовый 6 2" xfId="57"/>
    <cellStyle name="Финансовый 7" xfId="12"/>
    <cellStyle name="Финансовый 7 2" xfId="58"/>
    <cellStyle name="Финансовый 7 3" xfId="65"/>
    <cellStyle name="Финансовый 8" xfId="59"/>
    <cellStyle name="Финансовый 8 2" xfId="60"/>
    <cellStyle name="Финансовый 9" xfId="61"/>
    <cellStyle name="Финансовый 9 2" xfId="15"/>
    <cellStyle name="Финансовый 9 3" xfId="62"/>
    <cellStyle name="Хороший 2" xfId="6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X97"/>
  <sheetViews>
    <sheetView tabSelected="1" topLeftCell="A4" zoomScaleNormal="100" zoomScaleSheetLayoutView="100" workbookViewId="0">
      <pane xSplit="3" ySplit="5" topLeftCell="D45" activePane="bottomRight" state="frozen"/>
      <selection activeCell="A4" sqref="A4"/>
      <selection pane="topRight" activeCell="D4" sqref="D4"/>
      <selection pane="bottomLeft" activeCell="A9" sqref="A9"/>
      <selection pane="bottomRight" activeCell="A53" sqref="A53"/>
    </sheetView>
  </sheetViews>
  <sheetFormatPr defaultRowHeight="12.75" x14ac:dyDescent="0.25"/>
  <cols>
    <col min="1" max="1" width="10.140625" style="15" customWidth="1"/>
    <col min="2" max="2" width="20" style="5" customWidth="1"/>
    <col min="3" max="3" width="23.85546875" style="3" customWidth="1"/>
    <col min="4" max="4" width="24.5703125" style="3" customWidth="1"/>
    <col min="5" max="5" width="21.5703125" style="3" customWidth="1"/>
    <col min="6" max="6" width="25.140625" style="3" customWidth="1"/>
    <col min="7" max="7" width="25.5703125" style="3" customWidth="1"/>
    <col min="8" max="8" width="30.85546875" style="3" customWidth="1"/>
    <col min="9" max="9" width="28.5703125" style="3" customWidth="1"/>
    <col min="10" max="10" width="15.42578125" style="5" customWidth="1"/>
    <col min="11" max="11" width="20.5703125" style="5" customWidth="1"/>
    <col min="12" max="12" width="18.28515625" style="5" customWidth="1"/>
    <col min="13" max="13" width="16.7109375" style="5" customWidth="1"/>
    <col min="14" max="14" width="17.5703125" style="5" customWidth="1"/>
    <col min="15" max="15" width="17.140625" style="5" customWidth="1"/>
    <col min="16" max="16" width="17" style="5" customWidth="1"/>
    <col min="17" max="17" width="15.85546875" style="5" customWidth="1"/>
    <col min="18" max="18" width="37.5703125" style="5" customWidth="1"/>
    <col min="19" max="19" width="14.42578125" style="5" customWidth="1"/>
    <col min="20" max="20" width="17.140625" style="5" customWidth="1"/>
    <col min="21" max="21" width="13.28515625" style="5" customWidth="1"/>
    <col min="22" max="22" width="14.7109375" style="5" customWidth="1"/>
    <col min="23" max="23" width="18.140625" style="13" customWidth="1"/>
    <col min="24" max="24" width="18.85546875" style="13" customWidth="1"/>
    <col min="25" max="25" width="20.85546875" style="5" customWidth="1"/>
    <col min="26" max="26" width="15.42578125" style="5" customWidth="1"/>
    <col min="27" max="27" width="14.5703125" style="3" customWidth="1"/>
    <col min="28" max="29" width="9.140625" style="12"/>
    <col min="30" max="30" width="13.5703125" style="12" customWidth="1"/>
    <col min="31" max="16384" width="9.140625" style="12"/>
  </cols>
  <sheetData>
    <row r="1" spans="1:37" s="7" customFormat="1" x14ac:dyDescent="0.25">
      <c r="A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8"/>
      <c r="T1" s="1"/>
      <c r="U1" s="1"/>
      <c r="V1" s="2"/>
      <c r="W1" s="9" t="s">
        <v>24</v>
      </c>
      <c r="X1" s="2"/>
      <c r="Y1" s="1"/>
      <c r="Z1" s="1"/>
      <c r="AA1" s="4"/>
    </row>
    <row r="2" spans="1:37" s="7" customFormat="1" x14ac:dyDescent="0.25">
      <c r="A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8"/>
      <c r="T2" s="1"/>
      <c r="U2" s="1"/>
      <c r="V2" s="2"/>
      <c r="W2" s="9" t="s">
        <v>37</v>
      </c>
      <c r="X2" s="2"/>
      <c r="Y2" s="1"/>
      <c r="Z2" s="1"/>
      <c r="AA2" s="4"/>
    </row>
    <row r="3" spans="1:37" s="7" customFormat="1" x14ac:dyDescent="0.25">
      <c r="A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8"/>
      <c r="T3" s="1"/>
      <c r="U3" s="1"/>
      <c r="V3" s="2"/>
      <c r="W3" s="2"/>
      <c r="X3" s="2"/>
      <c r="Y3" s="1"/>
      <c r="Z3" s="1"/>
      <c r="AA3" s="4"/>
    </row>
    <row r="4" spans="1:37" s="7" customFormat="1" x14ac:dyDescent="0.25">
      <c r="A4" s="119" t="s">
        <v>248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1:37" s="7" customFormat="1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1" t="s">
        <v>24</v>
      </c>
      <c r="AA5" s="16"/>
    </row>
    <row r="6" spans="1:37" s="7" customFormat="1" x14ac:dyDescent="0.25">
      <c r="A6" s="14"/>
      <c r="B6" s="10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Y6" s="11" t="s">
        <v>44</v>
      </c>
      <c r="AA6" s="16"/>
    </row>
    <row r="7" spans="1:37" ht="76.5" x14ac:dyDescent="0.25">
      <c r="A7" s="22" t="s">
        <v>18</v>
      </c>
      <c r="B7" s="22" t="s">
        <v>0</v>
      </c>
      <c r="C7" s="22" t="s">
        <v>1</v>
      </c>
      <c r="D7" s="22" t="s">
        <v>19</v>
      </c>
      <c r="E7" s="22" t="s">
        <v>28</v>
      </c>
      <c r="F7" s="22" t="s">
        <v>20</v>
      </c>
      <c r="G7" s="22" t="s">
        <v>29</v>
      </c>
      <c r="H7" s="22" t="s">
        <v>21</v>
      </c>
      <c r="I7" s="22" t="s">
        <v>30</v>
      </c>
      <c r="J7" s="22" t="s">
        <v>2</v>
      </c>
      <c r="K7" s="22" t="s">
        <v>22</v>
      </c>
      <c r="L7" s="22" t="s">
        <v>3</v>
      </c>
      <c r="M7" s="22" t="s">
        <v>23</v>
      </c>
      <c r="N7" s="22" t="s">
        <v>4</v>
      </c>
      <c r="O7" s="22" t="s">
        <v>5</v>
      </c>
      <c r="P7" s="22" t="s">
        <v>6</v>
      </c>
      <c r="Q7" s="22" t="s">
        <v>7</v>
      </c>
      <c r="R7" s="22" t="s">
        <v>8</v>
      </c>
      <c r="S7" s="22" t="s">
        <v>9</v>
      </c>
      <c r="T7" s="22" t="s">
        <v>10</v>
      </c>
      <c r="U7" s="22" t="s">
        <v>11</v>
      </c>
      <c r="V7" s="22" t="s">
        <v>12</v>
      </c>
      <c r="W7" s="63" t="s">
        <v>13</v>
      </c>
      <c r="X7" s="63" t="s">
        <v>14</v>
      </c>
      <c r="Y7" s="22" t="s">
        <v>15</v>
      </c>
      <c r="Z7" s="22" t="s">
        <v>16</v>
      </c>
      <c r="AA7" s="22" t="s">
        <v>17</v>
      </c>
    </row>
    <row r="8" spans="1:37" x14ac:dyDescent="0.25">
      <c r="A8" s="22">
        <v>1</v>
      </c>
      <c r="B8" s="22">
        <v>2</v>
      </c>
      <c r="C8" s="22">
        <v>3</v>
      </c>
      <c r="D8" s="22">
        <v>4</v>
      </c>
      <c r="E8" s="22"/>
      <c r="F8" s="22">
        <v>5</v>
      </c>
      <c r="G8" s="22"/>
      <c r="H8" s="22">
        <v>6</v>
      </c>
      <c r="I8" s="22"/>
      <c r="J8" s="22">
        <v>7</v>
      </c>
      <c r="K8" s="22">
        <v>8</v>
      </c>
      <c r="L8" s="22">
        <v>9</v>
      </c>
      <c r="M8" s="22">
        <v>10</v>
      </c>
      <c r="N8" s="22">
        <v>11</v>
      </c>
      <c r="O8" s="22">
        <v>12</v>
      </c>
      <c r="P8" s="22">
        <v>13</v>
      </c>
      <c r="Q8" s="22">
        <v>14</v>
      </c>
      <c r="R8" s="22">
        <v>15</v>
      </c>
      <c r="S8" s="22">
        <v>16</v>
      </c>
      <c r="T8" s="22">
        <v>17</v>
      </c>
      <c r="U8" s="22">
        <v>18</v>
      </c>
      <c r="V8" s="22">
        <v>19</v>
      </c>
      <c r="W8" s="22">
        <v>20</v>
      </c>
      <c r="X8" s="22">
        <v>21</v>
      </c>
      <c r="Y8" s="22">
        <v>22</v>
      </c>
      <c r="Z8" s="22">
        <v>23</v>
      </c>
      <c r="AA8" s="22">
        <v>24</v>
      </c>
    </row>
    <row r="9" spans="1:37" x14ac:dyDescent="0.25">
      <c r="A9" s="23" t="s">
        <v>39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37" x14ac:dyDescent="0.25">
      <c r="A10" s="23" t="s">
        <v>116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37" x14ac:dyDescent="0.25">
      <c r="A11" s="23" t="s">
        <v>26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37" s="7" customFormat="1" ht="63" customHeight="1" x14ac:dyDescent="0.25">
      <c r="A12" s="19" t="s">
        <v>50</v>
      </c>
      <c r="B12" s="24" t="s">
        <v>25</v>
      </c>
      <c r="C12" s="55" t="s">
        <v>33</v>
      </c>
      <c r="D12" s="25" t="s">
        <v>34</v>
      </c>
      <c r="E12" s="25" t="s">
        <v>35</v>
      </c>
      <c r="F12" s="25" t="s">
        <v>34</v>
      </c>
      <c r="G12" s="25" t="s">
        <v>35</v>
      </c>
      <c r="H12" s="20" t="s">
        <v>45</v>
      </c>
      <c r="I12" s="20" t="s">
        <v>46</v>
      </c>
      <c r="J12" s="20" t="s">
        <v>31</v>
      </c>
      <c r="K12" s="21">
        <v>100</v>
      </c>
      <c r="L12" s="44">
        <v>230000000</v>
      </c>
      <c r="M12" s="20" t="s">
        <v>27</v>
      </c>
      <c r="N12" s="20" t="s">
        <v>48</v>
      </c>
      <c r="O12" s="20" t="s">
        <v>36</v>
      </c>
      <c r="P12" s="19"/>
      <c r="Q12" s="20" t="s">
        <v>51</v>
      </c>
      <c r="R12" s="26" t="s">
        <v>40</v>
      </c>
      <c r="S12" s="19"/>
      <c r="T12" s="19"/>
      <c r="U12" s="19"/>
      <c r="V12" s="72"/>
      <c r="W12" s="72">
        <v>643815</v>
      </c>
      <c r="X12" s="72">
        <f>W12*1.12</f>
        <v>721072.8</v>
      </c>
      <c r="Y12" s="19"/>
      <c r="Z12" s="45">
        <v>2014</v>
      </c>
      <c r="AA12" s="18" t="s">
        <v>241</v>
      </c>
      <c r="AB12" s="46"/>
      <c r="AC12" s="1"/>
      <c r="AD12" s="64"/>
      <c r="AE12" s="16"/>
      <c r="AF12" s="47"/>
      <c r="AG12" s="2"/>
      <c r="AH12" s="2"/>
      <c r="AI12" s="2"/>
      <c r="AK12" s="48"/>
    </row>
    <row r="13" spans="1:37" s="17" customFormat="1" x14ac:dyDescent="0.25">
      <c r="A13" s="23" t="s">
        <v>41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0"/>
      <c r="O13" s="22"/>
      <c r="P13" s="22"/>
      <c r="Q13" s="20"/>
      <c r="R13" s="22"/>
      <c r="S13" s="22"/>
      <c r="T13" s="22"/>
      <c r="U13" s="22"/>
      <c r="V13" s="73"/>
      <c r="W13" s="73">
        <f>SUM(W12:W12)</f>
        <v>643815</v>
      </c>
      <c r="X13" s="73">
        <f>SUM(X12:X12)</f>
        <v>721072.8</v>
      </c>
      <c r="Y13" s="22"/>
      <c r="Z13" s="22"/>
      <c r="AA13" s="22"/>
      <c r="AC13" s="1"/>
      <c r="AD13" s="64"/>
    </row>
    <row r="14" spans="1:37" s="17" customFormat="1" x14ac:dyDescent="0.25">
      <c r="A14" s="23" t="s">
        <v>42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0"/>
      <c r="O14" s="22"/>
      <c r="P14" s="22"/>
      <c r="Q14" s="20"/>
      <c r="R14" s="22"/>
      <c r="S14" s="22"/>
      <c r="T14" s="22"/>
      <c r="U14" s="22"/>
      <c r="V14" s="73"/>
      <c r="W14" s="73">
        <f>W13</f>
        <v>643815</v>
      </c>
      <c r="X14" s="73">
        <f>X13</f>
        <v>721072.8</v>
      </c>
      <c r="Y14" s="22"/>
      <c r="Z14" s="22"/>
      <c r="AA14" s="22"/>
      <c r="AC14" s="1"/>
      <c r="AD14" s="64"/>
    </row>
    <row r="15" spans="1:37" s="17" customFormat="1" x14ac:dyDescent="0.25">
      <c r="A15" s="23" t="s">
        <v>128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0"/>
      <c r="O15" s="22"/>
      <c r="P15" s="22"/>
      <c r="Q15" s="20"/>
      <c r="R15" s="22"/>
      <c r="S15" s="22"/>
      <c r="T15" s="22"/>
      <c r="U15" s="22"/>
      <c r="V15" s="73"/>
      <c r="W15" s="73"/>
      <c r="X15" s="73"/>
      <c r="Y15" s="22"/>
      <c r="Z15" s="22"/>
      <c r="AA15" s="22"/>
      <c r="AC15" s="1"/>
      <c r="AD15" s="64"/>
    </row>
    <row r="16" spans="1:37" x14ac:dyDescent="0.25">
      <c r="A16" s="22" t="s">
        <v>53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0"/>
      <c r="O16" s="22"/>
      <c r="P16" s="22"/>
      <c r="Q16" s="20"/>
      <c r="R16" s="22"/>
      <c r="S16" s="22"/>
      <c r="T16" s="22"/>
      <c r="U16" s="22"/>
      <c r="V16" s="72"/>
      <c r="W16" s="72"/>
      <c r="X16" s="72"/>
      <c r="Y16" s="22"/>
      <c r="Z16" s="22"/>
      <c r="AA16" s="22"/>
      <c r="AC16" s="1"/>
      <c r="AD16" s="64"/>
    </row>
    <row r="17" spans="1:180" s="7" customFormat="1" ht="63" customHeight="1" x14ac:dyDescent="0.25">
      <c r="A17" s="19" t="s">
        <v>169</v>
      </c>
      <c r="B17" s="24" t="s">
        <v>25</v>
      </c>
      <c r="C17" s="55" t="s">
        <v>159</v>
      </c>
      <c r="D17" s="25" t="s">
        <v>160</v>
      </c>
      <c r="E17" s="25" t="s">
        <v>161</v>
      </c>
      <c r="F17" s="25" t="s">
        <v>162</v>
      </c>
      <c r="G17" s="25" t="s">
        <v>163</v>
      </c>
      <c r="H17" s="20" t="s">
        <v>164</v>
      </c>
      <c r="I17" s="20" t="s">
        <v>165</v>
      </c>
      <c r="J17" s="20" t="s">
        <v>166</v>
      </c>
      <c r="K17" s="21">
        <v>0</v>
      </c>
      <c r="L17" s="44">
        <v>230000000</v>
      </c>
      <c r="M17" s="20" t="s">
        <v>27</v>
      </c>
      <c r="N17" s="20" t="s">
        <v>98</v>
      </c>
      <c r="O17" s="20" t="s">
        <v>60</v>
      </c>
      <c r="P17" s="19" t="s">
        <v>61</v>
      </c>
      <c r="Q17" s="20" t="s">
        <v>167</v>
      </c>
      <c r="R17" s="26" t="s">
        <v>63</v>
      </c>
      <c r="S17" s="19">
        <v>839</v>
      </c>
      <c r="T17" s="19" t="s">
        <v>168</v>
      </c>
      <c r="U17" s="19">
        <v>2</v>
      </c>
      <c r="V17" s="72">
        <v>3704000</v>
      </c>
      <c r="W17" s="72">
        <f>U17*V17</f>
        <v>7408000</v>
      </c>
      <c r="X17" s="72">
        <f>W17*1.12</f>
        <v>8296960.0000000009</v>
      </c>
      <c r="Y17" s="19"/>
      <c r="Z17" s="45">
        <v>2014</v>
      </c>
      <c r="AA17" s="18"/>
      <c r="AB17" s="46"/>
      <c r="AC17" s="1"/>
      <c r="AD17" s="64"/>
      <c r="AE17" s="16"/>
      <c r="AF17" s="47"/>
      <c r="AG17" s="2"/>
      <c r="AH17" s="2"/>
      <c r="AI17" s="2"/>
      <c r="AK17" s="48"/>
    </row>
    <row r="18" spans="1:180" s="17" customFormat="1" x14ac:dyDescent="0.25">
      <c r="A18" s="23" t="s">
        <v>158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73"/>
      <c r="W18" s="73">
        <f>SUM(W17:W17)</f>
        <v>7408000</v>
      </c>
      <c r="X18" s="73">
        <f>SUM(X17:X17)</f>
        <v>8296960.0000000009</v>
      </c>
      <c r="Y18" s="22"/>
      <c r="Z18" s="22"/>
      <c r="AA18" s="22"/>
      <c r="AC18" s="1"/>
      <c r="AD18" s="64"/>
    </row>
    <row r="19" spans="1:180" x14ac:dyDescent="0.25">
      <c r="A19" s="22" t="s">
        <v>26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0"/>
      <c r="O19" s="22"/>
      <c r="P19" s="22"/>
      <c r="Q19" s="20"/>
      <c r="R19" s="22"/>
      <c r="S19" s="22"/>
      <c r="T19" s="22"/>
      <c r="U19" s="22"/>
      <c r="V19" s="72"/>
      <c r="W19" s="72"/>
      <c r="X19" s="72"/>
      <c r="Y19" s="22"/>
      <c r="Z19" s="22"/>
      <c r="AA19" s="22"/>
      <c r="AC19" s="1"/>
      <c r="AD19" s="64"/>
    </row>
    <row r="20" spans="1:180" s="7" customFormat="1" ht="125.25" customHeight="1" x14ac:dyDescent="0.25">
      <c r="A20" s="19" t="s">
        <v>52</v>
      </c>
      <c r="B20" s="24" t="s">
        <v>25</v>
      </c>
      <c r="C20" s="55" t="s">
        <v>33</v>
      </c>
      <c r="D20" s="25" t="s">
        <v>34</v>
      </c>
      <c r="E20" s="25" t="s">
        <v>35</v>
      </c>
      <c r="F20" s="25" t="s">
        <v>34</v>
      </c>
      <c r="G20" s="25" t="s">
        <v>35</v>
      </c>
      <c r="H20" s="20" t="s">
        <v>47</v>
      </c>
      <c r="I20" s="20" t="s">
        <v>49</v>
      </c>
      <c r="J20" s="20" t="s">
        <v>31</v>
      </c>
      <c r="K20" s="21">
        <v>100</v>
      </c>
      <c r="L20" s="44">
        <v>230000000</v>
      </c>
      <c r="M20" s="20" t="s">
        <v>27</v>
      </c>
      <c r="N20" s="20" t="s">
        <v>98</v>
      </c>
      <c r="O20" s="20" t="s">
        <v>36</v>
      </c>
      <c r="P20" s="19"/>
      <c r="Q20" s="20" t="s">
        <v>51</v>
      </c>
      <c r="R20" s="26" t="s">
        <v>40</v>
      </c>
      <c r="S20" s="19"/>
      <c r="T20" s="19"/>
      <c r="U20" s="19"/>
      <c r="V20" s="72"/>
      <c r="W20" s="72">
        <v>643815</v>
      </c>
      <c r="X20" s="72">
        <f>W20*1.12</f>
        <v>721072.8</v>
      </c>
      <c r="Y20" s="19"/>
      <c r="Z20" s="45">
        <v>2014</v>
      </c>
      <c r="AA20" s="18"/>
      <c r="AB20" s="46"/>
      <c r="AC20" s="1"/>
      <c r="AD20" s="64"/>
      <c r="AE20" s="16"/>
      <c r="AF20" s="47"/>
      <c r="AG20" s="2"/>
      <c r="AH20" s="2"/>
      <c r="AI20" s="2"/>
      <c r="AK20" s="48"/>
    </row>
    <row r="21" spans="1:180" s="17" customFormat="1" x14ac:dyDescent="0.25">
      <c r="A21" s="23" t="s">
        <v>41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73"/>
      <c r="W21" s="73">
        <f>SUM(W20:W20)</f>
        <v>643815</v>
      </c>
      <c r="X21" s="73">
        <f>SUM(X20:X20)</f>
        <v>721072.8</v>
      </c>
      <c r="Y21" s="22"/>
      <c r="Z21" s="22"/>
      <c r="AA21" s="22"/>
      <c r="AC21" s="1"/>
      <c r="AD21" s="64"/>
    </row>
    <row r="22" spans="1:180" s="17" customFormat="1" x14ac:dyDescent="0.25">
      <c r="A22" s="23" t="s">
        <v>38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73"/>
      <c r="W22" s="73">
        <f>W18+W21</f>
        <v>8051815</v>
      </c>
      <c r="X22" s="73">
        <f>X18+X21</f>
        <v>9018032.8000000007</v>
      </c>
      <c r="Y22" s="22"/>
      <c r="Z22" s="22"/>
      <c r="AA22" s="22"/>
      <c r="AC22" s="1"/>
      <c r="AD22" s="64"/>
    </row>
    <row r="23" spans="1:180" x14ac:dyDescent="0.25">
      <c r="A23" s="23" t="s">
        <v>130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74"/>
      <c r="W23" s="74"/>
      <c r="X23" s="74"/>
      <c r="Y23" s="22"/>
      <c r="Z23" s="22"/>
      <c r="AA23" s="22"/>
      <c r="AC23" s="1"/>
      <c r="AD23" s="64"/>
    </row>
    <row r="24" spans="1:180" x14ac:dyDescent="0.25">
      <c r="A24" s="23" t="s">
        <v>116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74"/>
      <c r="W24" s="74"/>
      <c r="X24" s="74"/>
      <c r="Y24" s="22"/>
      <c r="Z24" s="22"/>
      <c r="AA24" s="22"/>
      <c r="AC24" s="1"/>
      <c r="AD24" s="64"/>
    </row>
    <row r="25" spans="1:180" s="56" customFormat="1" x14ac:dyDescent="0.2">
      <c r="A25" s="29" t="s">
        <v>53</v>
      </c>
      <c r="B25" s="30"/>
      <c r="C25" s="30"/>
      <c r="D25" s="30"/>
      <c r="E25" s="30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75"/>
      <c r="W25" s="75"/>
      <c r="X25" s="75"/>
      <c r="Y25" s="27"/>
      <c r="Z25" s="27"/>
      <c r="AA25" s="27"/>
      <c r="AB25" s="31"/>
      <c r="AC25" s="1"/>
      <c r="AD25" s="64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</row>
    <row r="26" spans="1:180" s="56" customFormat="1" ht="54" customHeight="1" x14ac:dyDescent="0.2">
      <c r="A26" s="18" t="s">
        <v>54</v>
      </c>
      <c r="B26" s="18" t="s">
        <v>25</v>
      </c>
      <c r="C26" s="18" t="s">
        <v>55</v>
      </c>
      <c r="D26" s="18" t="s">
        <v>56</v>
      </c>
      <c r="E26" s="18" t="s">
        <v>56</v>
      </c>
      <c r="F26" s="18" t="s">
        <v>57</v>
      </c>
      <c r="G26" s="18" t="s">
        <v>100</v>
      </c>
      <c r="H26" s="18" t="s">
        <v>58</v>
      </c>
      <c r="I26" s="18"/>
      <c r="J26" s="18" t="s">
        <v>31</v>
      </c>
      <c r="K26" s="18">
        <v>0</v>
      </c>
      <c r="L26" s="18">
        <v>230000000</v>
      </c>
      <c r="M26" s="18" t="s">
        <v>27</v>
      </c>
      <c r="N26" s="32" t="s">
        <v>59</v>
      </c>
      <c r="O26" s="18" t="s">
        <v>60</v>
      </c>
      <c r="P26" s="18" t="s">
        <v>61</v>
      </c>
      <c r="Q26" s="18" t="s">
        <v>62</v>
      </c>
      <c r="R26" s="33" t="s">
        <v>63</v>
      </c>
      <c r="S26" s="18">
        <v>796</v>
      </c>
      <c r="T26" s="18" t="s">
        <v>64</v>
      </c>
      <c r="U26" s="18">
        <v>2</v>
      </c>
      <c r="V26" s="76">
        <v>248560</v>
      </c>
      <c r="W26" s="76">
        <v>497120</v>
      </c>
      <c r="X26" s="77">
        <v>556774.40000000002</v>
      </c>
      <c r="Y26" s="18"/>
      <c r="Z26" s="18">
        <v>2014</v>
      </c>
      <c r="AA26" s="34" t="s">
        <v>65</v>
      </c>
      <c r="AB26" s="35"/>
      <c r="AC26" s="1"/>
      <c r="AD26" s="64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1"/>
    </row>
    <row r="27" spans="1:180" s="56" customFormat="1" ht="54" customHeight="1" x14ac:dyDescent="0.2">
      <c r="A27" s="18" t="s">
        <v>66</v>
      </c>
      <c r="B27" s="18" t="s">
        <v>25</v>
      </c>
      <c r="C27" s="18" t="s">
        <v>55</v>
      </c>
      <c r="D27" s="18" t="s">
        <v>56</v>
      </c>
      <c r="E27" s="18" t="s">
        <v>56</v>
      </c>
      <c r="F27" s="18" t="s">
        <v>57</v>
      </c>
      <c r="G27" s="18" t="s">
        <v>100</v>
      </c>
      <c r="H27" s="18" t="s">
        <v>67</v>
      </c>
      <c r="I27" s="18"/>
      <c r="J27" s="18" t="s">
        <v>31</v>
      </c>
      <c r="K27" s="18">
        <v>0</v>
      </c>
      <c r="L27" s="18">
        <v>230000000</v>
      </c>
      <c r="M27" s="18" t="s">
        <v>27</v>
      </c>
      <c r="N27" s="32" t="s">
        <v>59</v>
      </c>
      <c r="O27" s="18" t="s">
        <v>60</v>
      </c>
      <c r="P27" s="18" t="s">
        <v>61</v>
      </c>
      <c r="Q27" s="18" t="s">
        <v>62</v>
      </c>
      <c r="R27" s="18" t="s">
        <v>63</v>
      </c>
      <c r="S27" s="18">
        <v>796</v>
      </c>
      <c r="T27" s="18" t="s">
        <v>64</v>
      </c>
      <c r="U27" s="18">
        <v>2</v>
      </c>
      <c r="V27" s="76">
        <v>253200</v>
      </c>
      <c r="W27" s="76">
        <f t="shared" ref="W27:W33" si="0">U27*V27</f>
        <v>506400</v>
      </c>
      <c r="X27" s="77">
        <f t="shared" ref="X27:X28" si="1">W27*1.12</f>
        <v>567168</v>
      </c>
      <c r="Y27" s="18"/>
      <c r="Z27" s="18">
        <v>2014</v>
      </c>
      <c r="AA27" s="34" t="s">
        <v>65</v>
      </c>
      <c r="AB27" s="35"/>
      <c r="AC27" s="1"/>
      <c r="AD27" s="64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</row>
    <row r="28" spans="1:180" s="56" customFormat="1" ht="54" customHeight="1" x14ac:dyDescent="0.2">
      <c r="A28" s="19" t="s">
        <v>68</v>
      </c>
      <c r="B28" s="18" t="s">
        <v>25</v>
      </c>
      <c r="C28" s="18" t="s">
        <v>69</v>
      </c>
      <c r="D28" s="18" t="s">
        <v>56</v>
      </c>
      <c r="E28" s="18" t="s">
        <v>56</v>
      </c>
      <c r="F28" s="18" t="s">
        <v>70</v>
      </c>
      <c r="G28" s="18" t="s">
        <v>101</v>
      </c>
      <c r="H28" s="18" t="s">
        <v>71</v>
      </c>
      <c r="I28" s="18"/>
      <c r="J28" s="18" t="s">
        <v>31</v>
      </c>
      <c r="K28" s="18">
        <v>0</v>
      </c>
      <c r="L28" s="18">
        <v>230000000</v>
      </c>
      <c r="M28" s="18" t="s">
        <v>27</v>
      </c>
      <c r="N28" s="32" t="s">
        <v>59</v>
      </c>
      <c r="O28" s="18" t="s">
        <v>60</v>
      </c>
      <c r="P28" s="18" t="s">
        <v>61</v>
      </c>
      <c r="Q28" s="18" t="s">
        <v>62</v>
      </c>
      <c r="R28" s="18" t="s">
        <v>63</v>
      </c>
      <c r="S28" s="18">
        <v>796</v>
      </c>
      <c r="T28" s="18" t="s">
        <v>64</v>
      </c>
      <c r="U28" s="18">
        <v>6</v>
      </c>
      <c r="V28" s="76">
        <v>236232</v>
      </c>
      <c r="W28" s="76">
        <f t="shared" si="0"/>
        <v>1417392</v>
      </c>
      <c r="X28" s="77">
        <f t="shared" si="1"/>
        <v>1587479.04</v>
      </c>
      <c r="Y28" s="18"/>
      <c r="Z28" s="18">
        <v>2014</v>
      </c>
      <c r="AA28" s="34" t="s">
        <v>65</v>
      </c>
      <c r="AB28" s="35"/>
      <c r="AC28" s="1"/>
      <c r="AD28" s="64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</row>
    <row r="29" spans="1:180" s="56" customFormat="1" ht="54" customHeight="1" x14ac:dyDescent="0.2">
      <c r="A29" s="19" t="s">
        <v>72</v>
      </c>
      <c r="B29" s="18" t="s">
        <v>25</v>
      </c>
      <c r="C29" s="18" t="s">
        <v>73</v>
      </c>
      <c r="D29" s="18" t="s">
        <v>74</v>
      </c>
      <c r="E29" s="18" t="s">
        <v>102</v>
      </c>
      <c r="F29" s="18" t="s">
        <v>75</v>
      </c>
      <c r="G29" s="18" t="s">
        <v>103</v>
      </c>
      <c r="H29" s="18" t="s">
        <v>76</v>
      </c>
      <c r="I29" s="18"/>
      <c r="J29" s="18" t="s">
        <v>31</v>
      </c>
      <c r="K29" s="18">
        <v>0</v>
      </c>
      <c r="L29" s="18">
        <v>230000000</v>
      </c>
      <c r="M29" s="18" t="s">
        <v>27</v>
      </c>
      <c r="N29" s="32" t="s">
        <v>59</v>
      </c>
      <c r="O29" s="18" t="s">
        <v>60</v>
      </c>
      <c r="P29" s="18" t="s">
        <v>61</v>
      </c>
      <c r="Q29" s="18" t="s">
        <v>62</v>
      </c>
      <c r="R29" s="18" t="s">
        <v>63</v>
      </c>
      <c r="S29" s="18">
        <v>796</v>
      </c>
      <c r="T29" s="18" t="s">
        <v>64</v>
      </c>
      <c r="U29" s="18">
        <v>4</v>
      </c>
      <c r="V29" s="76">
        <v>151901.79</v>
      </c>
      <c r="W29" s="76">
        <f t="shared" si="0"/>
        <v>607607.16</v>
      </c>
      <c r="X29" s="77">
        <v>680520.0192000001</v>
      </c>
      <c r="Y29" s="18"/>
      <c r="Z29" s="18">
        <v>2014</v>
      </c>
      <c r="AA29" s="34" t="s">
        <v>65</v>
      </c>
      <c r="AB29" s="35"/>
      <c r="AC29" s="1"/>
      <c r="AD29" s="64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</row>
    <row r="30" spans="1:180" s="56" customFormat="1" ht="54" customHeight="1" x14ac:dyDescent="0.2">
      <c r="A30" s="19" t="s">
        <v>77</v>
      </c>
      <c r="B30" s="18" t="s">
        <v>25</v>
      </c>
      <c r="C30" s="18" t="s">
        <v>78</v>
      </c>
      <c r="D30" s="18" t="s">
        <v>79</v>
      </c>
      <c r="E30" s="18" t="s">
        <v>104</v>
      </c>
      <c r="F30" s="18" t="s">
        <v>80</v>
      </c>
      <c r="G30" s="18" t="s">
        <v>105</v>
      </c>
      <c r="H30" s="18" t="s">
        <v>81</v>
      </c>
      <c r="I30" s="18"/>
      <c r="J30" s="18" t="s">
        <v>31</v>
      </c>
      <c r="K30" s="18">
        <v>0</v>
      </c>
      <c r="L30" s="18">
        <v>230000000</v>
      </c>
      <c r="M30" s="18" t="s">
        <v>27</v>
      </c>
      <c r="N30" s="32" t="s">
        <v>59</v>
      </c>
      <c r="O30" s="18" t="s">
        <v>60</v>
      </c>
      <c r="P30" s="18" t="s">
        <v>61</v>
      </c>
      <c r="Q30" s="18" t="s">
        <v>62</v>
      </c>
      <c r="R30" s="18" t="s">
        <v>63</v>
      </c>
      <c r="S30" s="18">
        <v>796</v>
      </c>
      <c r="T30" s="18" t="s">
        <v>64</v>
      </c>
      <c r="U30" s="18">
        <v>4</v>
      </c>
      <c r="V30" s="76">
        <v>321428.57</v>
      </c>
      <c r="W30" s="76">
        <f t="shared" si="0"/>
        <v>1285714.28</v>
      </c>
      <c r="X30" s="77">
        <f t="shared" ref="X30:X33" si="2">W30*1.12</f>
        <v>1439999.9936000002</v>
      </c>
      <c r="Y30" s="18"/>
      <c r="Z30" s="18">
        <v>2014</v>
      </c>
      <c r="AA30" s="34" t="s">
        <v>65</v>
      </c>
      <c r="AB30" s="35"/>
      <c r="AC30" s="1"/>
      <c r="AD30" s="64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</row>
    <row r="31" spans="1:180" s="56" customFormat="1" ht="54" customHeight="1" x14ac:dyDescent="0.2">
      <c r="A31" s="18" t="s">
        <v>92</v>
      </c>
      <c r="B31" s="18" t="s">
        <v>25</v>
      </c>
      <c r="C31" s="18" t="s">
        <v>93</v>
      </c>
      <c r="D31" s="18" t="s">
        <v>94</v>
      </c>
      <c r="E31" s="18" t="s">
        <v>109</v>
      </c>
      <c r="F31" s="18" t="s">
        <v>95</v>
      </c>
      <c r="G31" s="18" t="s">
        <v>110</v>
      </c>
      <c r="H31" s="18" t="s">
        <v>96</v>
      </c>
      <c r="I31" s="18"/>
      <c r="J31" s="18" t="s">
        <v>31</v>
      </c>
      <c r="K31" s="18">
        <v>0</v>
      </c>
      <c r="L31" s="18">
        <v>230000000</v>
      </c>
      <c r="M31" s="18" t="s">
        <v>27</v>
      </c>
      <c r="N31" s="32" t="s">
        <v>59</v>
      </c>
      <c r="O31" s="18" t="s">
        <v>60</v>
      </c>
      <c r="P31" s="18" t="s">
        <v>61</v>
      </c>
      <c r="Q31" s="18" t="s">
        <v>62</v>
      </c>
      <c r="R31" s="18" t="s">
        <v>63</v>
      </c>
      <c r="S31" s="18">
        <v>796</v>
      </c>
      <c r="T31" s="18" t="s">
        <v>64</v>
      </c>
      <c r="U31" s="18">
        <v>2</v>
      </c>
      <c r="V31" s="76">
        <v>111607.14</v>
      </c>
      <c r="W31" s="76">
        <f>U31*V31</f>
        <v>223214.28</v>
      </c>
      <c r="X31" s="77">
        <f>W31*1.12</f>
        <v>249999.99360000002</v>
      </c>
      <c r="Y31" s="18"/>
      <c r="Z31" s="18">
        <v>2014</v>
      </c>
      <c r="AA31" s="34" t="s">
        <v>187</v>
      </c>
      <c r="AB31" s="35"/>
      <c r="AC31" s="1"/>
      <c r="AD31" s="64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</row>
    <row r="32" spans="1:180" s="56" customFormat="1" ht="54" customHeight="1" x14ac:dyDescent="0.2">
      <c r="A32" s="18" t="s">
        <v>82</v>
      </c>
      <c r="B32" s="18" t="s">
        <v>25</v>
      </c>
      <c r="C32" s="18" t="s">
        <v>83</v>
      </c>
      <c r="D32" s="18" t="s">
        <v>84</v>
      </c>
      <c r="E32" s="18" t="s">
        <v>106</v>
      </c>
      <c r="F32" s="18" t="s">
        <v>85</v>
      </c>
      <c r="G32" s="18" t="s">
        <v>107</v>
      </c>
      <c r="H32" s="18" t="s">
        <v>86</v>
      </c>
      <c r="I32" s="18"/>
      <c r="J32" s="18" t="s">
        <v>31</v>
      </c>
      <c r="K32" s="18">
        <v>0</v>
      </c>
      <c r="L32" s="18">
        <v>230000000</v>
      </c>
      <c r="M32" s="18" t="s">
        <v>27</v>
      </c>
      <c r="N32" s="32" t="s">
        <v>59</v>
      </c>
      <c r="O32" s="18" t="s">
        <v>60</v>
      </c>
      <c r="P32" s="18" t="s">
        <v>61</v>
      </c>
      <c r="Q32" s="18" t="s">
        <v>62</v>
      </c>
      <c r="R32" s="18" t="s">
        <v>63</v>
      </c>
      <c r="S32" s="18">
        <v>796</v>
      </c>
      <c r="T32" s="18" t="s">
        <v>64</v>
      </c>
      <c r="U32" s="18">
        <v>2</v>
      </c>
      <c r="V32" s="76">
        <v>125000</v>
      </c>
      <c r="W32" s="76">
        <f t="shared" si="0"/>
        <v>250000</v>
      </c>
      <c r="X32" s="77">
        <f t="shared" si="2"/>
        <v>280000</v>
      </c>
      <c r="Y32" s="18"/>
      <c r="Z32" s="18">
        <v>2014</v>
      </c>
      <c r="AA32" s="34" t="s">
        <v>187</v>
      </c>
      <c r="AB32" s="35"/>
      <c r="AC32" s="1"/>
      <c r="AD32" s="64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</row>
    <row r="33" spans="1:180" s="56" customFormat="1" ht="54" customHeight="1" x14ac:dyDescent="0.2">
      <c r="A33" s="19" t="s">
        <v>87</v>
      </c>
      <c r="B33" s="18" t="s">
        <v>25</v>
      </c>
      <c r="C33" s="18" t="s">
        <v>88</v>
      </c>
      <c r="D33" s="18" t="s">
        <v>89</v>
      </c>
      <c r="E33" s="18" t="s">
        <v>89</v>
      </c>
      <c r="F33" s="18" t="s">
        <v>90</v>
      </c>
      <c r="G33" s="18" t="s">
        <v>108</v>
      </c>
      <c r="H33" s="18" t="s">
        <v>91</v>
      </c>
      <c r="I33" s="18"/>
      <c r="J33" s="18" t="s">
        <v>31</v>
      </c>
      <c r="K33" s="18">
        <v>0</v>
      </c>
      <c r="L33" s="18">
        <v>230000000</v>
      </c>
      <c r="M33" s="18" t="s">
        <v>27</v>
      </c>
      <c r="N33" s="32" t="s">
        <v>59</v>
      </c>
      <c r="O33" s="18" t="s">
        <v>60</v>
      </c>
      <c r="P33" s="18" t="s">
        <v>61</v>
      </c>
      <c r="Q33" s="18" t="s">
        <v>62</v>
      </c>
      <c r="R33" s="18" t="s">
        <v>63</v>
      </c>
      <c r="S33" s="18">
        <v>796</v>
      </c>
      <c r="T33" s="18" t="s">
        <v>64</v>
      </c>
      <c r="U33" s="18">
        <v>2</v>
      </c>
      <c r="V33" s="76">
        <v>67000</v>
      </c>
      <c r="W33" s="76">
        <f t="shared" si="0"/>
        <v>134000</v>
      </c>
      <c r="X33" s="77">
        <f t="shared" si="2"/>
        <v>150080</v>
      </c>
      <c r="Y33" s="18"/>
      <c r="Z33" s="18">
        <v>2014</v>
      </c>
      <c r="AA33" s="34" t="s">
        <v>187</v>
      </c>
      <c r="AB33" s="35"/>
      <c r="AC33" s="1"/>
      <c r="AD33" s="64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</row>
    <row r="34" spans="1:180" s="56" customFormat="1" x14ac:dyDescent="0.2">
      <c r="A34" s="29" t="s">
        <v>97</v>
      </c>
      <c r="B34" s="36"/>
      <c r="C34" s="37"/>
      <c r="D34" s="27"/>
      <c r="E34" s="27"/>
      <c r="F34" s="28"/>
      <c r="G34" s="28"/>
      <c r="H34" s="27"/>
      <c r="I34" s="27"/>
      <c r="J34" s="27"/>
      <c r="K34" s="27"/>
      <c r="L34" s="38"/>
      <c r="M34" s="39"/>
      <c r="N34" s="40"/>
      <c r="O34" s="38"/>
      <c r="P34" s="27"/>
      <c r="Q34" s="41"/>
      <c r="R34" s="42"/>
      <c r="S34" s="27"/>
      <c r="T34" s="27"/>
      <c r="U34" s="27"/>
      <c r="V34" s="75"/>
      <c r="W34" s="75">
        <f>SUM(W26:W33)</f>
        <v>4921447.7200000007</v>
      </c>
      <c r="X34" s="75">
        <f>SUM(X26:X33)</f>
        <v>5512021.4463999998</v>
      </c>
      <c r="Y34" s="27"/>
      <c r="Z34" s="43"/>
      <c r="AA34" s="27"/>
      <c r="AB34" s="117"/>
      <c r="AC34" s="1"/>
      <c r="AD34" s="64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7"/>
      <c r="FC34" s="117"/>
      <c r="FD34" s="117"/>
      <c r="FE34" s="117"/>
      <c r="FF34" s="117"/>
      <c r="FG34" s="117"/>
      <c r="FH34" s="117"/>
      <c r="FI34" s="117"/>
      <c r="FJ34" s="117"/>
      <c r="FK34" s="117"/>
      <c r="FL34" s="117"/>
      <c r="FM34" s="117"/>
      <c r="FN34" s="117"/>
      <c r="FO34" s="117"/>
      <c r="FP34" s="117"/>
      <c r="FQ34" s="117"/>
      <c r="FR34" s="117"/>
      <c r="FS34" s="117"/>
      <c r="FT34" s="117"/>
      <c r="FU34" s="117"/>
      <c r="FV34" s="117"/>
      <c r="FW34" s="117"/>
      <c r="FX34" s="117"/>
    </row>
    <row r="35" spans="1:180" s="88" customFormat="1" ht="13.5" x14ac:dyDescent="0.2">
      <c r="A35" s="29" t="s">
        <v>230</v>
      </c>
      <c r="B35" s="27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5"/>
      <c r="V35" s="85"/>
      <c r="W35" s="84"/>
      <c r="X35" s="84"/>
      <c r="Y35" s="84"/>
      <c r="Z35" s="86"/>
      <c r="AA35" s="87"/>
    </row>
    <row r="36" spans="1:180" s="88" customFormat="1" ht="63.75" x14ac:dyDescent="0.2">
      <c r="A36" s="18" t="s">
        <v>204</v>
      </c>
      <c r="B36" s="24" t="s">
        <v>179</v>
      </c>
      <c r="C36" s="65" t="s">
        <v>205</v>
      </c>
      <c r="D36" s="120" t="s">
        <v>206</v>
      </c>
      <c r="E36" s="120" t="s">
        <v>207</v>
      </c>
      <c r="F36" s="120" t="s">
        <v>206</v>
      </c>
      <c r="G36" s="120" t="s">
        <v>207</v>
      </c>
      <c r="H36" s="93" t="s">
        <v>208</v>
      </c>
      <c r="I36" s="93" t="s">
        <v>209</v>
      </c>
      <c r="J36" s="93" t="s">
        <v>31</v>
      </c>
      <c r="K36" s="67">
        <v>100</v>
      </c>
      <c r="L36" s="25">
        <v>230000000</v>
      </c>
      <c r="M36" s="18" t="s">
        <v>27</v>
      </c>
      <c r="N36" s="89" t="s">
        <v>211</v>
      </c>
      <c r="O36" s="90" t="s">
        <v>138</v>
      </c>
      <c r="P36" s="91"/>
      <c r="Q36" s="90" t="s">
        <v>142</v>
      </c>
      <c r="R36" s="32" t="s">
        <v>212</v>
      </c>
      <c r="S36" s="70"/>
      <c r="T36" s="93"/>
      <c r="U36" s="121"/>
      <c r="V36" s="94"/>
      <c r="W36" s="110">
        <v>6867304</v>
      </c>
      <c r="X36" s="79">
        <f>W36*1.12</f>
        <v>7691380.4800000004</v>
      </c>
      <c r="Y36" s="95"/>
      <c r="Z36" s="70">
        <v>2014</v>
      </c>
      <c r="AA36" s="92" t="s">
        <v>242</v>
      </c>
    </row>
    <row r="37" spans="1:180" s="88" customFormat="1" ht="38.25" x14ac:dyDescent="0.2">
      <c r="A37" s="18" t="s">
        <v>237</v>
      </c>
      <c r="B37" s="24" t="s">
        <v>25</v>
      </c>
      <c r="C37" s="93" t="s">
        <v>213</v>
      </c>
      <c r="D37" s="93" t="s">
        <v>214</v>
      </c>
      <c r="E37" s="93" t="s">
        <v>234</v>
      </c>
      <c r="F37" s="93" t="s">
        <v>216</v>
      </c>
      <c r="G37" s="93" t="s">
        <v>234</v>
      </c>
      <c r="H37" s="93" t="s">
        <v>218</v>
      </c>
      <c r="I37" s="93" t="s">
        <v>219</v>
      </c>
      <c r="J37" s="93" t="s">
        <v>31</v>
      </c>
      <c r="K37" s="67">
        <v>100</v>
      </c>
      <c r="L37" s="25">
        <v>230000000</v>
      </c>
      <c r="M37" s="18" t="s">
        <v>27</v>
      </c>
      <c r="N37" s="32" t="s">
        <v>175</v>
      </c>
      <c r="O37" s="93" t="s">
        <v>138</v>
      </c>
      <c r="P37" s="70"/>
      <c r="Q37" s="93" t="s">
        <v>221</v>
      </c>
      <c r="R37" s="32" t="s">
        <v>212</v>
      </c>
      <c r="S37" s="70"/>
      <c r="T37" s="93"/>
      <c r="U37" s="70"/>
      <c r="V37" s="94"/>
      <c r="W37" s="110">
        <v>63810000</v>
      </c>
      <c r="X37" s="79">
        <f>W37*1.12</f>
        <v>71467200</v>
      </c>
      <c r="Y37" s="95"/>
      <c r="Z37" s="70">
        <v>2013</v>
      </c>
      <c r="AA37" s="92" t="s">
        <v>243</v>
      </c>
    </row>
    <row r="38" spans="1:180" s="88" customFormat="1" ht="38.25" x14ac:dyDescent="0.2">
      <c r="A38" s="18" t="s">
        <v>233</v>
      </c>
      <c r="B38" s="24" t="s">
        <v>25</v>
      </c>
      <c r="C38" s="93" t="s">
        <v>213</v>
      </c>
      <c r="D38" s="93" t="s">
        <v>214</v>
      </c>
      <c r="E38" s="93" t="s">
        <v>234</v>
      </c>
      <c r="F38" s="93" t="s">
        <v>216</v>
      </c>
      <c r="G38" s="93" t="s">
        <v>234</v>
      </c>
      <c r="H38" s="93" t="s">
        <v>218</v>
      </c>
      <c r="I38" s="93" t="s">
        <v>219</v>
      </c>
      <c r="J38" s="93" t="s">
        <v>31</v>
      </c>
      <c r="K38" s="67">
        <v>100</v>
      </c>
      <c r="L38" s="25">
        <v>230000000</v>
      </c>
      <c r="M38" s="18" t="s">
        <v>27</v>
      </c>
      <c r="N38" s="89" t="s">
        <v>211</v>
      </c>
      <c r="O38" s="90" t="s">
        <v>138</v>
      </c>
      <c r="P38" s="91"/>
      <c r="Q38" s="90" t="s">
        <v>222</v>
      </c>
      <c r="R38" s="89" t="s">
        <v>212</v>
      </c>
      <c r="S38" s="91"/>
      <c r="T38" s="96"/>
      <c r="U38" s="91"/>
      <c r="V38" s="97"/>
      <c r="W38" s="111">
        <v>11349316</v>
      </c>
      <c r="X38" s="79">
        <f t="shared" ref="X38:X39" si="3">W38*1.12</f>
        <v>12711233.920000002</v>
      </c>
      <c r="Y38" s="95"/>
      <c r="Z38" s="70">
        <v>2014</v>
      </c>
      <c r="AA38" s="92" t="s">
        <v>223</v>
      </c>
    </row>
    <row r="39" spans="1:180" s="88" customFormat="1" ht="51" x14ac:dyDescent="0.2">
      <c r="A39" s="18" t="s">
        <v>224</v>
      </c>
      <c r="B39" s="98" t="s">
        <v>25</v>
      </c>
      <c r="C39" s="99" t="s">
        <v>225</v>
      </c>
      <c r="D39" s="100" t="s">
        <v>226</v>
      </c>
      <c r="E39" s="100" t="s">
        <v>227</v>
      </c>
      <c r="F39" s="100" t="s">
        <v>226</v>
      </c>
      <c r="G39" s="100" t="s">
        <v>227</v>
      </c>
      <c r="H39" s="101" t="s">
        <v>228</v>
      </c>
      <c r="I39" s="102" t="s">
        <v>229</v>
      </c>
      <c r="J39" s="102" t="s">
        <v>31</v>
      </c>
      <c r="K39" s="103">
        <v>100</v>
      </c>
      <c r="L39" s="104">
        <v>230000000</v>
      </c>
      <c r="M39" s="18" t="s">
        <v>27</v>
      </c>
      <c r="N39" s="32" t="s">
        <v>235</v>
      </c>
      <c r="O39" s="93" t="s">
        <v>138</v>
      </c>
      <c r="P39" s="68"/>
      <c r="Q39" s="93" t="s">
        <v>236</v>
      </c>
      <c r="R39" s="32" t="s">
        <v>212</v>
      </c>
      <c r="S39" s="105"/>
      <c r="T39" s="93"/>
      <c r="U39" s="68"/>
      <c r="V39" s="106"/>
      <c r="W39" s="112">
        <v>460000</v>
      </c>
      <c r="X39" s="79">
        <f t="shared" si="3"/>
        <v>515200.00000000006</v>
      </c>
      <c r="Y39" s="107"/>
      <c r="Z39" s="68">
        <v>2014</v>
      </c>
      <c r="AA39" s="92" t="s">
        <v>187</v>
      </c>
    </row>
    <row r="40" spans="1:180" s="88" customFormat="1" x14ac:dyDescent="0.2">
      <c r="A40" s="29" t="s">
        <v>231</v>
      </c>
      <c r="B40" s="108"/>
      <c r="C40" s="99"/>
      <c r="D40" s="100"/>
      <c r="E40" s="100"/>
      <c r="F40" s="100"/>
      <c r="G40" s="100"/>
      <c r="H40" s="101"/>
      <c r="I40" s="102"/>
      <c r="J40" s="102"/>
      <c r="K40" s="103"/>
      <c r="L40" s="104"/>
      <c r="M40" s="18"/>
      <c r="N40" s="32"/>
      <c r="O40" s="93"/>
      <c r="P40" s="68"/>
      <c r="Q40" s="93"/>
      <c r="R40" s="32"/>
      <c r="S40" s="105"/>
      <c r="T40" s="93"/>
      <c r="U40" s="68"/>
      <c r="V40" s="106"/>
      <c r="W40" s="113">
        <f>SUM(W36:W39)</f>
        <v>82486620</v>
      </c>
      <c r="X40" s="113">
        <f>SUM(X36:X39)</f>
        <v>92385014.400000006</v>
      </c>
      <c r="Y40" s="107"/>
      <c r="Z40" s="68"/>
      <c r="AA40" s="109"/>
    </row>
    <row r="41" spans="1:180" s="17" customFormat="1" x14ac:dyDescent="0.25">
      <c r="A41" s="23" t="s">
        <v>42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0"/>
      <c r="O41" s="22"/>
      <c r="P41" s="22"/>
      <c r="Q41" s="20"/>
      <c r="R41" s="22"/>
      <c r="S41" s="22"/>
      <c r="T41" s="22"/>
      <c r="U41" s="22"/>
      <c r="V41" s="73"/>
      <c r="W41" s="73">
        <f>W34+W40</f>
        <v>87408067.719999999</v>
      </c>
      <c r="X41" s="73">
        <f>X34+X40</f>
        <v>97897035.846400008</v>
      </c>
      <c r="Y41" s="22"/>
      <c r="Z41" s="22"/>
      <c r="AA41" s="22"/>
      <c r="AC41" s="1"/>
      <c r="AD41" s="64"/>
    </row>
    <row r="42" spans="1:180" s="17" customFormat="1" x14ac:dyDescent="0.25">
      <c r="A42" s="23" t="s">
        <v>128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0"/>
      <c r="O42" s="22"/>
      <c r="P42" s="22"/>
      <c r="Q42" s="20"/>
      <c r="R42" s="22"/>
      <c r="S42" s="22"/>
      <c r="T42" s="22"/>
      <c r="U42" s="22"/>
      <c r="V42" s="73"/>
      <c r="W42" s="73"/>
      <c r="X42" s="73"/>
      <c r="Y42" s="22"/>
      <c r="Z42" s="22"/>
      <c r="AA42" s="22"/>
      <c r="AC42" s="1"/>
      <c r="AD42" s="64"/>
    </row>
    <row r="43" spans="1:180" s="56" customFormat="1" x14ac:dyDescent="0.2">
      <c r="A43" s="29" t="s">
        <v>53</v>
      </c>
      <c r="B43" s="30"/>
      <c r="C43" s="30"/>
      <c r="D43" s="30"/>
      <c r="E43" s="30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42"/>
      <c r="S43" s="27"/>
      <c r="T43" s="27"/>
      <c r="U43" s="27"/>
      <c r="V43" s="75"/>
      <c r="W43" s="75"/>
      <c r="X43" s="75"/>
      <c r="Y43" s="27"/>
      <c r="Z43" s="27"/>
      <c r="AA43" s="27"/>
      <c r="AB43" s="31"/>
      <c r="AC43" s="1"/>
      <c r="AD43" s="64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</row>
    <row r="44" spans="1:180" s="56" customFormat="1" ht="54" customHeight="1" x14ac:dyDescent="0.2">
      <c r="A44" s="18" t="s">
        <v>111</v>
      </c>
      <c r="B44" s="18" t="s">
        <v>25</v>
      </c>
      <c r="C44" s="18" t="s">
        <v>55</v>
      </c>
      <c r="D44" s="18" t="s">
        <v>56</v>
      </c>
      <c r="E44" s="18" t="s">
        <v>56</v>
      </c>
      <c r="F44" s="18" t="s">
        <v>57</v>
      </c>
      <c r="G44" s="18" t="s">
        <v>100</v>
      </c>
      <c r="H44" s="18" t="s">
        <v>58</v>
      </c>
      <c r="I44" s="18"/>
      <c r="J44" s="18" t="s">
        <v>31</v>
      </c>
      <c r="K44" s="18">
        <v>0</v>
      </c>
      <c r="L44" s="18">
        <v>230000000</v>
      </c>
      <c r="M44" s="18" t="s">
        <v>27</v>
      </c>
      <c r="N44" s="32" t="s">
        <v>98</v>
      </c>
      <c r="O44" s="18" t="s">
        <v>60</v>
      </c>
      <c r="P44" s="18" t="s">
        <v>61</v>
      </c>
      <c r="Q44" s="18" t="s">
        <v>99</v>
      </c>
      <c r="R44" s="33" t="s">
        <v>63</v>
      </c>
      <c r="S44" s="18">
        <v>796</v>
      </c>
      <c r="T44" s="18" t="s">
        <v>64</v>
      </c>
      <c r="U44" s="18">
        <v>2</v>
      </c>
      <c r="V44" s="76">
        <v>248560</v>
      </c>
      <c r="W44" s="76">
        <v>497120</v>
      </c>
      <c r="X44" s="77">
        <v>556774.40000000002</v>
      </c>
      <c r="Y44" s="18"/>
      <c r="Z44" s="18">
        <v>2014</v>
      </c>
      <c r="AA44" s="18"/>
      <c r="AB44" s="35"/>
      <c r="AC44" s="1"/>
      <c r="AD44" s="64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1"/>
    </row>
    <row r="45" spans="1:180" s="56" customFormat="1" ht="54" customHeight="1" x14ac:dyDescent="0.2">
      <c r="A45" s="18" t="s">
        <v>112</v>
      </c>
      <c r="B45" s="18" t="s">
        <v>25</v>
      </c>
      <c r="C45" s="18" t="s">
        <v>55</v>
      </c>
      <c r="D45" s="18" t="s">
        <v>56</v>
      </c>
      <c r="E45" s="18" t="s">
        <v>56</v>
      </c>
      <c r="F45" s="18" t="s">
        <v>57</v>
      </c>
      <c r="G45" s="18" t="s">
        <v>100</v>
      </c>
      <c r="H45" s="18" t="s">
        <v>67</v>
      </c>
      <c r="I45" s="18"/>
      <c r="J45" s="18" t="s">
        <v>31</v>
      </c>
      <c r="K45" s="18">
        <v>0</v>
      </c>
      <c r="L45" s="18">
        <v>230000000</v>
      </c>
      <c r="M45" s="18" t="s">
        <v>27</v>
      </c>
      <c r="N45" s="32" t="s">
        <v>98</v>
      </c>
      <c r="O45" s="18" t="s">
        <v>60</v>
      </c>
      <c r="P45" s="18" t="s">
        <v>61</v>
      </c>
      <c r="Q45" s="18" t="s">
        <v>99</v>
      </c>
      <c r="R45" s="33" t="s">
        <v>63</v>
      </c>
      <c r="S45" s="18">
        <v>796</v>
      </c>
      <c r="T45" s="18" t="s">
        <v>64</v>
      </c>
      <c r="U45" s="18">
        <v>2</v>
      </c>
      <c r="V45" s="76">
        <v>253200</v>
      </c>
      <c r="W45" s="76">
        <v>506400</v>
      </c>
      <c r="X45" s="77">
        <v>567168</v>
      </c>
      <c r="Y45" s="18"/>
      <c r="Z45" s="18">
        <v>2014</v>
      </c>
      <c r="AA45" s="18"/>
      <c r="AB45" s="35"/>
      <c r="AC45" s="1"/>
      <c r="AD45" s="64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</row>
    <row r="46" spans="1:180" s="56" customFormat="1" ht="54" customHeight="1" x14ac:dyDescent="0.2">
      <c r="A46" s="19" t="s">
        <v>113</v>
      </c>
      <c r="B46" s="18" t="s">
        <v>25</v>
      </c>
      <c r="C46" s="18" t="s">
        <v>69</v>
      </c>
      <c r="D46" s="18" t="s">
        <v>56</v>
      </c>
      <c r="E46" s="18" t="s">
        <v>56</v>
      </c>
      <c r="F46" s="18" t="s">
        <v>70</v>
      </c>
      <c r="G46" s="18" t="s">
        <v>101</v>
      </c>
      <c r="H46" s="18" t="s">
        <v>71</v>
      </c>
      <c r="I46" s="18"/>
      <c r="J46" s="18" t="s">
        <v>31</v>
      </c>
      <c r="K46" s="18">
        <v>0</v>
      </c>
      <c r="L46" s="18">
        <v>230000000</v>
      </c>
      <c r="M46" s="18" t="s">
        <v>27</v>
      </c>
      <c r="N46" s="32" t="s">
        <v>98</v>
      </c>
      <c r="O46" s="18" t="s">
        <v>60</v>
      </c>
      <c r="P46" s="18" t="s">
        <v>61</v>
      </c>
      <c r="Q46" s="18" t="s">
        <v>99</v>
      </c>
      <c r="R46" s="33" t="s">
        <v>63</v>
      </c>
      <c r="S46" s="18">
        <v>796</v>
      </c>
      <c r="T46" s="18" t="s">
        <v>64</v>
      </c>
      <c r="U46" s="18">
        <v>6</v>
      </c>
      <c r="V46" s="76">
        <v>236232</v>
      </c>
      <c r="W46" s="76">
        <v>1417392</v>
      </c>
      <c r="X46" s="77">
        <v>1587479.04</v>
      </c>
      <c r="Y46" s="18"/>
      <c r="Z46" s="18">
        <v>2014</v>
      </c>
      <c r="AA46" s="18"/>
      <c r="AB46" s="35"/>
      <c r="AC46" s="1"/>
      <c r="AD46" s="64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</row>
    <row r="47" spans="1:180" s="56" customFormat="1" ht="54" customHeight="1" x14ac:dyDescent="0.2">
      <c r="A47" s="19" t="s">
        <v>114</v>
      </c>
      <c r="B47" s="18" t="s">
        <v>25</v>
      </c>
      <c r="C47" s="18" t="s">
        <v>73</v>
      </c>
      <c r="D47" s="18" t="s">
        <v>74</v>
      </c>
      <c r="E47" s="18" t="s">
        <v>102</v>
      </c>
      <c r="F47" s="18" t="s">
        <v>75</v>
      </c>
      <c r="G47" s="18" t="s">
        <v>103</v>
      </c>
      <c r="H47" s="18" t="s">
        <v>76</v>
      </c>
      <c r="I47" s="18"/>
      <c r="J47" s="18" t="s">
        <v>31</v>
      </c>
      <c r="K47" s="18">
        <v>0</v>
      </c>
      <c r="L47" s="18">
        <v>230000000</v>
      </c>
      <c r="M47" s="18" t="s">
        <v>27</v>
      </c>
      <c r="N47" s="32" t="s">
        <v>98</v>
      </c>
      <c r="O47" s="18" t="s">
        <v>60</v>
      </c>
      <c r="P47" s="18" t="s">
        <v>61</v>
      </c>
      <c r="Q47" s="18" t="s">
        <v>99</v>
      </c>
      <c r="R47" s="33" t="s">
        <v>63</v>
      </c>
      <c r="S47" s="18">
        <v>796</v>
      </c>
      <c r="T47" s="18" t="s">
        <v>64</v>
      </c>
      <c r="U47" s="18">
        <v>4</v>
      </c>
      <c r="V47" s="76">
        <v>151901.79</v>
      </c>
      <c r="W47" s="76">
        <v>607607.16</v>
      </c>
      <c r="X47" s="77">
        <v>680520.0192000001</v>
      </c>
      <c r="Y47" s="18"/>
      <c r="Z47" s="18">
        <v>2014</v>
      </c>
      <c r="AA47" s="18"/>
      <c r="AB47" s="35"/>
      <c r="AC47" s="1"/>
      <c r="AD47" s="64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</row>
    <row r="48" spans="1:180" s="56" customFormat="1" ht="54" customHeight="1" x14ac:dyDescent="0.2">
      <c r="A48" s="19" t="s">
        <v>115</v>
      </c>
      <c r="B48" s="18" t="s">
        <v>25</v>
      </c>
      <c r="C48" s="18" t="s">
        <v>78</v>
      </c>
      <c r="D48" s="18" t="s">
        <v>79</v>
      </c>
      <c r="E48" s="18" t="s">
        <v>104</v>
      </c>
      <c r="F48" s="18" t="s">
        <v>80</v>
      </c>
      <c r="G48" s="18" t="s">
        <v>105</v>
      </c>
      <c r="H48" s="18" t="s">
        <v>81</v>
      </c>
      <c r="I48" s="18"/>
      <c r="J48" s="18" t="s">
        <v>31</v>
      </c>
      <c r="K48" s="18">
        <v>0</v>
      </c>
      <c r="L48" s="18">
        <v>230000000</v>
      </c>
      <c r="M48" s="18" t="s">
        <v>27</v>
      </c>
      <c r="N48" s="32" t="s">
        <v>98</v>
      </c>
      <c r="O48" s="18" t="s">
        <v>60</v>
      </c>
      <c r="P48" s="18" t="s">
        <v>61</v>
      </c>
      <c r="Q48" s="18" t="s">
        <v>99</v>
      </c>
      <c r="R48" s="33" t="s">
        <v>63</v>
      </c>
      <c r="S48" s="18">
        <v>796</v>
      </c>
      <c r="T48" s="18" t="s">
        <v>64</v>
      </c>
      <c r="U48" s="18">
        <v>4</v>
      </c>
      <c r="V48" s="76">
        <v>321428.57</v>
      </c>
      <c r="W48" s="76">
        <v>1285714.28</v>
      </c>
      <c r="X48" s="77">
        <v>1439999.9936000002</v>
      </c>
      <c r="Y48" s="18"/>
      <c r="Z48" s="18">
        <v>2014</v>
      </c>
      <c r="AA48" s="18"/>
      <c r="AB48" s="35"/>
      <c r="AC48" s="1"/>
      <c r="AD48" s="64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</row>
    <row r="49" spans="1:180" s="56" customFormat="1" x14ac:dyDescent="0.2">
      <c r="A49" s="29" t="s">
        <v>97</v>
      </c>
      <c r="B49" s="36"/>
      <c r="C49" s="37"/>
      <c r="D49" s="27"/>
      <c r="E49" s="27"/>
      <c r="F49" s="28"/>
      <c r="G49" s="28"/>
      <c r="H49" s="27"/>
      <c r="I49" s="27"/>
      <c r="J49" s="27"/>
      <c r="K49" s="27"/>
      <c r="L49" s="38"/>
      <c r="M49" s="39"/>
      <c r="N49" s="40"/>
      <c r="O49" s="38"/>
      <c r="P49" s="27"/>
      <c r="Q49" s="41"/>
      <c r="R49" s="27"/>
      <c r="S49" s="27"/>
      <c r="T49" s="27"/>
      <c r="U49" s="27"/>
      <c r="V49" s="75"/>
      <c r="W49" s="75">
        <f>SUM(W44:W48)</f>
        <v>4314233.4400000004</v>
      </c>
      <c r="X49" s="75">
        <f>SUM(X44:X48)</f>
        <v>4831941.4528000001</v>
      </c>
      <c r="Y49" s="27"/>
      <c r="Z49" s="43"/>
      <c r="AA49" s="27"/>
      <c r="AB49" s="117"/>
      <c r="AC49" s="1"/>
      <c r="AD49" s="64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7"/>
      <c r="DR49" s="117"/>
      <c r="DS49" s="117"/>
      <c r="DT49" s="117"/>
      <c r="DU49" s="117"/>
      <c r="DV49" s="117"/>
      <c r="DW49" s="117"/>
      <c r="DX49" s="117"/>
      <c r="DY49" s="117"/>
      <c r="DZ49" s="117"/>
      <c r="EA49" s="117"/>
      <c r="EB49" s="117"/>
      <c r="EC49" s="117"/>
      <c r="ED49" s="117"/>
      <c r="EE49" s="117"/>
      <c r="EF49" s="117"/>
      <c r="EG49" s="117"/>
      <c r="EH49" s="117"/>
      <c r="EI49" s="117"/>
      <c r="EJ49" s="117"/>
      <c r="EK49" s="117"/>
      <c r="EL49" s="117"/>
      <c r="EM49" s="117"/>
      <c r="EN49" s="117"/>
      <c r="EO49" s="117"/>
      <c r="EP49" s="117"/>
      <c r="EQ49" s="117"/>
      <c r="ER49" s="117"/>
      <c r="ES49" s="117"/>
      <c r="ET49" s="117"/>
      <c r="EU49" s="117"/>
      <c r="EV49" s="117"/>
      <c r="EW49" s="117"/>
      <c r="EX49" s="117"/>
      <c r="EY49" s="117"/>
      <c r="EZ49" s="117"/>
      <c r="FA49" s="117"/>
      <c r="FB49" s="117"/>
      <c r="FC49" s="117"/>
      <c r="FD49" s="117"/>
      <c r="FE49" s="117"/>
      <c r="FF49" s="117"/>
      <c r="FG49" s="117"/>
      <c r="FH49" s="117"/>
      <c r="FI49" s="117"/>
      <c r="FJ49" s="117"/>
      <c r="FK49" s="117"/>
      <c r="FL49" s="117"/>
      <c r="FM49" s="117"/>
      <c r="FN49" s="117"/>
      <c r="FO49" s="117"/>
      <c r="FP49" s="117"/>
      <c r="FQ49" s="117"/>
      <c r="FR49" s="117"/>
      <c r="FS49" s="117"/>
      <c r="FT49" s="117"/>
      <c r="FU49" s="117"/>
      <c r="FV49" s="117"/>
      <c r="FW49" s="117"/>
      <c r="FX49" s="117"/>
    </row>
    <row r="50" spans="1:180" s="88" customFormat="1" ht="13.5" x14ac:dyDescent="0.2">
      <c r="A50" s="27" t="s">
        <v>232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114"/>
      <c r="S50" s="84"/>
      <c r="T50" s="84"/>
      <c r="U50" s="85"/>
      <c r="V50" s="85"/>
      <c r="W50" s="115"/>
      <c r="X50" s="115"/>
      <c r="Y50" s="84"/>
      <c r="Z50" s="86"/>
      <c r="AA50" s="109"/>
    </row>
    <row r="51" spans="1:180" s="88" customFormat="1" ht="63.75" x14ac:dyDescent="0.2">
      <c r="A51" s="18" t="s">
        <v>238</v>
      </c>
      <c r="B51" s="24" t="s">
        <v>179</v>
      </c>
      <c r="C51" s="65" t="s">
        <v>205</v>
      </c>
      <c r="D51" s="120" t="s">
        <v>206</v>
      </c>
      <c r="E51" s="120" t="s">
        <v>207</v>
      </c>
      <c r="F51" s="120" t="s">
        <v>206</v>
      </c>
      <c r="G51" s="120" t="s">
        <v>207</v>
      </c>
      <c r="H51" s="93" t="s">
        <v>208</v>
      </c>
      <c r="I51" s="93" t="s">
        <v>209</v>
      </c>
      <c r="J51" s="93" t="s">
        <v>31</v>
      </c>
      <c r="K51" s="67">
        <v>100</v>
      </c>
      <c r="L51" s="25">
        <v>230000000</v>
      </c>
      <c r="M51" s="18" t="s">
        <v>210</v>
      </c>
      <c r="N51" s="116" t="s">
        <v>48</v>
      </c>
      <c r="O51" s="90" t="s">
        <v>138</v>
      </c>
      <c r="P51" s="91"/>
      <c r="Q51" s="90" t="s">
        <v>142</v>
      </c>
      <c r="R51" s="32" t="s">
        <v>212</v>
      </c>
      <c r="S51" s="70"/>
      <c r="T51" s="93"/>
      <c r="U51" s="121"/>
      <c r="V51" s="94"/>
      <c r="W51" s="110">
        <v>6867304</v>
      </c>
      <c r="X51" s="79">
        <f t="shared" ref="X51" si="4">W51*1.12</f>
        <v>7691380.4800000004</v>
      </c>
      <c r="Y51" s="95"/>
      <c r="Z51" s="70">
        <v>2014</v>
      </c>
      <c r="AA51" s="109"/>
    </row>
    <row r="52" spans="1:180" s="88" customFormat="1" ht="38.25" x14ac:dyDescent="0.2">
      <c r="A52" s="18" t="s">
        <v>239</v>
      </c>
      <c r="B52" s="24" t="s">
        <v>179</v>
      </c>
      <c r="C52" s="93" t="s">
        <v>213</v>
      </c>
      <c r="D52" s="93" t="s">
        <v>214</v>
      </c>
      <c r="E52" s="93" t="s">
        <v>215</v>
      </c>
      <c r="F52" s="93" t="s">
        <v>216</v>
      </c>
      <c r="G52" s="93" t="s">
        <v>217</v>
      </c>
      <c r="H52" s="93" t="s">
        <v>218</v>
      </c>
      <c r="I52" s="93" t="s">
        <v>219</v>
      </c>
      <c r="J52" s="93" t="s">
        <v>31</v>
      </c>
      <c r="K52" s="67">
        <v>100</v>
      </c>
      <c r="L52" s="25">
        <v>230000000</v>
      </c>
      <c r="M52" s="18" t="s">
        <v>210</v>
      </c>
      <c r="N52" s="32" t="s">
        <v>220</v>
      </c>
      <c r="O52" s="93" t="s">
        <v>138</v>
      </c>
      <c r="P52" s="70"/>
      <c r="Q52" s="93" t="s">
        <v>221</v>
      </c>
      <c r="R52" s="32" t="s">
        <v>212</v>
      </c>
      <c r="S52" s="70"/>
      <c r="T52" s="93"/>
      <c r="U52" s="70"/>
      <c r="V52" s="94"/>
      <c r="W52" s="110">
        <v>44179167.719999999</v>
      </c>
      <c r="X52" s="79">
        <f>W52*1.12</f>
        <v>49480667.8464</v>
      </c>
      <c r="Y52" s="95"/>
      <c r="Z52" s="70">
        <v>2014</v>
      </c>
      <c r="AA52" s="70"/>
    </row>
    <row r="53" spans="1:180" s="88" customFormat="1" ht="38.25" x14ac:dyDescent="0.2">
      <c r="A53" s="18" t="s">
        <v>240</v>
      </c>
      <c r="B53" s="24" t="s">
        <v>179</v>
      </c>
      <c r="C53" s="93" t="s">
        <v>213</v>
      </c>
      <c r="D53" s="93" t="s">
        <v>214</v>
      </c>
      <c r="E53" s="93" t="s">
        <v>215</v>
      </c>
      <c r="F53" s="93" t="s">
        <v>216</v>
      </c>
      <c r="G53" s="93" t="s">
        <v>217</v>
      </c>
      <c r="H53" s="93" t="s">
        <v>218</v>
      </c>
      <c r="I53" s="93" t="s">
        <v>219</v>
      </c>
      <c r="J53" s="93" t="s">
        <v>31</v>
      </c>
      <c r="K53" s="67">
        <v>100</v>
      </c>
      <c r="L53" s="25">
        <v>230000000</v>
      </c>
      <c r="M53" s="18" t="s">
        <v>210</v>
      </c>
      <c r="N53" s="116" t="s">
        <v>48</v>
      </c>
      <c r="O53" s="93" t="s">
        <v>138</v>
      </c>
      <c r="P53" s="70"/>
      <c r="Q53" s="93" t="s">
        <v>142</v>
      </c>
      <c r="R53" s="32" t="s">
        <v>212</v>
      </c>
      <c r="S53" s="70"/>
      <c r="T53" s="93"/>
      <c r="U53" s="70"/>
      <c r="V53" s="94"/>
      <c r="W53" s="110">
        <v>30980148.280000001</v>
      </c>
      <c r="X53" s="79">
        <f>W53*1.12</f>
        <v>34697766.073600002</v>
      </c>
      <c r="Y53" s="95"/>
      <c r="Z53" s="70">
        <v>2014</v>
      </c>
      <c r="AA53" s="70"/>
    </row>
    <row r="54" spans="1:180" s="7" customFormat="1" x14ac:dyDescent="0.2">
      <c r="A54" s="29" t="s">
        <v>231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62"/>
      <c r="V54" s="62"/>
      <c r="W54" s="113">
        <f>SUM(W51:W53)</f>
        <v>82026620</v>
      </c>
      <c r="X54" s="113">
        <f>SUM(X51:X53)</f>
        <v>91869814.400000006</v>
      </c>
      <c r="Y54" s="18"/>
      <c r="Z54" s="19"/>
      <c r="AA54" s="87"/>
    </row>
    <row r="55" spans="1:180" s="17" customFormat="1" x14ac:dyDescent="0.25">
      <c r="A55" s="23" t="s">
        <v>38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73"/>
      <c r="W55" s="73">
        <f>W49+W54</f>
        <v>86340853.439999998</v>
      </c>
      <c r="X55" s="73">
        <f>X49+X54</f>
        <v>96701755.852800012</v>
      </c>
      <c r="Y55" s="22"/>
      <c r="Z55" s="22"/>
      <c r="AA55" s="22"/>
      <c r="AC55" s="1"/>
      <c r="AD55" s="64"/>
    </row>
    <row r="56" spans="1:180" x14ac:dyDescent="0.25">
      <c r="A56" s="23" t="s">
        <v>131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74"/>
      <c r="W56" s="74"/>
      <c r="X56" s="74"/>
      <c r="Y56" s="22"/>
      <c r="Z56" s="22"/>
      <c r="AA56" s="22"/>
      <c r="AC56" s="1"/>
      <c r="AD56" s="64"/>
    </row>
    <row r="57" spans="1:180" s="17" customFormat="1" x14ac:dyDescent="0.25">
      <c r="A57" s="23" t="s">
        <v>116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0"/>
      <c r="O57" s="22"/>
      <c r="P57" s="22"/>
      <c r="Q57" s="20"/>
      <c r="R57" s="22"/>
      <c r="S57" s="22"/>
      <c r="T57" s="22"/>
      <c r="U57" s="22"/>
      <c r="V57" s="73"/>
      <c r="W57" s="73"/>
      <c r="X57" s="73"/>
      <c r="Y57" s="22"/>
      <c r="Z57" s="22"/>
      <c r="AA57" s="22"/>
      <c r="AC57" s="1"/>
      <c r="AD57" s="64"/>
    </row>
    <row r="58" spans="1:180" s="57" customFormat="1" ht="12.75" customHeight="1" x14ac:dyDescent="0.2">
      <c r="A58" s="51" t="s">
        <v>32</v>
      </c>
      <c r="B58" s="51"/>
      <c r="C58" s="52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78"/>
      <c r="W58" s="78"/>
      <c r="X58" s="78"/>
      <c r="Y58" s="51"/>
      <c r="Z58" s="50"/>
      <c r="AA58" s="83"/>
      <c r="AB58" s="49"/>
      <c r="AC58" s="1"/>
      <c r="AD58" s="64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</row>
    <row r="59" spans="1:180" s="56" customFormat="1" ht="54" customHeight="1" x14ac:dyDescent="0.2">
      <c r="A59" s="19" t="s">
        <v>133</v>
      </c>
      <c r="B59" s="18" t="s">
        <v>25</v>
      </c>
      <c r="C59" s="18" t="s">
        <v>117</v>
      </c>
      <c r="D59" s="18" t="s">
        <v>118</v>
      </c>
      <c r="E59" s="18" t="s">
        <v>119</v>
      </c>
      <c r="F59" s="18" t="s">
        <v>120</v>
      </c>
      <c r="G59" s="18" t="s">
        <v>121</v>
      </c>
      <c r="H59" s="18" t="s">
        <v>122</v>
      </c>
      <c r="I59" s="18" t="s">
        <v>123</v>
      </c>
      <c r="J59" s="18" t="s">
        <v>124</v>
      </c>
      <c r="K59" s="18">
        <v>50</v>
      </c>
      <c r="L59" s="18">
        <v>231010000</v>
      </c>
      <c r="M59" s="18" t="s">
        <v>125</v>
      </c>
      <c r="N59" s="18" t="s">
        <v>98</v>
      </c>
      <c r="O59" s="18" t="s">
        <v>188</v>
      </c>
      <c r="P59" s="18"/>
      <c r="Q59" s="18" t="s">
        <v>189</v>
      </c>
      <c r="R59" s="18" t="s">
        <v>190</v>
      </c>
      <c r="S59" s="62"/>
      <c r="T59" s="18"/>
      <c r="U59" s="18"/>
      <c r="V59" s="76"/>
      <c r="W59" s="76">
        <v>1458432320</v>
      </c>
      <c r="X59" s="76">
        <f t="shared" ref="X59" si="5">W59*1.12</f>
        <v>1633444198.4000001</v>
      </c>
      <c r="Y59" s="18"/>
      <c r="Z59" s="18"/>
      <c r="AA59" s="18" t="s">
        <v>244</v>
      </c>
      <c r="AB59" s="35"/>
      <c r="AC59" s="1"/>
      <c r="AD59" s="64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</row>
    <row r="60" spans="1:180" s="56" customFormat="1" x14ac:dyDescent="0.2">
      <c r="A60" s="29" t="s">
        <v>127</v>
      </c>
      <c r="B60" s="36"/>
      <c r="C60" s="37"/>
      <c r="D60" s="27"/>
      <c r="E60" s="27"/>
      <c r="F60" s="28"/>
      <c r="G60" s="28"/>
      <c r="H60" s="27"/>
      <c r="I60" s="27"/>
      <c r="J60" s="27"/>
      <c r="K60" s="27"/>
      <c r="L60" s="38"/>
      <c r="M60" s="39"/>
      <c r="N60" s="40"/>
      <c r="O60" s="38"/>
      <c r="P60" s="27"/>
      <c r="Q60" s="41"/>
      <c r="R60" s="27"/>
      <c r="S60" s="27"/>
      <c r="T60" s="27"/>
      <c r="U60" s="27"/>
      <c r="V60" s="75"/>
      <c r="W60" s="75">
        <f>SUM(W59:W59)</f>
        <v>1458432320</v>
      </c>
      <c r="X60" s="75">
        <f>SUM(X59:X59)</f>
        <v>1633444198.4000001</v>
      </c>
      <c r="Y60" s="27"/>
      <c r="Z60" s="43"/>
      <c r="AA60" s="27"/>
      <c r="AB60" s="117"/>
      <c r="AC60" s="1"/>
      <c r="AD60" s="64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17"/>
      <c r="DH60" s="117"/>
      <c r="DI60" s="117"/>
      <c r="DJ60" s="117"/>
      <c r="DK60" s="117"/>
      <c r="DL60" s="117"/>
      <c r="DM60" s="117"/>
      <c r="DN60" s="117"/>
      <c r="DO60" s="117"/>
      <c r="DP60" s="117"/>
      <c r="DQ60" s="117"/>
      <c r="DR60" s="117"/>
      <c r="DS60" s="117"/>
      <c r="DT60" s="117"/>
      <c r="DU60" s="117"/>
      <c r="DV60" s="117"/>
      <c r="DW60" s="117"/>
      <c r="DX60" s="117"/>
      <c r="DY60" s="117"/>
      <c r="DZ60" s="117"/>
      <c r="EA60" s="117"/>
      <c r="EB60" s="117"/>
      <c r="EC60" s="117"/>
      <c r="ED60" s="117"/>
      <c r="EE60" s="117"/>
      <c r="EF60" s="117"/>
      <c r="EG60" s="117"/>
      <c r="EH60" s="117"/>
      <c r="EI60" s="117"/>
      <c r="EJ60" s="117"/>
      <c r="EK60" s="117"/>
      <c r="EL60" s="117"/>
      <c r="EM60" s="117"/>
      <c r="EN60" s="117"/>
      <c r="EO60" s="117"/>
      <c r="EP60" s="117"/>
      <c r="EQ60" s="117"/>
      <c r="ER60" s="117"/>
      <c r="ES60" s="117"/>
      <c r="ET60" s="117"/>
      <c r="EU60" s="117"/>
      <c r="EV60" s="117"/>
      <c r="EW60" s="117"/>
      <c r="EX60" s="117"/>
      <c r="EY60" s="117"/>
      <c r="EZ60" s="117"/>
      <c r="FA60" s="117"/>
      <c r="FB60" s="117"/>
      <c r="FC60" s="117"/>
      <c r="FD60" s="117"/>
      <c r="FE60" s="117"/>
      <c r="FF60" s="117"/>
      <c r="FG60" s="117"/>
      <c r="FH60" s="117"/>
      <c r="FI60" s="117"/>
      <c r="FJ60" s="117"/>
      <c r="FK60" s="117"/>
      <c r="FL60" s="117"/>
      <c r="FM60" s="117"/>
      <c r="FN60" s="117"/>
      <c r="FO60" s="117"/>
      <c r="FP60" s="117"/>
      <c r="FQ60" s="117"/>
      <c r="FR60" s="117"/>
      <c r="FS60" s="117"/>
      <c r="FT60" s="117"/>
      <c r="FU60" s="117"/>
      <c r="FV60" s="117"/>
      <c r="FW60" s="117"/>
      <c r="FX60" s="117"/>
    </row>
    <row r="61" spans="1:180" s="17" customFormat="1" x14ac:dyDescent="0.25">
      <c r="A61" s="23" t="s">
        <v>42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73"/>
      <c r="W61" s="73">
        <f>W60</f>
        <v>1458432320</v>
      </c>
      <c r="X61" s="73">
        <f>X60</f>
        <v>1633444198.4000001</v>
      </c>
      <c r="Y61" s="22"/>
      <c r="Z61" s="22"/>
      <c r="AA61" s="22"/>
      <c r="AC61" s="1"/>
      <c r="AD61" s="64"/>
    </row>
    <row r="62" spans="1:180" s="17" customFormat="1" x14ac:dyDescent="0.25">
      <c r="A62" s="23" t="s">
        <v>128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0"/>
      <c r="O62" s="22"/>
      <c r="P62" s="22"/>
      <c r="Q62" s="20"/>
      <c r="R62" s="22"/>
      <c r="S62" s="22"/>
      <c r="T62" s="22"/>
      <c r="U62" s="22"/>
      <c r="V62" s="73"/>
      <c r="W62" s="73"/>
      <c r="X62" s="73"/>
      <c r="Y62" s="22"/>
      <c r="Z62" s="22"/>
      <c r="AA62" s="22"/>
      <c r="AC62" s="1"/>
      <c r="AD62" s="64"/>
    </row>
    <row r="63" spans="1:180" s="57" customFormat="1" ht="12.75" customHeight="1" x14ac:dyDescent="0.2">
      <c r="A63" s="51" t="s">
        <v>32</v>
      </c>
      <c r="B63" s="51"/>
      <c r="C63" s="52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80"/>
      <c r="W63" s="80" t="s">
        <v>129</v>
      </c>
      <c r="X63" s="78"/>
      <c r="Y63" s="51"/>
      <c r="Z63" s="50"/>
      <c r="AA63" s="83"/>
      <c r="AB63" s="49"/>
      <c r="AC63" s="1"/>
      <c r="AD63" s="64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</row>
    <row r="64" spans="1:180" s="56" customFormat="1" ht="66" customHeight="1" x14ac:dyDescent="0.2">
      <c r="A64" s="19" t="s">
        <v>134</v>
      </c>
      <c r="B64" s="18" t="s">
        <v>25</v>
      </c>
      <c r="C64" s="18" t="s">
        <v>117</v>
      </c>
      <c r="D64" s="18" t="s">
        <v>118</v>
      </c>
      <c r="E64" s="18" t="s">
        <v>119</v>
      </c>
      <c r="F64" s="18" t="s">
        <v>120</v>
      </c>
      <c r="G64" s="18" t="s">
        <v>121</v>
      </c>
      <c r="H64" s="18" t="s">
        <v>122</v>
      </c>
      <c r="I64" s="18" t="s">
        <v>123</v>
      </c>
      <c r="J64" s="18" t="s">
        <v>124</v>
      </c>
      <c r="K64" s="18">
        <v>50</v>
      </c>
      <c r="L64" s="18">
        <v>231010000</v>
      </c>
      <c r="M64" s="18" t="s">
        <v>125</v>
      </c>
      <c r="N64" s="32" t="s">
        <v>142</v>
      </c>
      <c r="O64" s="18" t="s">
        <v>126</v>
      </c>
      <c r="P64" s="18"/>
      <c r="Q64" s="18" t="s">
        <v>203</v>
      </c>
      <c r="R64" s="33" t="s">
        <v>132</v>
      </c>
      <c r="S64" s="18"/>
      <c r="T64" s="18"/>
      <c r="U64" s="18"/>
      <c r="V64" s="76"/>
      <c r="W64" s="76">
        <v>981855520</v>
      </c>
      <c r="X64" s="77">
        <f t="shared" ref="X64" si="6">W64*1.12</f>
        <v>1099678182.4000001</v>
      </c>
      <c r="Y64" s="18"/>
      <c r="Z64" s="18"/>
      <c r="AA64" s="18"/>
      <c r="AB64" s="35"/>
      <c r="AC64" s="1"/>
      <c r="AD64" s="64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</row>
    <row r="65" spans="1:180" s="56" customFormat="1" x14ac:dyDescent="0.2">
      <c r="A65" s="29" t="s">
        <v>127</v>
      </c>
      <c r="B65" s="36"/>
      <c r="C65" s="37"/>
      <c r="D65" s="27"/>
      <c r="E65" s="27"/>
      <c r="F65" s="28"/>
      <c r="G65" s="28"/>
      <c r="H65" s="27"/>
      <c r="I65" s="27"/>
      <c r="J65" s="27"/>
      <c r="K65" s="27"/>
      <c r="L65" s="38"/>
      <c r="M65" s="39"/>
      <c r="N65" s="40"/>
      <c r="O65" s="38"/>
      <c r="P65" s="27"/>
      <c r="Q65" s="41"/>
      <c r="R65" s="27"/>
      <c r="S65" s="27"/>
      <c r="T65" s="27"/>
      <c r="U65" s="27"/>
      <c r="V65" s="75"/>
      <c r="W65" s="75">
        <f>SUM(W64:W64)</f>
        <v>981855520</v>
      </c>
      <c r="X65" s="75">
        <f>SUM(X64:X64)</f>
        <v>1099678182.4000001</v>
      </c>
      <c r="Y65" s="27"/>
      <c r="Z65" s="43"/>
      <c r="AA65" s="27"/>
      <c r="AB65" s="117"/>
      <c r="AC65" s="1"/>
      <c r="AD65" s="64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/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17"/>
      <c r="CX65" s="117"/>
      <c r="CY65" s="117"/>
      <c r="CZ65" s="117"/>
      <c r="DA65" s="117"/>
      <c r="DB65" s="117"/>
      <c r="DC65" s="117"/>
      <c r="DD65" s="117"/>
      <c r="DE65" s="117"/>
      <c r="DF65" s="117"/>
      <c r="DG65" s="117"/>
      <c r="DH65" s="117"/>
      <c r="DI65" s="117"/>
      <c r="DJ65" s="117"/>
      <c r="DK65" s="117"/>
      <c r="DL65" s="117"/>
      <c r="DM65" s="117"/>
      <c r="DN65" s="117"/>
      <c r="DO65" s="117"/>
      <c r="DP65" s="117"/>
      <c r="DQ65" s="117"/>
      <c r="DR65" s="117"/>
      <c r="DS65" s="117"/>
      <c r="DT65" s="117"/>
      <c r="DU65" s="117"/>
      <c r="DV65" s="117"/>
      <c r="DW65" s="117"/>
      <c r="DX65" s="117"/>
      <c r="DY65" s="117"/>
      <c r="DZ65" s="117"/>
      <c r="EA65" s="117"/>
      <c r="EB65" s="117"/>
      <c r="EC65" s="117"/>
      <c r="ED65" s="117"/>
      <c r="EE65" s="117"/>
      <c r="EF65" s="117"/>
      <c r="EG65" s="117"/>
      <c r="EH65" s="117"/>
      <c r="EI65" s="117"/>
      <c r="EJ65" s="117"/>
      <c r="EK65" s="117"/>
      <c r="EL65" s="117"/>
      <c r="EM65" s="117"/>
      <c r="EN65" s="117"/>
      <c r="EO65" s="117"/>
      <c r="EP65" s="117"/>
      <c r="EQ65" s="117"/>
      <c r="ER65" s="117"/>
      <c r="ES65" s="117"/>
      <c r="ET65" s="117"/>
      <c r="EU65" s="117"/>
      <c r="EV65" s="117"/>
      <c r="EW65" s="117"/>
      <c r="EX65" s="117"/>
      <c r="EY65" s="117"/>
      <c r="EZ65" s="117"/>
      <c r="FA65" s="117"/>
      <c r="FB65" s="117"/>
      <c r="FC65" s="117"/>
      <c r="FD65" s="117"/>
      <c r="FE65" s="117"/>
      <c r="FF65" s="117"/>
      <c r="FG65" s="117"/>
      <c r="FH65" s="117"/>
      <c r="FI65" s="117"/>
      <c r="FJ65" s="117"/>
      <c r="FK65" s="117"/>
      <c r="FL65" s="117"/>
      <c r="FM65" s="117"/>
      <c r="FN65" s="117"/>
      <c r="FO65" s="117"/>
      <c r="FP65" s="117"/>
      <c r="FQ65" s="117"/>
      <c r="FR65" s="117"/>
      <c r="FS65" s="117"/>
      <c r="FT65" s="117"/>
      <c r="FU65" s="117"/>
      <c r="FV65" s="117"/>
      <c r="FW65" s="117"/>
      <c r="FX65" s="117"/>
    </row>
    <row r="66" spans="1:180" s="17" customFormat="1" x14ac:dyDescent="0.25">
      <c r="A66" s="23" t="s">
        <v>38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73"/>
      <c r="W66" s="73">
        <f>W65</f>
        <v>981855520</v>
      </c>
      <c r="X66" s="73">
        <f>X65</f>
        <v>1099678182.4000001</v>
      </c>
      <c r="Y66" s="22"/>
      <c r="Z66" s="22"/>
      <c r="AA66" s="22"/>
      <c r="AC66" s="1"/>
      <c r="AD66" s="64"/>
    </row>
    <row r="67" spans="1:180" x14ac:dyDescent="0.25">
      <c r="A67" s="23" t="s">
        <v>143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74"/>
      <c r="W67" s="74"/>
      <c r="X67" s="74"/>
      <c r="Y67" s="22"/>
      <c r="Z67" s="22"/>
      <c r="AA67" s="22"/>
      <c r="AC67" s="1"/>
      <c r="AD67" s="64"/>
    </row>
    <row r="68" spans="1:180" s="17" customFormat="1" x14ac:dyDescent="0.25">
      <c r="A68" s="23" t="s">
        <v>116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0"/>
      <c r="O68" s="22"/>
      <c r="P68" s="22"/>
      <c r="Q68" s="20"/>
      <c r="R68" s="22"/>
      <c r="S68" s="22"/>
      <c r="T68" s="22"/>
      <c r="U68" s="22"/>
      <c r="V68" s="73"/>
      <c r="W68" s="73"/>
      <c r="X68" s="73"/>
      <c r="Y68" s="22"/>
      <c r="Z68" s="22"/>
      <c r="AA68" s="22"/>
      <c r="AC68" s="1"/>
      <c r="AD68" s="64"/>
    </row>
    <row r="69" spans="1:180" s="122" customFormat="1" x14ac:dyDescent="0.2">
      <c r="A69" s="118" t="s">
        <v>202</v>
      </c>
      <c r="B69" s="118"/>
      <c r="C69" s="118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75"/>
      <c r="W69" s="75"/>
      <c r="X69" s="75"/>
      <c r="Y69" s="27"/>
      <c r="Z69" s="27"/>
      <c r="AA69" s="27"/>
      <c r="AC69" s="1"/>
      <c r="AD69" s="64"/>
    </row>
    <row r="70" spans="1:180" s="122" customFormat="1" ht="51" x14ac:dyDescent="0.2">
      <c r="A70" s="19" t="s">
        <v>155</v>
      </c>
      <c r="B70" s="61" t="s">
        <v>25</v>
      </c>
      <c r="C70" s="25" t="s">
        <v>145</v>
      </c>
      <c r="D70" s="18" t="s">
        <v>146</v>
      </c>
      <c r="E70" s="18" t="s">
        <v>147</v>
      </c>
      <c r="F70" s="18" t="s">
        <v>148</v>
      </c>
      <c r="G70" s="18" t="s">
        <v>149</v>
      </c>
      <c r="H70" s="71" t="s">
        <v>195</v>
      </c>
      <c r="I70" s="71" t="s">
        <v>196</v>
      </c>
      <c r="J70" s="18" t="s">
        <v>31</v>
      </c>
      <c r="K70" s="18">
        <v>100</v>
      </c>
      <c r="L70" s="61">
        <v>230000000</v>
      </c>
      <c r="M70" s="20" t="s">
        <v>27</v>
      </c>
      <c r="N70" s="18" t="s">
        <v>197</v>
      </c>
      <c r="O70" s="20" t="s">
        <v>138</v>
      </c>
      <c r="P70" s="18"/>
      <c r="Q70" s="18" t="s">
        <v>198</v>
      </c>
      <c r="R70" s="61" t="s">
        <v>139</v>
      </c>
      <c r="S70" s="18"/>
      <c r="T70" s="18"/>
      <c r="U70" s="18"/>
      <c r="V70" s="76"/>
      <c r="W70" s="76">
        <v>37000000</v>
      </c>
      <c r="X70" s="72">
        <f t="shared" ref="X70" si="7">W70*1.12</f>
        <v>41440000.000000007</v>
      </c>
      <c r="Y70" s="18"/>
      <c r="Z70" s="18">
        <v>2014</v>
      </c>
      <c r="AA70" s="82" t="s">
        <v>245</v>
      </c>
      <c r="AB70" s="123"/>
      <c r="AC70" s="1"/>
      <c r="AD70" s="64"/>
    </row>
    <row r="71" spans="1:180" s="122" customFormat="1" x14ac:dyDescent="0.2">
      <c r="A71" s="124" t="s">
        <v>43</v>
      </c>
      <c r="B71" s="18"/>
      <c r="C71" s="25"/>
      <c r="D71" s="18"/>
      <c r="E71" s="18"/>
      <c r="F71" s="18"/>
      <c r="G71" s="18"/>
      <c r="H71" s="71"/>
      <c r="I71" s="71"/>
      <c r="J71" s="18"/>
      <c r="K71" s="59"/>
      <c r="L71" s="61"/>
      <c r="M71" s="20"/>
      <c r="N71" s="18"/>
      <c r="O71" s="20"/>
      <c r="P71" s="27"/>
      <c r="Q71" s="18"/>
      <c r="R71" s="61"/>
      <c r="S71" s="27"/>
      <c r="T71" s="27"/>
      <c r="U71" s="27"/>
      <c r="V71" s="75"/>
      <c r="W71" s="75">
        <f>SUM(W70:W70)</f>
        <v>37000000</v>
      </c>
      <c r="X71" s="75">
        <f>SUM(X70:X70)</f>
        <v>41440000.000000007</v>
      </c>
      <c r="Y71" s="27"/>
      <c r="Z71" s="18"/>
      <c r="AA71" s="82"/>
      <c r="AC71" s="1"/>
      <c r="AD71" s="64"/>
    </row>
    <row r="72" spans="1:180" x14ac:dyDescent="0.25">
      <c r="A72" s="22" t="s">
        <v>26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0"/>
      <c r="O72" s="22"/>
      <c r="P72" s="22"/>
      <c r="Q72" s="20"/>
      <c r="R72" s="22"/>
      <c r="S72" s="22"/>
      <c r="T72" s="22"/>
      <c r="U72" s="22"/>
      <c r="V72" s="72"/>
      <c r="W72" s="72"/>
      <c r="X72" s="72"/>
      <c r="Y72" s="22"/>
      <c r="Z72" s="22"/>
      <c r="AA72" s="22"/>
      <c r="AC72" s="1"/>
      <c r="AD72" s="64"/>
    </row>
    <row r="73" spans="1:180" s="56" customFormat="1" ht="54" customHeight="1" x14ac:dyDescent="0.2">
      <c r="A73" s="18" t="s">
        <v>144</v>
      </c>
      <c r="B73" s="24" t="s">
        <v>25</v>
      </c>
      <c r="C73" s="18" t="s">
        <v>135</v>
      </c>
      <c r="D73" s="32" t="s">
        <v>136</v>
      </c>
      <c r="E73" s="32" t="s">
        <v>137</v>
      </c>
      <c r="F73" s="32" t="s">
        <v>136</v>
      </c>
      <c r="G73" s="32" t="s">
        <v>137</v>
      </c>
      <c r="H73" s="32" t="s">
        <v>191</v>
      </c>
      <c r="I73" s="32" t="s">
        <v>192</v>
      </c>
      <c r="J73" s="66" t="s">
        <v>31</v>
      </c>
      <c r="K73" s="67">
        <v>100</v>
      </c>
      <c r="L73" s="25">
        <v>230000000</v>
      </c>
      <c r="M73" s="18" t="s">
        <v>27</v>
      </c>
      <c r="N73" s="32" t="s">
        <v>193</v>
      </c>
      <c r="O73" s="66" t="s">
        <v>138</v>
      </c>
      <c r="P73" s="68" t="s">
        <v>129</v>
      </c>
      <c r="Q73" s="66" t="s">
        <v>194</v>
      </c>
      <c r="R73" s="32" t="s">
        <v>139</v>
      </c>
      <c r="S73" s="66"/>
      <c r="T73" s="66"/>
      <c r="U73" s="69"/>
      <c r="V73" s="72"/>
      <c r="W73" s="72">
        <v>750000</v>
      </c>
      <c r="X73" s="79">
        <f t="shared" ref="X73" si="8">W73*1.12</f>
        <v>840000.00000000012</v>
      </c>
      <c r="Y73" s="66"/>
      <c r="Z73" s="70">
        <v>2014</v>
      </c>
      <c r="AA73" s="18" t="s">
        <v>187</v>
      </c>
      <c r="AB73" s="35"/>
      <c r="AC73" s="1"/>
      <c r="AD73" s="64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  <c r="FJ73" s="35"/>
      <c r="FK73" s="35"/>
      <c r="FL73" s="35"/>
      <c r="FM73" s="35"/>
      <c r="FN73" s="35"/>
      <c r="FO73" s="35"/>
      <c r="FP73" s="35"/>
      <c r="FQ73" s="35"/>
      <c r="FR73" s="35"/>
      <c r="FS73" s="35"/>
      <c r="FT73" s="35"/>
      <c r="FU73" s="35"/>
      <c r="FV73" s="35"/>
      <c r="FW73" s="35"/>
      <c r="FX73" s="35"/>
    </row>
    <row r="74" spans="1:180" s="17" customFormat="1" x14ac:dyDescent="0.25">
      <c r="A74" s="23" t="s">
        <v>41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73"/>
      <c r="W74" s="73">
        <f>SUM(W73:W73)</f>
        <v>750000</v>
      </c>
      <c r="X74" s="73">
        <f>SUM(X73:X73)</f>
        <v>840000.00000000012</v>
      </c>
      <c r="Y74" s="22"/>
      <c r="Z74" s="22"/>
      <c r="AA74" s="22"/>
      <c r="AC74" s="1"/>
      <c r="AD74" s="64"/>
    </row>
    <row r="75" spans="1:180" s="17" customFormat="1" x14ac:dyDescent="0.25">
      <c r="A75" s="23" t="s">
        <v>42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73"/>
      <c r="W75" s="73">
        <f>W71+W74</f>
        <v>37750000</v>
      </c>
      <c r="X75" s="73">
        <f>X71+X74</f>
        <v>42280000.000000007</v>
      </c>
      <c r="Y75" s="22"/>
      <c r="Z75" s="22"/>
      <c r="AA75" s="22"/>
      <c r="AC75" s="1"/>
      <c r="AD75" s="64"/>
    </row>
    <row r="76" spans="1:180" s="17" customFormat="1" x14ac:dyDescent="0.25">
      <c r="A76" s="23" t="s">
        <v>128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0"/>
      <c r="O76" s="22"/>
      <c r="P76" s="22"/>
      <c r="Q76" s="20"/>
      <c r="R76" s="22"/>
      <c r="S76" s="22"/>
      <c r="T76" s="22"/>
      <c r="U76" s="22"/>
      <c r="V76" s="73"/>
      <c r="W76" s="73"/>
      <c r="X76" s="73"/>
      <c r="Y76" s="22"/>
      <c r="Z76" s="22"/>
      <c r="AA76" s="22"/>
      <c r="AC76" s="1"/>
      <c r="AD76" s="64"/>
    </row>
    <row r="77" spans="1:180" s="122" customFormat="1" ht="15" customHeight="1" x14ac:dyDescent="0.2">
      <c r="A77" s="118" t="s">
        <v>202</v>
      </c>
      <c r="B77" s="118"/>
      <c r="C77" s="118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75"/>
      <c r="W77" s="75"/>
      <c r="X77" s="75"/>
      <c r="Y77" s="27"/>
      <c r="Z77" s="27"/>
      <c r="AA77" s="27"/>
      <c r="AC77" s="1"/>
      <c r="AD77" s="64"/>
    </row>
    <row r="78" spans="1:180" s="122" customFormat="1" ht="67.5" customHeight="1" x14ac:dyDescent="0.2">
      <c r="A78" s="18" t="s">
        <v>156</v>
      </c>
      <c r="B78" s="18" t="s">
        <v>25</v>
      </c>
      <c r="C78" s="58" t="s">
        <v>145</v>
      </c>
      <c r="D78" s="18" t="s">
        <v>146</v>
      </c>
      <c r="E78" s="18" t="s">
        <v>147</v>
      </c>
      <c r="F78" s="18" t="s">
        <v>148</v>
      </c>
      <c r="G78" s="18" t="s">
        <v>149</v>
      </c>
      <c r="H78" s="18" t="s">
        <v>150</v>
      </c>
      <c r="I78" s="18" t="s">
        <v>151</v>
      </c>
      <c r="J78" s="18" t="s">
        <v>31</v>
      </c>
      <c r="K78" s="59">
        <v>100</v>
      </c>
      <c r="L78" s="19">
        <v>230000000</v>
      </c>
      <c r="M78" s="20" t="s">
        <v>27</v>
      </c>
      <c r="N78" s="32" t="s">
        <v>201</v>
      </c>
      <c r="O78" s="20" t="s">
        <v>36</v>
      </c>
      <c r="P78" s="53" t="s">
        <v>129</v>
      </c>
      <c r="Q78" s="21" t="s">
        <v>200</v>
      </c>
      <c r="R78" s="18" t="s">
        <v>139</v>
      </c>
      <c r="S78" s="54"/>
      <c r="T78" s="54"/>
      <c r="U78" s="54"/>
      <c r="V78" s="76"/>
      <c r="W78" s="76">
        <f>W70-W79</f>
        <v>25900000</v>
      </c>
      <c r="X78" s="76">
        <f>X70-X79</f>
        <v>29008000.000000007</v>
      </c>
      <c r="Y78" s="53"/>
      <c r="Z78" s="60">
        <v>2014</v>
      </c>
      <c r="AA78" s="82"/>
      <c r="AC78" s="1"/>
      <c r="AD78" s="64"/>
    </row>
    <row r="79" spans="1:180" s="122" customFormat="1" ht="54.75" customHeight="1" x14ac:dyDescent="0.2">
      <c r="A79" s="18" t="s">
        <v>157</v>
      </c>
      <c r="B79" s="18" t="s">
        <v>25</v>
      </c>
      <c r="C79" s="58" t="s">
        <v>145</v>
      </c>
      <c r="D79" s="18" t="s">
        <v>146</v>
      </c>
      <c r="E79" s="18" t="s">
        <v>147</v>
      </c>
      <c r="F79" s="18" t="s">
        <v>148</v>
      </c>
      <c r="G79" s="18" t="s">
        <v>149</v>
      </c>
      <c r="H79" s="18" t="s">
        <v>153</v>
      </c>
      <c r="I79" s="18" t="s">
        <v>154</v>
      </c>
      <c r="J79" s="18" t="s">
        <v>31</v>
      </c>
      <c r="K79" s="59">
        <v>100</v>
      </c>
      <c r="L79" s="19">
        <v>230000000</v>
      </c>
      <c r="M79" s="18" t="s">
        <v>152</v>
      </c>
      <c r="N79" s="32" t="s">
        <v>142</v>
      </c>
      <c r="O79" s="20" t="s">
        <v>36</v>
      </c>
      <c r="P79" s="53" t="s">
        <v>129</v>
      </c>
      <c r="Q79" s="32" t="s">
        <v>175</v>
      </c>
      <c r="R79" s="18" t="s">
        <v>139</v>
      </c>
      <c r="S79" s="54"/>
      <c r="T79" s="54"/>
      <c r="U79" s="54"/>
      <c r="V79" s="76"/>
      <c r="W79" s="76">
        <f>X79/1.12</f>
        <v>11099999.999999998</v>
      </c>
      <c r="X79" s="76">
        <v>12432000</v>
      </c>
      <c r="Y79" s="53"/>
      <c r="Z79" s="60">
        <v>2014</v>
      </c>
      <c r="AA79" s="82"/>
      <c r="AC79" s="1"/>
      <c r="AD79" s="64"/>
    </row>
    <row r="80" spans="1:180" s="122" customFormat="1" x14ac:dyDescent="0.2">
      <c r="A80" s="124" t="s">
        <v>43</v>
      </c>
      <c r="B80" s="18"/>
      <c r="C80" s="25"/>
      <c r="D80" s="18"/>
      <c r="E80" s="18"/>
      <c r="F80" s="18"/>
      <c r="G80" s="18"/>
      <c r="H80" s="71"/>
      <c r="I80" s="71"/>
      <c r="J80" s="18"/>
      <c r="K80" s="59"/>
      <c r="L80" s="61"/>
      <c r="M80" s="20"/>
      <c r="N80" s="18"/>
      <c r="O80" s="20"/>
      <c r="P80" s="27"/>
      <c r="Q80" s="18"/>
      <c r="R80" s="61"/>
      <c r="S80" s="27"/>
      <c r="T80" s="27"/>
      <c r="U80" s="27"/>
      <c r="V80" s="75"/>
      <c r="W80" s="75">
        <f>SUM(W78:W79)</f>
        <v>37000000</v>
      </c>
      <c r="X80" s="75">
        <f>SUM(X78:X79)</f>
        <v>41440000.000000007</v>
      </c>
      <c r="Y80" s="27"/>
      <c r="Z80" s="18"/>
      <c r="AA80" s="82"/>
      <c r="AC80" s="1"/>
      <c r="AD80" s="64"/>
    </row>
    <row r="81" spans="1:180" x14ac:dyDescent="0.25">
      <c r="A81" s="22" t="s">
        <v>26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0"/>
      <c r="O81" s="22"/>
      <c r="P81" s="22"/>
      <c r="Q81" s="20"/>
      <c r="R81" s="22"/>
      <c r="S81" s="22"/>
      <c r="T81" s="22"/>
      <c r="U81" s="22"/>
      <c r="V81" s="72"/>
      <c r="W81" s="72"/>
      <c r="X81" s="72"/>
      <c r="Y81" s="22"/>
      <c r="Z81" s="22"/>
      <c r="AA81" s="22"/>
      <c r="AC81" s="1"/>
      <c r="AD81" s="64"/>
    </row>
    <row r="82" spans="1:180" s="56" customFormat="1" ht="54" customHeight="1" x14ac:dyDescent="0.2">
      <c r="A82" s="19" t="s">
        <v>186</v>
      </c>
      <c r="B82" s="18" t="s">
        <v>25</v>
      </c>
      <c r="C82" s="18" t="s">
        <v>135</v>
      </c>
      <c r="D82" s="18" t="s">
        <v>136</v>
      </c>
      <c r="E82" s="18" t="s">
        <v>137</v>
      </c>
      <c r="F82" s="18" t="s">
        <v>136</v>
      </c>
      <c r="G82" s="18" t="s">
        <v>137</v>
      </c>
      <c r="H82" s="18" t="s">
        <v>140</v>
      </c>
      <c r="I82" s="18" t="s">
        <v>141</v>
      </c>
      <c r="J82" s="18" t="s">
        <v>31</v>
      </c>
      <c r="K82" s="18">
        <v>100</v>
      </c>
      <c r="L82" s="18">
        <v>230000000</v>
      </c>
      <c r="M82" s="18" t="s">
        <v>27</v>
      </c>
      <c r="N82" s="32" t="s">
        <v>98</v>
      </c>
      <c r="O82" s="18" t="s">
        <v>138</v>
      </c>
      <c r="P82" s="18"/>
      <c r="Q82" s="18" t="s">
        <v>142</v>
      </c>
      <c r="R82" s="33" t="s">
        <v>139</v>
      </c>
      <c r="S82" s="18"/>
      <c r="T82" s="18"/>
      <c r="U82" s="18"/>
      <c r="V82" s="76"/>
      <c r="W82" s="76">
        <v>750000</v>
      </c>
      <c r="X82" s="77">
        <v>840000.00000000012</v>
      </c>
      <c r="Y82" s="18"/>
      <c r="Z82" s="18">
        <v>2014</v>
      </c>
      <c r="AA82" s="18"/>
      <c r="AB82" s="35"/>
      <c r="AC82" s="1"/>
      <c r="AD82" s="64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</row>
    <row r="83" spans="1:180" s="17" customFormat="1" x14ac:dyDescent="0.25">
      <c r="A83" s="23" t="s">
        <v>41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73"/>
      <c r="W83" s="73">
        <f>SUM(W82:W82)</f>
        <v>750000</v>
      </c>
      <c r="X83" s="73">
        <f>SUM(X82:X82)</f>
        <v>840000.00000000012</v>
      </c>
      <c r="Y83" s="22"/>
      <c r="Z83" s="22"/>
      <c r="AA83" s="22"/>
      <c r="AC83" s="1"/>
      <c r="AD83" s="64"/>
    </row>
    <row r="84" spans="1:180" s="17" customFormat="1" x14ac:dyDescent="0.25">
      <c r="A84" s="23" t="s">
        <v>38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73"/>
      <c r="W84" s="73">
        <f>W80+W83</f>
        <v>37750000</v>
      </c>
      <c r="X84" s="73">
        <f>X80+X83</f>
        <v>42280000.000000007</v>
      </c>
      <c r="Y84" s="22"/>
      <c r="Z84" s="22"/>
      <c r="AA84" s="22"/>
      <c r="AC84" s="1"/>
      <c r="AD84" s="64"/>
    </row>
    <row r="85" spans="1:180" x14ac:dyDescent="0.25">
      <c r="A85" s="23" t="s">
        <v>199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74"/>
      <c r="W85" s="74"/>
      <c r="X85" s="74"/>
      <c r="Y85" s="22"/>
      <c r="Z85" s="22"/>
      <c r="AA85" s="22"/>
      <c r="AC85" s="1"/>
      <c r="AD85" s="64"/>
    </row>
    <row r="86" spans="1:180" s="17" customFormat="1" x14ac:dyDescent="0.25">
      <c r="A86" s="23" t="s">
        <v>128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0"/>
      <c r="O86" s="22"/>
      <c r="P86" s="22"/>
      <c r="Q86" s="20"/>
      <c r="R86" s="22"/>
      <c r="S86" s="22"/>
      <c r="T86" s="22"/>
      <c r="U86" s="22"/>
      <c r="V86" s="73"/>
      <c r="W86" s="73"/>
      <c r="X86" s="73"/>
      <c r="Y86" s="22"/>
      <c r="Z86" s="22"/>
      <c r="AA86" s="22"/>
      <c r="AC86" s="1"/>
      <c r="AD86" s="64"/>
    </row>
    <row r="87" spans="1:180" x14ac:dyDescent="0.25">
      <c r="A87" s="22" t="s">
        <v>26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0"/>
      <c r="O87" s="22"/>
      <c r="P87" s="22"/>
      <c r="Q87" s="20"/>
      <c r="R87" s="22"/>
      <c r="S87" s="22"/>
      <c r="T87" s="22"/>
      <c r="U87" s="22"/>
      <c r="V87" s="72"/>
      <c r="W87" s="72"/>
      <c r="X87" s="72"/>
      <c r="Y87" s="22"/>
      <c r="Z87" s="22"/>
      <c r="AA87" s="22"/>
      <c r="AC87" s="1"/>
      <c r="AD87" s="64"/>
    </row>
    <row r="88" spans="1:180" s="122" customFormat="1" ht="54.75" customHeight="1" x14ac:dyDescent="0.2">
      <c r="A88" s="18" t="s">
        <v>246</v>
      </c>
      <c r="B88" s="18" t="s">
        <v>25</v>
      </c>
      <c r="C88" s="58" t="s">
        <v>170</v>
      </c>
      <c r="D88" s="18" t="s">
        <v>171</v>
      </c>
      <c r="E88" s="18" t="s">
        <v>171</v>
      </c>
      <c r="F88" s="18" t="s">
        <v>172</v>
      </c>
      <c r="G88" s="18" t="s">
        <v>247</v>
      </c>
      <c r="H88" s="18" t="s">
        <v>173</v>
      </c>
      <c r="I88" s="18"/>
      <c r="J88" s="18" t="s">
        <v>31</v>
      </c>
      <c r="K88" s="59">
        <v>100</v>
      </c>
      <c r="L88" s="19">
        <v>230000000</v>
      </c>
      <c r="M88" s="18" t="s">
        <v>174</v>
      </c>
      <c r="N88" s="32" t="s">
        <v>98</v>
      </c>
      <c r="O88" s="20" t="s">
        <v>138</v>
      </c>
      <c r="P88" s="53"/>
      <c r="Q88" s="32" t="s">
        <v>175</v>
      </c>
      <c r="R88" s="18" t="s">
        <v>176</v>
      </c>
      <c r="S88" s="54"/>
      <c r="T88" s="54"/>
      <c r="U88" s="54"/>
      <c r="V88" s="76"/>
      <c r="W88" s="76">
        <v>64059548</v>
      </c>
      <c r="X88" s="76">
        <f t="shared" ref="X88" si="9">W88*1.12</f>
        <v>71746693.760000005</v>
      </c>
      <c r="Y88" s="53"/>
      <c r="Z88" s="60">
        <v>2014</v>
      </c>
      <c r="AA88" s="82"/>
      <c r="AC88" s="1"/>
      <c r="AD88" s="64"/>
    </row>
    <row r="89" spans="1:180" s="17" customFormat="1" x14ac:dyDescent="0.25">
      <c r="A89" s="23" t="s">
        <v>41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73"/>
      <c r="W89" s="73">
        <f>SUM(W88:W88)</f>
        <v>64059548</v>
      </c>
      <c r="X89" s="73">
        <f>SUM(X88:X88)</f>
        <v>71746693.760000005</v>
      </c>
      <c r="Y89" s="22"/>
      <c r="Z89" s="22"/>
      <c r="AA89" s="22"/>
      <c r="AC89" s="1"/>
      <c r="AD89" s="64"/>
    </row>
    <row r="90" spans="1:180" s="17" customFormat="1" x14ac:dyDescent="0.25">
      <c r="A90" s="23" t="s">
        <v>38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73"/>
      <c r="W90" s="73">
        <f>W89</f>
        <v>64059548</v>
      </c>
      <c r="X90" s="73">
        <f>X89</f>
        <v>71746693.760000005</v>
      </c>
      <c r="Y90" s="22"/>
      <c r="Z90" s="22"/>
      <c r="AA90" s="22"/>
      <c r="AC90" s="1"/>
      <c r="AD90" s="64"/>
    </row>
    <row r="91" spans="1:180" x14ac:dyDescent="0.25">
      <c r="A91" s="23" t="s">
        <v>177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74"/>
      <c r="W91" s="74"/>
      <c r="X91" s="74"/>
      <c r="Y91" s="22"/>
      <c r="Z91" s="22"/>
      <c r="AA91" s="22"/>
      <c r="AC91" s="1"/>
      <c r="AD91" s="64"/>
    </row>
    <row r="92" spans="1:180" s="17" customFormat="1" x14ac:dyDescent="0.25">
      <c r="A92" s="23" t="s">
        <v>116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0"/>
      <c r="O92" s="22"/>
      <c r="P92" s="22"/>
      <c r="Q92" s="20"/>
      <c r="R92" s="22"/>
      <c r="S92" s="22"/>
      <c r="T92" s="22"/>
      <c r="U92" s="22"/>
      <c r="V92" s="73"/>
      <c r="W92" s="73"/>
      <c r="X92" s="73"/>
      <c r="Y92" s="22"/>
      <c r="Z92" s="22"/>
      <c r="AA92" s="22"/>
      <c r="AC92" s="1"/>
      <c r="AD92" s="64"/>
    </row>
    <row r="93" spans="1:180" x14ac:dyDescent="0.25">
      <c r="A93" s="22" t="s">
        <v>26</v>
      </c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0"/>
      <c r="O93" s="22"/>
      <c r="P93" s="22"/>
      <c r="Q93" s="20"/>
      <c r="R93" s="22"/>
      <c r="S93" s="22"/>
      <c r="T93" s="22"/>
      <c r="U93" s="22"/>
      <c r="V93" s="72"/>
      <c r="W93" s="72"/>
      <c r="X93" s="72"/>
      <c r="Y93" s="22"/>
      <c r="Z93" s="22"/>
      <c r="AA93" s="22"/>
      <c r="AC93" s="1"/>
      <c r="AD93" s="64"/>
    </row>
    <row r="94" spans="1:180" s="122" customFormat="1" ht="54.75" customHeight="1" x14ac:dyDescent="0.2">
      <c r="A94" s="18" t="s">
        <v>178</v>
      </c>
      <c r="B94" s="18" t="s">
        <v>179</v>
      </c>
      <c r="C94" s="58" t="s">
        <v>180</v>
      </c>
      <c r="D94" s="18" t="s">
        <v>181</v>
      </c>
      <c r="E94" s="18" t="s">
        <v>182</v>
      </c>
      <c r="F94" s="18" t="s">
        <v>181</v>
      </c>
      <c r="G94" s="18" t="s">
        <v>182</v>
      </c>
      <c r="H94" s="18" t="s">
        <v>183</v>
      </c>
      <c r="I94" s="18" t="s">
        <v>184</v>
      </c>
      <c r="J94" s="18" t="s">
        <v>31</v>
      </c>
      <c r="K94" s="59">
        <v>100</v>
      </c>
      <c r="L94" s="19">
        <v>230000000</v>
      </c>
      <c r="M94" s="18" t="s">
        <v>27</v>
      </c>
      <c r="N94" s="32" t="s">
        <v>59</v>
      </c>
      <c r="O94" s="20" t="s">
        <v>138</v>
      </c>
      <c r="P94" s="53"/>
      <c r="Q94" s="32" t="s">
        <v>142</v>
      </c>
      <c r="R94" s="18" t="s">
        <v>185</v>
      </c>
      <c r="S94" s="54"/>
      <c r="T94" s="54"/>
      <c r="U94" s="54"/>
      <c r="V94" s="76"/>
      <c r="W94" s="76">
        <v>15171000</v>
      </c>
      <c r="X94" s="76">
        <f t="shared" ref="X94" si="10">W94*1.12</f>
        <v>16991520</v>
      </c>
      <c r="Y94" s="53"/>
      <c r="Z94" s="60">
        <v>2014</v>
      </c>
      <c r="AA94" s="82" t="s">
        <v>187</v>
      </c>
      <c r="AC94" s="1"/>
      <c r="AD94" s="64"/>
    </row>
    <row r="95" spans="1:180" s="17" customFormat="1" x14ac:dyDescent="0.25">
      <c r="A95" s="23" t="s">
        <v>41</v>
      </c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73"/>
      <c r="W95" s="73">
        <f>SUM(W94:W94)</f>
        <v>15171000</v>
      </c>
      <c r="X95" s="73">
        <f>SUM(X94:X94)</f>
        <v>16991520</v>
      </c>
      <c r="Y95" s="22"/>
      <c r="Z95" s="22"/>
      <c r="AA95" s="22"/>
      <c r="AC95" s="1"/>
      <c r="AD95" s="64"/>
    </row>
    <row r="96" spans="1:180" s="17" customFormat="1" x14ac:dyDescent="0.25">
      <c r="A96" s="23" t="s">
        <v>42</v>
      </c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73"/>
      <c r="W96" s="73">
        <f>W95</f>
        <v>15171000</v>
      </c>
      <c r="X96" s="73">
        <f>X95</f>
        <v>16991520</v>
      </c>
      <c r="Y96" s="22"/>
      <c r="Z96" s="22"/>
      <c r="AA96" s="22"/>
      <c r="AC96" s="1"/>
      <c r="AD96" s="64"/>
    </row>
    <row r="97" spans="22:30" x14ac:dyDescent="0.25">
      <c r="V97" s="81"/>
      <c r="W97" s="81"/>
      <c r="X97" s="81"/>
      <c r="AC97" s="1"/>
      <c r="AD97" s="64"/>
    </row>
  </sheetData>
  <autoFilter ref="A8:AA96"/>
  <sortState ref="A1438:AA1894">
    <sortCondition ref="A1438:A1894"/>
  </sortState>
  <mergeCells count="3">
    <mergeCell ref="A77:C77"/>
    <mergeCell ref="A69:C69"/>
    <mergeCell ref="A4:AA4"/>
  </mergeCells>
  <pageMargins left="0.31496062992125984" right="0.11811023622047245" top="0.35433070866141736" bottom="0.35433070866141736" header="0.31496062992125984" footer="0.31496062992125984"/>
  <pageSetup paperSize="8" scale="26" fitToHeight="0" orientation="landscape" horizontalDpi="300" verticalDpi="3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товары, работы и услуги</vt:lpstr>
      <vt:lpstr>'товары, работы и услуги'!Заголовки_для_печати</vt:lpstr>
      <vt:lpstr>'товары, работы и услуги'!Область_печати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2014-12-05T10:55:07Z</dcterms:modified>
</cp:coreProperties>
</file>