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8800" windowHeight="11835"/>
  </bookViews>
  <sheets>
    <sheet name="№44" sheetId="14" r:id="rId1"/>
  </sheets>
  <definedNames>
    <definedName name="_xlnm._FilterDatabase" localSheetId="0" hidden="1">№44!$A$6:$AB$33</definedName>
    <definedName name="_xlnm.Print_Area" localSheetId="0">№44!$A$1:$AB$73</definedName>
  </definedNames>
  <calcPr calcId="144525"/>
</workbook>
</file>

<file path=xl/calcChain.xml><?xml version="1.0" encoding="utf-8"?>
<calcChain xmlns="http://schemas.openxmlformats.org/spreadsheetml/2006/main">
  <c r="Y27" i="14" l="1"/>
  <c r="Y28" i="14"/>
  <c r="Y29" i="14"/>
  <c r="Y30" i="14"/>
  <c r="Y31" i="14"/>
  <c r="Y32" i="14"/>
  <c r="Y21" i="14"/>
  <c r="Y20" i="14"/>
  <c r="Y19" i="14"/>
  <c r="Y18" i="14"/>
  <c r="Y17" i="14"/>
  <c r="Y16" i="14"/>
  <c r="X26" i="14" l="1"/>
  <c r="Y26" i="14" s="1"/>
  <c r="X25" i="14"/>
  <c r="Y25" i="14" s="1"/>
  <c r="X24" i="14"/>
  <c r="Y24" i="14" l="1"/>
  <c r="Y33" i="14" s="1"/>
  <c r="X33" i="14"/>
  <c r="X12" i="14"/>
  <c r="X13" i="14" s="1"/>
  <c r="Y9" i="14"/>
  <c r="Y10" i="14" s="1"/>
  <c r="X10" i="14" l="1"/>
  <c r="Y12" i="14" l="1"/>
  <c r="Y13" i="14" s="1"/>
  <c r="X22" i="14" l="1"/>
  <c r="Y22" i="14"/>
</calcChain>
</file>

<file path=xl/sharedStrings.xml><?xml version="1.0" encoding="utf-8"?>
<sst xmlns="http://schemas.openxmlformats.org/spreadsheetml/2006/main" count="286" uniqueCount="140">
  <si>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</si>
  <si>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</si>
  <si>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</si>
  <si>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</si>
  <si>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</si>
  <si>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</si>
  <si>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</si>
  <si>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</si>
  <si>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</si>
  <si>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</si>
  <si>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</si>
  <si>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</si>
  <si>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</si>
  <si>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</si>
  <si>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</si>
  <si>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</si>
  <si>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</si>
  <si>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</si>
  <si>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</si>
  <si>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</si>
  <si>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</si>
  <si>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</si>
  <si>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</si>
  <si>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</si>
  <si>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</si>
  <si>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</si>
  <si>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</si>
  <si>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</si>
  <si>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</si>
  <si>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</si>
  <si>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</si>
  <si>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</si>
  <si>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</si>
  <si>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</si>
  <si>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</si>
  <si>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</si>
  <si>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</si>
  <si>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</si>
  <si>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</si>
  <si>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</si>
  <si>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</si>
  <si>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</si>
  <si>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</si>
  <si>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</si>
  <si>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</si>
  <si>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</si>
  <si>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</si>
  <si>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</si>
  <si>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март, апрель</t>
  </si>
  <si>
    <t>2019г.</t>
  </si>
  <si>
    <t>Атырауская область</t>
  </si>
  <si>
    <t>2020г.</t>
  </si>
  <si>
    <t>*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</si>
  <si>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</si>
  <si>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</si>
  <si>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</si>
  <si>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</si>
  <si>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</si>
  <si>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</si>
  <si>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</si>
  <si>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</si>
  <si>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</si>
  <si>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</si>
  <si>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</si>
  <si>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</si>
  <si>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</si>
  <si>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</si>
  <si>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</si>
  <si>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</si>
  <si>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</si>
  <si>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</si>
  <si>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Приложение 1</t>
  </si>
  <si>
    <t>исключить</t>
  </si>
  <si>
    <t>включить</t>
  </si>
  <si>
    <t>3. Услуги</t>
  </si>
  <si>
    <t>Итого по услугам исключить</t>
  </si>
  <si>
    <t>Итого по услугам включить</t>
  </si>
  <si>
    <t>2. Работы</t>
  </si>
  <si>
    <t>Итого по работам исключить</t>
  </si>
  <si>
    <t>Итого по работам включить</t>
  </si>
  <si>
    <t>45 изменения и дополнения в План долгосрочных закупок товаров, работ и услуг АО "Эмбамунайгаз"</t>
  </si>
  <si>
    <t>12-3 Р</t>
  </si>
  <si>
    <t>33.19.10.600.000.00.0999.000000000000</t>
  </si>
  <si>
    <t>Работы по ремонту/реставрации труб</t>
  </si>
  <si>
    <t>Капремонт  НКТ</t>
  </si>
  <si>
    <t>ОТ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</si>
  <si>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</si>
  <si>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2015/2017</t>
  </si>
  <si>
    <t>2015</t>
  </si>
  <si>
    <t>доп.сумма 30 205 440,00 тг.без НДС</t>
  </si>
  <si>
    <t>12-4 Р</t>
  </si>
  <si>
    <t>30-3 У</t>
  </si>
  <si>
    <t>35.13.10.100.000.00.0777.000000000000</t>
  </si>
  <si>
    <t>Услуги по передаче/распределению электроэнергии</t>
  </si>
  <si>
    <t>Услуги электроснабжения  (электроэнергия и услуги по передаче и распределению электроэнергии)</t>
  </si>
  <si>
    <t>декабрь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</si>
  <si>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</si>
  <si>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</si>
  <si>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31-3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</si>
  <si>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</si>
  <si>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</si>
  <si>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доп.сумма 187 320 664,06 тг.без НДС</t>
  </si>
  <si>
    <t>32-4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</si>
  <si>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</si>
  <si>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доп.сумма 60 373 426,91 тг.без НДС</t>
  </si>
  <si>
    <t>минус сумма 47 500 361,18 тг.без НДС</t>
  </si>
  <si>
    <t>доп.сумма 3 370 212,56 тг.без НДС</t>
  </si>
  <si>
    <t>доп.сумма 2 512 340,27 тг.без НДС</t>
  </si>
  <si>
    <t>30-4 У</t>
  </si>
  <si>
    <t>31-4 У</t>
  </si>
  <si>
    <t>32-5 У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</si>
  <si>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</si>
  <si>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</si>
  <si>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</si>
  <si>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</si>
  <si>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ноябрь, декабрь</t>
  </si>
  <si>
    <t>Атырауская область, г.Атырау</t>
  </si>
  <si>
    <t>100 % предоплата</t>
  </si>
  <si>
    <t>14,16,17,19</t>
  </si>
  <si>
    <t>78 У</t>
  </si>
  <si>
    <t>Услуги на подачу и уборку вагона на железнодорожный подъездной путь при станции Кульсары</t>
  </si>
  <si>
    <t>10,14,16,17,19</t>
  </si>
  <si>
    <t>80 У</t>
  </si>
  <si>
    <t>Услуги на подачу и уборку вагона на железнодорожный подъездной путь при станции Жамансор</t>
  </si>
  <si>
    <t>77-1 У</t>
  </si>
  <si>
    <t>апрель-декабрь</t>
  </si>
  <si>
    <t>78-1 У</t>
  </si>
  <si>
    <t>Атырауская область, ст. Кульсары</t>
  </si>
  <si>
    <t>80-1 У</t>
  </si>
  <si>
    <t>Атырауская область, ст. Жамансор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</si>
  <si>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</si>
  <si>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</si>
  <si>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</si>
  <si>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Услуги эксплуатации подъездных путей, простой вагонов в экспутарируемых подъездых путях при станции Кульсары</t>
  </si>
  <si>
    <t>Услуги эксплуатации подъездных путей, простой вагонов в экспутарируемых подъездых путях при станции Жамансор</t>
  </si>
  <si>
    <t>к приказу  АО Эмбамунайгаз №322 от05 апреля 2017г.</t>
  </si>
  <si>
    <t>Ф.И.О. и должность ответственного лица, заполнившего данную форму и контактный телефон.  Жоламанов Ж. Ж. Старший инженер (МТС) отдела планирования закупок и местного содержания тел.(87122) 993169</t>
  </si>
  <si>
    <t>128 У</t>
  </si>
  <si>
    <t>129 У</t>
  </si>
  <si>
    <t>130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</si>
</sst>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р_._-;\-* #,##0.00\ _р_._-;_-* &quot;-&quot;??\ _р_._-;_-@_-"/>
    <numFmt numFmtId="165" formatCode="_-* #,##0.00_р_._-;\-* #,##0.00_р_._-;_-* &quot;-&quot;??_р_._-;_-@_-"/>
    <numFmt numFmtId="166" formatCode="&quot;€&quot;#,##0;[Red]\-&quot;€&quot;#,##0"/>
    <numFmt numFmtId="167" formatCode="_(* #,##0.00_);_(* \(#,##0.00\);_(* &quot;-&quot;??_);_(@_)"/>
    <numFmt numFmtId="168" formatCode="#,##0.00;[Red]#,##0.00"/>
  </numFmts>
  <fonts count="3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ahoma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5" fillId="0" borderId="0"/>
    <xf numFmtId="0" fontId="15" fillId="0" borderId="0"/>
  </cellStyleXfs>
  <cellXfs count="124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2" fillId="0" borderId="0" xfId="21" applyFont="1" applyFill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21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22" applyFont="1" applyFill="1" applyAlignment="1">
      <alignment horizontal="left" vertical="center"/>
    </xf>
    <xf numFmtId="0" fontId="13" fillId="0" borderId="0" xfId="21" applyFont="1" applyFill="1" applyAlignment="1">
      <alignment horizontal="center" vertical="center" wrapText="1"/>
    </xf>
    <xf numFmtId="0" fontId="13" fillId="0" borderId="0" xfId="2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horizontal="left" vertical="center"/>
    </xf>
    <xf numFmtId="0" fontId="13" fillId="0" borderId="0" xfId="21" applyFont="1" applyFill="1" applyBorder="1" applyAlignment="1">
      <alignment vertical="center"/>
    </xf>
    <xf numFmtId="0" fontId="19" fillId="0" borderId="0" xfId="2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0" applyFont="1" applyFill="1" applyAlignment="1"/>
    <xf numFmtId="0" fontId="12" fillId="0" borderId="0" xfId="60" applyFont="1" applyFill="1" applyAlignment="1">
      <alignment horizontal="center" vertical="center"/>
    </xf>
    <xf numFmtId="168" fontId="13" fillId="0" borderId="0" xfId="22" applyNumberFormat="1" applyFont="1" applyFill="1" applyAlignment="1">
      <alignment vertical="center"/>
    </xf>
    <xf numFmtId="4" fontId="12" fillId="0" borderId="0" xfId="22" applyNumberFormat="1" applyFont="1" applyFill="1" applyBorder="1" applyAlignment="1">
      <alignment vertical="center"/>
    </xf>
    <xf numFmtId="4" fontId="13" fillId="0" borderId="0" xfId="21" applyNumberFormat="1" applyFont="1" applyFill="1" applyBorder="1" applyAlignment="1">
      <alignment vertical="center"/>
    </xf>
    <xf numFmtId="4" fontId="13" fillId="0" borderId="0" xfId="22" applyNumberFormat="1" applyFont="1" applyFill="1" applyBorder="1" applyAlignment="1">
      <alignment vertical="center"/>
    </xf>
    <xf numFmtId="3" fontId="13" fillId="0" borderId="0" xfId="22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28" fillId="0" borderId="0" xfId="0" applyNumberFormat="1" applyFont="1" applyFill="1" applyBorder="1"/>
    <xf numFmtId="0" fontId="28" fillId="0" borderId="0" xfId="0" applyFont="1" applyFill="1"/>
    <xf numFmtId="0" fontId="29" fillId="0" borderId="8" xfId="0" applyFont="1" applyFill="1" applyBorder="1" applyAlignment="1">
      <alignment horizontal="left" vertical="center"/>
    </xf>
    <xf numFmtId="0" fontId="29" fillId="0" borderId="8" xfId="0" applyFont="1" applyFill="1" applyBorder="1" applyAlignment="1"/>
    <xf numFmtId="0" fontId="29" fillId="0" borderId="8" xfId="22" applyFont="1" applyFill="1" applyBorder="1" applyAlignment="1">
      <alignment horizontal="left" vertical="center"/>
    </xf>
    <xf numFmtId="0" fontId="29" fillId="0" borderId="8" xfId="75" applyFont="1" applyFill="1" applyBorder="1" applyAlignment="1">
      <alignment horizontal="left" vertical="center"/>
    </xf>
    <xf numFmtId="4" fontId="30" fillId="0" borderId="6" xfId="21" applyNumberFormat="1" applyFont="1" applyFill="1" applyBorder="1" applyAlignment="1">
      <alignment vertical="center" wrapText="1"/>
    </xf>
    <xf numFmtId="4" fontId="30" fillId="0" borderId="7" xfId="21" applyNumberFormat="1" applyFont="1" applyFill="1" applyBorder="1" applyAlignment="1">
      <alignment vertical="center" wrapText="1"/>
    </xf>
    <xf numFmtId="4" fontId="30" fillId="0" borderId="5" xfId="21" applyNumberFormat="1" applyFont="1" applyFill="1" applyBorder="1" applyAlignment="1">
      <alignment horizontal="center" vertical="center" wrapText="1"/>
    </xf>
    <xf numFmtId="0" fontId="30" fillId="0" borderId="5" xfId="21" applyFont="1" applyFill="1" applyBorder="1" applyAlignment="1">
      <alignment horizontal="center" vertical="center" wrapText="1"/>
    </xf>
    <xf numFmtId="0" fontId="30" fillId="0" borderId="5" xfId="21" applyFont="1" applyFill="1" applyBorder="1" applyAlignment="1">
      <alignment horizontal="center" wrapText="1"/>
    </xf>
    <xf numFmtId="0" fontId="30" fillId="0" borderId="5" xfId="21" applyFont="1" applyFill="1" applyBorder="1" applyAlignment="1">
      <alignment horizontal="left" vertical="center"/>
    </xf>
    <xf numFmtId="0" fontId="30" fillId="0" borderId="8" xfId="21" applyFont="1" applyFill="1" applyBorder="1" applyAlignment="1">
      <alignment horizontal="center" vertical="center" wrapText="1"/>
    </xf>
    <xf numFmtId="0" fontId="30" fillId="0" borderId="9" xfId="21" applyFont="1" applyFill="1" applyBorder="1" applyAlignment="1">
      <alignment horizontal="center" vertical="center" wrapText="1"/>
    </xf>
    <xf numFmtId="0" fontId="30" fillId="0" borderId="10" xfId="21" applyFont="1" applyFill="1" applyBorder="1" applyAlignment="1">
      <alignment horizontal="center" vertical="center" wrapText="1"/>
    </xf>
    <xf numFmtId="0" fontId="30" fillId="0" borderId="8" xfId="21" applyFont="1" applyFill="1" applyBorder="1" applyAlignment="1">
      <alignment horizontal="center" wrapText="1"/>
    </xf>
    <xf numFmtId="0" fontId="29" fillId="0" borderId="8" xfId="38" applyNumberFormat="1" applyFont="1" applyFill="1" applyBorder="1" applyAlignment="1">
      <alignment horizontal="left" vertical="center"/>
    </xf>
    <xf numFmtId="0" fontId="29" fillId="0" borderId="8" xfId="38" applyFont="1" applyFill="1" applyBorder="1" applyAlignment="1">
      <alignment horizontal="left" vertical="center"/>
    </xf>
    <xf numFmtId="0" fontId="29" fillId="0" borderId="8" xfId="21" applyFont="1" applyFill="1" applyBorder="1" applyAlignment="1">
      <alignment horizontal="left" vertical="center"/>
    </xf>
    <xf numFmtId="4" fontId="29" fillId="0" borderId="8" xfId="21" applyNumberFormat="1" applyFont="1" applyFill="1" applyBorder="1" applyAlignment="1">
      <alignment vertical="center"/>
    </xf>
    <xf numFmtId="49" fontId="29" fillId="0" borderId="8" xfId="21" applyNumberFormat="1" applyFont="1" applyFill="1" applyBorder="1" applyAlignment="1">
      <alignment horizontal="center" vertical="center"/>
    </xf>
    <xf numFmtId="0" fontId="29" fillId="0" borderId="0" xfId="21" applyFont="1" applyFill="1" applyAlignment="1">
      <alignment horizontal="center" vertical="center"/>
    </xf>
    <xf numFmtId="4" fontId="30" fillId="0" borderId="5" xfId="21" applyNumberFormat="1" applyFont="1" applyFill="1" applyBorder="1" applyAlignment="1">
      <alignment vertical="center"/>
    </xf>
    <xf numFmtId="0" fontId="30" fillId="0" borderId="11" xfId="21" applyFont="1" applyFill="1" applyBorder="1" applyAlignment="1">
      <alignment horizontal="center" vertical="center" wrapText="1"/>
    </xf>
    <xf numFmtId="0" fontId="30" fillId="0" borderId="12" xfId="21" applyFont="1" applyFill="1" applyBorder="1" applyAlignment="1">
      <alignment horizontal="center" vertical="center" wrapText="1"/>
    </xf>
    <xf numFmtId="0" fontId="30" fillId="0" borderId="13" xfId="21" applyFont="1" applyFill="1" applyBorder="1" applyAlignment="1">
      <alignment horizontal="center" vertical="center" wrapText="1"/>
    </xf>
    <xf numFmtId="0" fontId="30" fillId="0" borderId="11" xfId="21" applyFont="1" applyFill="1" applyBorder="1" applyAlignment="1">
      <alignment horizontal="center" wrapText="1"/>
    </xf>
    <xf numFmtId="167" fontId="29" fillId="0" borderId="8" xfId="40" applyFont="1" applyFill="1" applyBorder="1" applyAlignment="1">
      <alignment vertical="center"/>
    </xf>
    <xf numFmtId="4" fontId="30" fillId="0" borderId="10" xfId="21" applyNumberFormat="1" applyFont="1" applyFill="1" applyBorder="1" applyAlignment="1">
      <alignment horizontal="center" vertical="center" wrapText="1"/>
    </xf>
    <xf numFmtId="4" fontId="29" fillId="0" borderId="5" xfId="22" applyNumberFormat="1" applyFont="1" applyFill="1" applyBorder="1" applyAlignment="1">
      <alignment vertical="center"/>
    </xf>
    <xf numFmtId="4" fontId="30" fillId="0" borderId="5" xfId="22" applyNumberFormat="1" applyFont="1" applyFill="1" applyBorder="1" applyAlignment="1">
      <alignment vertical="center"/>
    </xf>
    <xf numFmtId="3" fontId="30" fillId="0" borderId="5" xfId="22" applyNumberFormat="1" applyFont="1" applyFill="1" applyBorder="1" applyAlignment="1">
      <alignment horizontal="center" vertical="center"/>
    </xf>
    <xf numFmtId="0" fontId="30" fillId="0" borderId="5" xfId="21" applyFont="1" applyFill="1" applyBorder="1" applyAlignment="1">
      <alignment horizontal="center" vertical="center"/>
    </xf>
    <xf numFmtId="0" fontId="30" fillId="0" borderId="5" xfId="21" applyFont="1" applyFill="1" applyBorder="1" applyAlignment="1">
      <alignment vertical="center"/>
    </xf>
    <xf numFmtId="0" fontId="29" fillId="0" borderId="8" xfId="38" applyNumberFormat="1" applyFont="1" applyFill="1" applyBorder="1" applyAlignment="1" applyProtection="1">
      <alignment horizontal="left" vertical="center"/>
      <protection hidden="1"/>
    </xf>
    <xf numFmtId="4" fontId="29" fillId="0" borderId="8" xfId="22" applyNumberFormat="1" applyFont="1" applyFill="1" applyBorder="1" applyAlignment="1">
      <alignment vertical="center"/>
    </xf>
    <xf numFmtId="4" fontId="29" fillId="0" borderId="8" xfId="15" applyNumberFormat="1" applyFont="1" applyFill="1" applyBorder="1" applyAlignment="1" applyProtection="1">
      <alignment vertical="center"/>
      <protection hidden="1"/>
    </xf>
    <xf numFmtId="0" fontId="29" fillId="0" borderId="8" xfId="22" applyFont="1" applyFill="1" applyBorder="1" applyAlignment="1">
      <alignment horizontal="center" vertical="center"/>
    </xf>
    <xf numFmtId="49" fontId="29" fillId="0" borderId="8" xfId="22" applyNumberFormat="1" applyFont="1" applyFill="1" applyBorder="1" applyAlignment="1">
      <alignment horizontal="center" vertical="center"/>
    </xf>
    <xf numFmtId="0" fontId="29" fillId="0" borderId="8" xfId="74" applyFont="1" applyFill="1" applyBorder="1" applyAlignment="1">
      <alignment vertic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 vertical="center"/>
    </xf>
    <xf numFmtId="0" fontId="29" fillId="0" borderId="5" xfId="22" applyFont="1" applyFill="1" applyBorder="1" applyAlignment="1">
      <alignment horizontal="left" vertical="center"/>
    </xf>
    <xf numFmtId="4" fontId="29" fillId="0" borderId="5" xfId="22" applyNumberFormat="1" applyFont="1" applyFill="1" applyBorder="1" applyAlignment="1">
      <alignment horizontal="left" vertical="center"/>
    </xf>
    <xf numFmtId="4" fontId="29" fillId="0" borderId="5" xfId="20" applyNumberFormat="1" applyFont="1" applyFill="1" applyBorder="1" applyAlignment="1">
      <alignment horizontal="left" vertical="center"/>
    </xf>
    <xf numFmtId="4" fontId="30" fillId="0" borderId="5" xfId="22" applyNumberFormat="1" applyFont="1" applyFill="1" applyBorder="1" applyAlignment="1">
      <alignment horizontal="left" vertical="center"/>
    </xf>
    <xf numFmtId="4" fontId="29" fillId="0" borderId="5" xfId="0" applyNumberFormat="1" applyFont="1" applyFill="1" applyBorder="1" applyAlignment="1">
      <alignment vertical="center"/>
    </xf>
    <xf numFmtId="3" fontId="29" fillId="0" borderId="5" xfId="22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22" applyFont="1" applyFill="1" applyBorder="1" applyAlignment="1">
      <alignment horizontal="center" vertical="center"/>
    </xf>
    <xf numFmtId="0" fontId="29" fillId="0" borderId="8" xfId="63" applyFont="1" applyFill="1" applyBorder="1" applyAlignment="1">
      <alignment horizontal="left" vertical="center"/>
    </xf>
    <xf numFmtId="4" fontId="29" fillId="0" borderId="8" xfId="22" applyNumberFormat="1" applyFont="1" applyFill="1" applyBorder="1" applyAlignment="1">
      <alignment horizontal="left" vertical="center"/>
    </xf>
    <xf numFmtId="4" fontId="29" fillId="0" borderId="8" xfId="0" applyNumberFormat="1" applyFont="1" applyFill="1" applyBorder="1" applyAlignment="1">
      <alignment horizontal="left" vertical="center"/>
    </xf>
    <xf numFmtId="167" fontId="29" fillId="0" borderId="8" xfId="41" applyFont="1" applyFill="1" applyBorder="1" applyAlignment="1">
      <alignment horizontal="right" vertical="center"/>
    </xf>
    <xf numFmtId="167" fontId="29" fillId="0" borderId="8" xfId="41" applyFont="1" applyFill="1" applyBorder="1" applyAlignment="1">
      <alignment horizontal="left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8" xfId="22" applyFont="1" applyFill="1" applyBorder="1" applyAlignment="1">
      <alignment vertical="center"/>
    </xf>
    <xf numFmtId="4" fontId="29" fillId="0" borderId="8" xfId="20" applyNumberFormat="1" applyFont="1" applyFill="1" applyBorder="1" applyAlignment="1">
      <alignment horizontal="left" vertical="center"/>
    </xf>
    <xf numFmtId="4" fontId="30" fillId="0" borderId="8" xfId="22" applyNumberFormat="1" applyFont="1" applyFill="1" applyBorder="1" applyAlignment="1">
      <alignment horizontal="left" vertical="center"/>
    </xf>
    <xf numFmtId="4" fontId="29" fillId="0" borderId="8" xfId="22" applyNumberFormat="1" applyFont="1" applyFill="1" applyBorder="1" applyAlignment="1">
      <alignment horizontal="right" vertical="center"/>
    </xf>
    <xf numFmtId="3" fontId="29" fillId="0" borderId="8" xfId="22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4" fontId="30" fillId="0" borderId="4" xfId="21" applyNumberFormat="1" applyFont="1" applyFill="1" applyBorder="1" applyAlignment="1">
      <alignment horizontal="center" vertical="center" wrapText="1"/>
    </xf>
    <xf numFmtId="4" fontId="30" fillId="0" borderId="3" xfId="21" applyNumberFormat="1" applyFont="1" applyFill="1" applyBorder="1" applyAlignment="1">
      <alignment horizontal="center" vertical="center" wrapText="1"/>
    </xf>
    <xf numFmtId="0" fontId="30" fillId="0" borderId="4" xfId="21" applyFont="1" applyFill="1" applyBorder="1" applyAlignment="1">
      <alignment horizontal="center" vertical="center" wrapText="1"/>
    </xf>
    <xf numFmtId="0" fontId="30" fillId="0" borderId="3" xfId="21" applyFont="1" applyFill="1" applyBorder="1" applyAlignment="1">
      <alignment horizontal="center" vertical="center" wrapText="1"/>
    </xf>
    <xf numFmtId="0" fontId="30" fillId="0" borderId="4" xfId="21" applyFont="1" applyFill="1" applyBorder="1" applyAlignment="1">
      <alignment horizontal="center" wrapText="1"/>
    </xf>
    <xf numFmtId="0" fontId="30" fillId="0" borderId="3" xfId="21" applyFont="1" applyFill="1" applyBorder="1" applyAlignment="1">
      <alignment horizontal="center" wrapText="1"/>
    </xf>
    <xf numFmtId="0" fontId="30" fillId="0" borderId="6" xfId="21" applyFont="1" applyFill="1" applyBorder="1" applyAlignment="1">
      <alignment horizontal="center" vertical="center" wrapText="1"/>
    </xf>
    <xf numFmtId="0" fontId="30" fillId="0" borderId="7" xfId="21" applyFont="1" applyFill="1" applyBorder="1" applyAlignment="1">
      <alignment horizontal="center" vertical="center" wrapText="1"/>
    </xf>
    <xf numFmtId="4" fontId="30" fillId="0" borderId="8" xfId="22" applyNumberFormat="1" applyFont="1" applyFill="1" applyBorder="1" applyAlignment="1">
      <alignment vertical="center"/>
    </xf>
    <xf numFmtId="4" fontId="29" fillId="0" borderId="8" xfId="22" applyNumberFormat="1" applyFont="1" applyFill="1" applyBorder="1" applyAlignment="1">
      <alignment horizontal="center" vertical="center"/>
    </xf>
    <xf numFmtId="4" fontId="29" fillId="0" borderId="8" xfId="20" applyNumberFormat="1" applyFont="1" applyFill="1" applyBorder="1" applyAlignment="1">
      <alignment horizontal="center" vertical="center"/>
    </xf>
    <xf numFmtId="4" fontId="29" fillId="0" borderId="8" xfId="20" applyNumberFormat="1" applyFont="1" applyFill="1" applyBorder="1" applyAlignment="1">
      <alignment vertical="center"/>
    </xf>
    <xf numFmtId="0" fontId="30" fillId="0" borderId="8" xfId="22" applyFont="1" applyFill="1" applyBorder="1" applyAlignment="1">
      <alignment horizontal="left" vertical="center"/>
    </xf>
    <xf numFmtId="1" fontId="29" fillId="0" borderId="8" xfId="22" applyNumberFormat="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/>
    <xf numFmtId="0" fontId="0" fillId="0" borderId="0" xfId="0" applyFill="1" applyAlignment="1">
      <alignment horizontal="left"/>
    </xf>
    <xf numFmtId="0" fontId="21" fillId="0" borderId="0" xfId="0" applyNumberFormat="1" applyFont="1" applyFill="1" applyBorder="1" applyAlignment="1">
      <alignment horizontal="left" vertical="center" wrapText="1"/>
    </xf>
  </cellXfs>
  <cellStyles count="76">
    <cellStyle name=" 1" xfId="1"/>
    <cellStyle name="Comma 6 3" xfId="69"/>
    <cellStyle name="Comma_Stock Take KBM as of 01.10.2008" xfId="70"/>
    <cellStyle name="Normal 10" xfId="71"/>
    <cellStyle name="Normal 11" xfId="72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Normal_Stock Take KBM as of 01.10.2008" xfId="73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3" xfId="75"/>
    <cellStyle name="Обычный_Производственная программа на 2006 год ДОТиОС АО РД КМГ" xfId="74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74"/>
  <sheetViews>
    <sheetView tabSelected="1" view="pageBreakPreview" zoomScale="70" zoomScaleNormal="70" zoomScaleSheetLayoutView="70" workbookViewId="0">
      <pane ySplit="6" topLeftCell="A25" activePane="bottomLeft" state="frozen"/>
      <selection pane="bottomLeft" activeCell="O50" sqref="O50"/>
    </sheetView>
  </sheetViews>
  <sheetFormatPr defaultColWidth="11.5703125" defaultRowHeight="12.75" outlineLevelRow="1" x14ac:dyDescent="0.2"/>
  <cols>
    <col min="1" max="1" width="7.42578125" style="3" customWidth="1"/>
    <col min="2" max="2" width="8.85546875" style="3" customWidth="1"/>
    <col min="3" max="3" width="13.28515625" style="3" customWidth="1"/>
    <col min="4" max="6" width="8.85546875" style="3" customWidth="1"/>
    <col min="7" max="7" width="4.85546875" style="3" customWidth="1"/>
    <col min="8" max="8" width="4" style="3" customWidth="1"/>
    <col min="9" max="9" width="11.140625" style="3" customWidth="1"/>
    <col min="10" max="10" width="21" style="3" customWidth="1"/>
    <col min="11" max="11" width="5.7109375" style="3" customWidth="1"/>
    <col min="12" max="12" width="18.7109375" style="3" customWidth="1"/>
    <col min="13" max="13" width="10.7109375" style="3" customWidth="1"/>
    <col min="14" max="14" width="16.5703125" style="9" customWidth="1"/>
    <col min="15" max="15" width="14" style="9" customWidth="1"/>
    <col min="16" max="16" width="12.7109375" style="9" customWidth="1"/>
    <col min="17" max="17" width="13.140625" style="9" bestFit="1" customWidth="1"/>
    <col min="18" max="18" width="13.85546875" style="9" customWidth="1"/>
    <col min="19" max="19" width="14.42578125" style="9" customWidth="1"/>
    <col min="20" max="20" width="14.140625" style="9" customWidth="1"/>
    <col min="21" max="21" width="15.42578125" style="9" customWidth="1"/>
    <col min="22" max="22" width="5.5703125" style="9" customWidth="1"/>
    <col min="23" max="23" width="6.7109375" style="9" customWidth="1"/>
    <col min="24" max="25" width="16.5703125" style="9" customWidth="1"/>
    <col min="26" max="26" width="7.42578125" style="2" customWidth="1"/>
    <col min="27" max="27" width="9.140625" style="12" customWidth="1"/>
    <col min="28" max="28" width="18.85546875" style="14" customWidth="1"/>
    <col min="29" max="29" width="22.28515625" style="2" customWidth="1"/>
    <col min="30" max="30" width="14" style="2" customWidth="1"/>
    <col min="31" max="197" width="9.140625" style="2" customWidth="1"/>
    <col min="198" max="198" width="6.140625" style="2" customWidth="1"/>
    <col min="199" max="199" width="14.42578125" style="2" customWidth="1"/>
    <col min="200" max="200" width="18.42578125" style="2" customWidth="1"/>
    <col min="201" max="201" width="23" style="2" customWidth="1"/>
    <col min="202" max="202" width="25.28515625" style="2" customWidth="1"/>
    <col min="203" max="203" width="15" style="2" customWidth="1"/>
    <col min="204" max="204" width="9.140625" style="2" customWidth="1"/>
    <col min="205" max="205" width="10.5703125" style="2" customWidth="1"/>
    <col min="206" max="206" width="15" style="2" customWidth="1"/>
    <col min="207" max="207" width="13.42578125" style="2" customWidth="1"/>
    <col min="208" max="208" width="12" style="2" customWidth="1"/>
    <col min="209" max="209" width="33" style="2" customWidth="1"/>
    <col min="210" max="210" width="9.140625" style="2" customWidth="1"/>
    <col min="211" max="217" width="15.85546875" style="2" customWidth="1"/>
    <col min="218" max="218" width="15.42578125" style="2" customWidth="1"/>
    <col min="219" max="220" width="18.7109375" style="2" customWidth="1"/>
    <col min="221" max="221" width="15.7109375" style="2" customWidth="1"/>
    <col min="222" max="222" width="12.28515625" style="2" customWidth="1"/>
    <col min="223" max="223" width="11.5703125" style="2" customWidth="1"/>
    <col min="224" max="16384" width="11.5703125" style="2"/>
  </cols>
  <sheetData>
    <row r="1" spans="1:223" s="21" customFormat="1" x14ac:dyDescent="0.2">
      <c r="A1" s="22"/>
      <c r="B1" s="23"/>
      <c r="C1" s="23"/>
      <c r="D1" s="23"/>
      <c r="E1" s="23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3"/>
      <c r="S1" s="23"/>
      <c r="U1" s="24"/>
      <c r="V1" s="24"/>
      <c r="W1" s="26" t="s">
        <v>71</v>
      </c>
      <c r="X1" s="23"/>
      <c r="Y1" s="23"/>
    </row>
    <row r="2" spans="1:223" s="21" customFormat="1" x14ac:dyDescent="0.2">
      <c r="A2" s="22"/>
      <c r="B2" s="23"/>
      <c r="C2" s="23"/>
      <c r="D2" s="23"/>
      <c r="E2" s="23"/>
      <c r="G2" s="16" t="s">
        <v>80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3"/>
      <c r="S2" s="23"/>
      <c r="U2" s="24"/>
      <c r="V2" s="24"/>
      <c r="W2" s="26" t="s">
        <v>135</v>
      </c>
      <c r="X2" s="23"/>
      <c r="Y2" s="23"/>
    </row>
    <row r="3" spans="1:223" x14ac:dyDescent="0.2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"/>
      <c r="AA3" s="1"/>
      <c r="AB3" s="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</row>
    <row r="4" spans="1:223" ht="12.75" customHeight="1" x14ac:dyDescent="0.2">
      <c r="A4" s="107" t="s">
        <v>30</v>
      </c>
      <c r="B4" s="107" t="s">
        <v>5</v>
      </c>
      <c r="C4" s="107" t="s">
        <v>31</v>
      </c>
      <c r="D4" s="107" t="s">
        <v>32</v>
      </c>
      <c r="E4" s="107" t="s">
        <v>33</v>
      </c>
      <c r="F4" s="107" t="s">
        <v>34</v>
      </c>
      <c r="G4" s="107" t="s">
        <v>0</v>
      </c>
      <c r="H4" s="107" t="s">
        <v>35</v>
      </c>
      <c r="I4" s="107" t="s">
        <v>36</v>
      </c>
      <c r="J4" s="107" t="s">
        <v>1</v>
      </c>
      <c r="K4" s="107" t="s">
        <v>8</v>
      </c>
      <c r="L4" s="107" t="s">
        <v>6</v>
      </c>
      <c r="M4" s="107" t="s">
        <v>37</v>
      </c>
      <c r="N4" s="48" t="s">
        <v>2</v>
      </c>
      <c r="O4" s="49"/>
      <c r="P4" s="49"/>
      <c r="Q4" s="49"/>
      <c r="R4" s="49"/>
      <c r="S4" s="49"/>
      <c r="T4" s="49"/>
      <c r="U4" s="49"/>
      <c r="V4" s="49"/>
      <c r="W4" s="105" t="s">
        <v>3</v>
      </c>
      <c r="X4" s="105" t="s">
        <v>38</v>
      </c>
      <c r="Y4" s="105" t="s">
        <v>39</v>
      </c>
      <c r="Z4" s="107" t="s">
        <v>7</v>
      </c>
      <c r="AA4" s="109" t="s">
        <v>40</v>
      </c>
      <c r="AB4" s="107" t="s">
        <v>4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</row>
    <row r="5" spans="1:223" ht="25.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50" t="s">
        <v>41</v>
      </c>
      <c r="O5" s="50" t="s">
        <v>42</v>
      </c>
      <c r="P5" s="50" t="s">
        <v>43</v>
      </c>
      <c r="Q5" s="50" t="s">
        <v>44</v>
      </c>
      <c r="R5" s="50" t="s">
        <v>45</v>
      </c>
      <c r="S5" s="50" t="s">
        <v>46</v>
      </c>
      <c r="T5" s="50" t="s">
        <v>47</v>
      </c>
      <c r="U5" s="50" t="s">
        <v>49</v>
      </c>
      <c r="V5" s="50" t="s">
        <v>51</v>
      </c>
      <c r="W5" s="106"/>
      <c r="X5" s="106"/>
      <c r="Y5" s="106"/>
      <c r="Z5" s="108"/>
      <c r="AA5" s="110"/>
      <c r="AB5" s="108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</row>
    <row r="6" spans="1:223" x14ac:dyDescent="0.2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111">
        <v>14</v>
      </c>
      <c r="O6" s="112"/>
      <c r="P6" s="112"/>
      <c r="Q6" s="112"/>
      <c r="R6" s="112"/>
      <c r="S6" s="112"/>
      <c r="T6" s="112"/>
      <c r="U6" s="112"/>
      <c r="V6" s="112"/>
      <c r="W6" s="51">
        <v>15</v>
      </c>
      <c r="X6" s="51">
        <v>16</v>
      </c>
      <c r="Y6" s="51">
        <v>17</v>
      </c>
      <c r="Z6" s="51">
        <v>18</v>
      </c>
      <c r="AA6" s="52">
        <v>19</v>
      </c>
      <c r="AB6" s="51">
        <v>20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</row>
    <row r="7" spans="1:223" x14ac:dyDescent="0.2">
      <c r="A7" s="53" t="s">
        <v>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56"/>
      <c r="P7" s="56"/>
      <c r="Q7" s="56"/>
      <c r="R7" s="56"/>
      <c r="S7" s="56"/>
      <c r="T7" s="56"/>
      <c r="U7" s="56"/>
      <c r="V7" s="56"/>
      <c r="W7" s="54"/>
      <c r="X7" s="54"/>
      <c r="Y7" s="54"/>
      <c r="Z7" s="54"/>
      <c r="AA7" s="57"/>
      <c r="AB7" s="54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</row>
    <row r="8" spans="1:223" x14ac:dyDescent="0.2">
      <c r="A8" s="53" t="s">
        <v>72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6"/>
      <c r="P8" s="56"/>
      <c r="Q8" s="56"/>
      <c r="R8" s="56"/>
      <c r="S8" s="56"/>
      <c r="T8" s="56"/>
      <c r="U8" s="56"/>
      <c r="V8" s="56"/>
      <c r="W8" s="54"/>
      <c r="X8" s="54"/>
      <c r="Y8" s="54"/>
      <c r="Z8" s="54"/>
      <c r="AA8" s="57"/>
      <c r="AB8" s="54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</row>
    <row r="9" spans="1:223" outlineLevel="1" x14ac:dyDescent="0.2">
      <c r="A9" s="46" t="s">
        <v>81</v>
      </c>
      <c r="B9" s="58" t="s">
        <v>9</v>
      </c>
      <c r="C9" s="44" t="s">
        <v>82</v>
      </c>
      <c r="D9" s="44" t="s">
        <v>83</v>
      </c>
      <c r="E9" s="59" t="s">
        <v>83</v>
      </c>
      <c r="F9" s="44" t="s">
        <v>84</v>
      </c>
      <c r="G9" s="44" t="s">
        <v>85</v>
      </c>
      <c r="H9" s="44">
        <v>75</v>
      </c>
      <c r="I9" s="44" t="s">
        <v>48</v>
      </c>
      <c r="J9" s="44" t="s">
        <v>50</v>
      </c>
      <c r="K9" s="60"/>
      <c r="L9" s="60" t="s">
        <v>86</v>
      </c>
      <c r="M9" s="60" t="s">
        <v>52</v>
      </c>
      <c r="N9" s="61"/>
      <c r="O9" s="61"/>
      <c r="P9" s="61"/>
      <c r="Q9" s="61">
        <v>10350000</v>
      </c>
      <c r="R9" s="61">
        <v>36000000</v>
      </c>
      <c r="S9" s="61">
        <v>11194560</v>
      </c>
      <c r="T9" s="61">
        <v>11642342.4</v>
      </c>
      <c r="U9" s="61">
        <v>12108036.096000001</v>
      </c>
      <c r="V9" s="61"/>
      <c r="W9" s="61"/>
      <c r="X9" s="61">
        <v>0</v>
      </c>
      <c r="Y9" s="61">
        <f t="shared" ref="Y9" si="0">X9*1.12</f>
        <v>0</v>
      </c>
      <c r="Z9" s="62"/>
      <c r="AA9" s="62" t="s">
        <v>88</v>
      </c>
      <c r="AB9" s="63"/>
    </row>
    <row r="10" spans="1:223" x14ac:dyDescent="0.2">
      <c r="A10" s="53" t="s">
        <v>78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6"/>
      <c r="P10" s="56"/>
      <c r="Q10" s="56"/>
      <c r="R10" s="56"/>
      <c r="S10" s="56"/>
      <c r="T10" s="56"/>
      <c r="U10" s="56"/>
      <c r="V10" s="56"/>
      <c r="W10" s="54"/>
      <c r="X10" s="64">
        <f>SUM(X9)</f>
        <v>0</v>
      </c>
      <c r="Y10" s="64">
        <f>SUM(Y9)</f>
        <v>0</v>
      </c>
      <c r="Z10" s="54"/>
      <c r="AA10" s="57"/>
      <c r="AB10" s="54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</row>
    <row r="11" spans="1:223" x14ac:dyDescent="0.2">
      <c r="A11" s="53" t="s">
        <v>73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65"/>
      <c r="M11" s="65"/>
      <c r="N11" s="66"/>
      <c r="O11" s="67"/>
      <c r="P11" s="67"/>
      <c r="Q11" s="67"/>
      <c r="R11" s="67"/>
      <c r="S11" s="67"/>
      <c r="T11" s="67"/>
      <c r="U11" s="67"/>
      <c r="V11" s="67"/>
      <c r="W11" s="65"/>
      <c r="X11" s="65"/>
      <c r="Y11" s="65"/>
      <c r="Z11" s="65"/>
      <c r="AA11" s="68"/>
      <c r="AB11" s="65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</row>
    <row r="12" spans="1:223" s="41" customFormat="1" x14ac:dyDescent="0.2">
      <c r="A12" s="46" t="s">
        <v>90</v>
      </c>
      <c r="B12" s="58" t="s">
        <v>9</v>
      </c>
      <c r="C12" s="44" t="s">
        <v>82</v>
      </c>
      <c r="D12" s="44" t="s">
        <v>83</v>
      </c>
      <c r="E12" s="59" t="s">
        <v>83</v>
      </c>
      <c r="F12" s="44" t="s">
        <v>84</v>
      </c>
      <c r="G12" s="44" t="s">
        <v>85</v>
      </c>
      <c r="H12" s="44">
        <v>75</v>
      </c>
      <c r="I12" s="44" t="s">
        <v>48</v>
      </c>
      <c r="J12" s="44" t="s">
        <v>50</v>
      </c>
      <c r="K12" s="60"/>
      <c r="L12" s="60" t="s">
        <v>86</v>
      </c>
      <c r="M12" s="60" t="s">
        <v>52</v>
      </c>
      <c r="N12" s="61"/>
      <c r="O12" s="61"/>
      <c r="P12" s="61"/>
      <c r="Q12" s="61">
        <v>10350000</v>
      </c>
      <c r="R12" s="61">
        <v>36000000</v>
      </c>
      <c r="S12" s="77">
        <v>41400000</v>
      </c>
      <c r="T12" s="61">
        <v>11642342.4</v>
      </c>
      <c r="U12" s="61">
        <v>12108036.096000001</v>
      </c>
      <c r="V12" s="77"/>
      <c r="W12" s="77"/>
      <c r="X12" s="77">
        <f>SUM(N12:V12)</f>
        <v>111500378.49600001</v>
      </c>
      <c r="Y12" s="77">
        <f t="shared" ref="Y12" si="1">X12*1.12</f>
        <v>124880423.91552001</v>
      </c>
      <c r="Z12" s="80"/>
      <c r="AA12" s="80" t="s">
        <v>87</v>
      </c>
      <c r="AB12" s="69" t="s">
        <v>89</v>
      </c>
    </row>
    <row r="13" spans="1:223" x14ac:dyDescent="0.2">
      <c r="A13" s="53" t="s">
        <v>79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6"/>
      <c r="P13" s="56"/>
      <c r="Q13" s="56"/>
      <c r="R13" s="56"/>
      <c r="S13" s="70"/>
      <c r="T13" s="56"/>
      <c r="U13" s="56"/>
      <c r="V13" s="56"/>
      <c r="W13" s="54"/>
      <c r="X13" s="64">
        <f>SUM(X12:X12)</f>
        <v>111500378.49600001</v>
      </c>
      <c r="Y13" s="64">
        <f>SUM(Y12:Y12)</f>
        <v>124880423.91552001</v>
      </c>
      <c r="Z13" s="54"/>
      <c r="AA13" s="57"/>
      <c r="AB13" s="54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</row>
    <row r="14" spans="1:223" x14ac:dyDescent="0.2">
      <c r="A14" s="53" t="s">
        <v>74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64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2"/>
      <c r="Z14" s="73"/>
      <c r="AA14" s="74"/>
      <c r="AB14" s="75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</row>
    <row r="15" spans="1:223" x14ac:dyDescent="0.2">
      <c r="A15" s="53" t="s">
        <v>72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4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72"/>
      <c r="Z15" s="73"/>
      <c r="AA15" s="74"/>
      <c r="AB15" s="7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</row>
    <row r="16" spans="1:223" x14ac:dyDescent="0.2">
      <c r="A16" s="60" t="s">
        <v>91</v>
      </c>
      <c r="B16" s="58" t="s">
        <v>9</v>
      </c>
      <c r="C16" s="44" t="s">
        <v>92</v>
      </c>
      <c r="D16" s="44" t="s">
        <v>93</v>
      </c>
      <c r="E16" s="44" t="s">
        <v>93</v>
      </c>
      <c r="F16" s="44" t="s">
        <v>94</v>
      </c>
      <c r="G16" s="44" t="s">
        <v>10</v>
      </c>
      <c r="H16" s="44">
        <v>100</v>
      </c>
      <c r="I16" s="44" t="s">
        <v>95</v>
      </c>
      <c r="J16" s="44" t="s">
        <v>96</v>
      </c>
      <c r="K16" s="44"/>
      <c r="L16" s="44" t="s">
        <v>97</v>
      </c>
      <c r="M16" s="60" t="s">
        <v>52</v>
      </c>
      <c r="N16" s="113"/>
      <c r="O16" s="113"/>
      <c r="P16" s="113"/>
      <c r="Q16" s="114">
        <v>2777859545.5500002</v>
      </c>
      <c r="R16" s="114">
        <v>2900556541.5680399</v>
      </c>
      <c r="S16" s="114">
        <v>2991118355.729372</v>
      </c>
      <c r="T16" s="115">
        <v>2975429412.96</v>
      </c>
      <c r="U16" s="115">
        <v>3098855322.96</v>
      </c>
      <c r="V16" s="116"/>
      <c r="W16" s="113"/>
      <c r="X16" s="61">
        <v>0</v>
      </c>
      <c r="Y16" s="61">
        <f t="shared" ref="Y16:Y21" si="2">X16*1.12</f>
        <v>0</v>
      </c>
      <c r="Z16" s="117"/>
      <c r="AA16" s="118">
        <v>2014</v>
      </c>
      <c r="AB16" s="98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</row>
    <row r="17" spans="1:223" x14ac:dyDescent="0.2">
      <c r="A17" s="60" t="s">
        <v>98</v>
      </c>
      <c r="B17" s="58" t="s">
        <v>9</v>
      </c>
      <c r="C17" s="44" t="s">
        <v>92</v>
      </c>
      <c r="D17" s="44" t="s">
        <v>93</v>
      </c>
      <c r="E17" s="44" t="s">
        <v>93</v>
      </c>
      <c r="F17" s="44" t="s">
        <v>99</v>
      </c>
      <c r="G17" s="44" t="s">
        <v>10</v>
      </c>
      <c r="H17" s="44">
        <v>100</v>
      </c>
      <c r="I17" s="44" t="s">
        <v>95</v>
      </c>
      <c r="J17" s="44" t="s">
        <v>96</v>
      </c>
      <c r="K17" s="44"/>
      <c r="L17" s="44" t="s">
        <v>100</v>
      </c>
      <c r="M17" s="60" t="s">
        <v>52</v>
      </c>
      <c r="N17" s="113"/>
      <c r="O17" s="113"/>
      <c r="P17" s="113"/>
      <c r="Q17" s="114">
        <v>18730236.670000002</v>
      </c>
      <c r="R17" s="114">
        <v>48114459.903999999</v>
      </c>
      <c r="S17" s="114">
        <v>83519994.895999998</v>
      </c>
      <c r="T17" s="115">
        <v>83519994.895999998</v>
      </c>
      <c r="U17" s="115">
        <v>83519994.895999998</v>
      </c>
      <c r="V17" s="116"/>
      <c r="W17" s="113"/>
      <c r="X17" s="61">
        <v>0</v>
      </c>
      <c r="Y17" s="61">
        <f t="shared" si="2"/>
        <v>0</v>
      </c>
      <c r="Z17" s="117"/>
      <c r="AA17" s="118">
        <v>2014</v>
      </c>
      <c r="AB17" s="98" t="s">
        <v>101</v>
      </c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</row>
    <row r="18" spans="1:223" x14ac:dyDescent="0.2">
      <c r="A18" s="60" t="s">
        <v>102</v>
      </c>
      <c r="B18" s="58" t="s">
        <v>9</v>
      </c>
      <c r="C18" s="44" t="s">
        <v>92</v>
      </c>
      <c r="D18" s="44" t="s">
        <v>93</v>
      </c>
      <c r="E18" s="44" t="s">
        <v>93</v>
      </c>
      <c r="F18" s="44" t="s">
        <v>103</v>
      </c>
      <c r="G18" s="44" t="s">
        <v>10</v>
      </c>
      <c r="H18" s="44">
        <v>100</v>
      </c>
      <c r="I18" s="44" t="s">
        <v>48</v>
      </c>
      <c r="J18" s="44" t="s">
        <v>96</v>
      </c>
      <c r="K18" s="44"/>
      <c r="L18" s="44" t="s">
        <v>100</v>
      </c>
      <c r="M18" s="60" t="s">
        <v>52</v>
      </c>
      <c r="N18" s="113"/>
      <c r="O18" s="113"/>
      <c r="P18" s="113"/>
      <c r="Q18" s="114">
        <v>5639578.5599999996</v>
      </c>
      <c r="R18" s="114">
        <v>15610285.184</v>
      </c>
      <c r="S18" s="114">
        <v>26471487.744000003</v>
      </c>
      <c r="T18" s="115">
        <v>26471487.744000003</v>
      </c>
      <c r="U18" s="115">
        <v>26471487.744000003</v>
      </c>
      <c r="V18" s="116"/>
      <c r="W18" s="113"/>
      <c r="X18" s="61">
        <v>0</v>
      </c>
      <c r="Y18" s="61">
        <f t="shared" si="2"/>
        <v>0</v>
      </c>
      <c r="Z18" s="117"/>
      <c r="AA18" s="80" t="s">
        <v>88</v>
      </c>
      <c r="AB18" s="98" t="s">
        <v>104</v>
      </c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</row>
    <row r="19" spans="1:223" s="43" customFormat="1" ht="12.75" customHeight="1" x14ac:dyDescent="0.25">
      <c r="A19" s="46" t="s">
        <v>111</v>
      </c>
      <c r="B19" s="58" t="s">
        <v>9</v>
      </c>
      <c r="C19" s="58" t="s">
        <v>112</v>
      </c>
      <c r="D19" s="58" t="s">
        <v>113</v>
      </c>
      <c r="E19" s="58" t="s">
        <v>113</v>
      </c>
      <c r="F19" s="76" t="s">
        <v>114</v>
      </c>
      <c r="G19" s="46" t="s">
        <v>10</v>
      </c>
      <c r="H19" s="46">
        <v>100</v>
      </c>
      <c r="I19" s="46" t="s">
        <v>115</v>
      </c>
      <c r="J19" s="46" t="s">
        <v>116</v>
      </c>
      <c r="K19" s="46"/>
      <c r="L19" s="76" t="s">
        <v>117</v>
      </c>
      <c r="M19" s="46" t="s">
        <v>52</v>
      </c>
      <c r="N19" s="77"/>
      <c r="O19" s="77"/>
      <c r="P19" s="77"/>
      <c r="Q19" s="77"/>
      <c r="R19" s="78">
        <v>3066100.3224000004</v>
      </c>
      <c r="S19" s="77">
        <v>1604846.7000000002</v>
      </c>
      <c r="T19" s="77">
        <v>1652992.101</v>
      </c>
      <c r="U19" s="77">
        <v>1702581.8640300001</v>
      </c>
      <c r="V19" s="77"/>
      <c r="W19" s="77"/>
      <c r="X19" s="77">
        <v>0</v>
      </c>
      <c r="Y19" s="77">
        <f t="shared" si="2"/>
        <v>0</v>
      </c>
      <c r="Z19" s="79"/>
      <c r="AA19" s="80" t="s">
        <v>88</v>
      </c>
      <c r="AB19" s="81" t="s">
        <v>118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223" s="43" customFormat="1" ht="12.75" customHeight="1" x14ac:dyDescent="0.25">
      <c r="A20" s="46" t="s">
        <v>119</v>
      </c>
      <c r="B20" s="58" t="s">
        <v>9</v>
      </c>
      <c r="C20" s="58" t="s">
        <v>112</v>
      </c>
      <c r="D20" s="58" t="s">
        <v>113</v>
      </c>
      <c r="E20" s="58" t="s">
        <v>113</v>
      </c>
      <c r="F20" s="76" t="s">
        <v>120</v>
      </c>
      <c r="G20" s="46" t="s">
        <v>10</v>
      </c>
      <c r="H20" s="46">
        <v>100</v>
      </c>
      <c r="I20" s="46" t="s">
        <v>115</v>
      </c>
      <c r="J20" s="46" t="s">
        <v>116</v>
      </c>
      <c r="K20" s="46"/>
      <c r="L20" s="76" t="s">
        <v>117</v>
      </c>
      <c r="M20" s="46" t="s">
        <v>52</v>
      </c>
      <c r="N20" s="77"/>
      <c r="O20" s="77"/>
      <c r="P20" s="77"/>
      <c r="Q20" s="77"/>
      <c r="R20" s="78">
        <v>700743</v>
      </c>
      <c r="S20" s="77">
        <v>891581.5</v>
      </c>
      <c r="T20" s="77">
        <v>918328.94500000007</v>
      </c>
      <c r="U20" s="77">
        <v>945878.81335000007</v>
      </c>
      <c r="V20" s="77"/>
      <c r="W20" s="77"/>
      <c r="X20" s="77">
        <v>0</v>
      </c>
      <c r="Y20" s="77">
        <f t="shared" si="2"/>
        <v>0</v>
      </c>
      <c r="Z20" s="79"/>
      <c r="AA20" s="80" t="s">
        <v>88</v>
      </c>
      <c r="AB20" s="81" t="s">
        <v>121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223" s="43" customFormat="1" ht="12.75" customHeight="1" x14ac:dyDescent="0.25">
      <c r="A21" s="46" t="s">
        <v>122</v>
      </c>
      <c r="B21" s="58" t="s">
        <v>9</v>
      </c>
      <c r="C21" s="58" t="s">
        <v>112</v>
      </c>
      <c r="D21" s="58" t="s">
        <v>113</v>
      </c>
      <c r="E21" s="58" t="s">
        <v>113</v>
      </c>
      <c r="F21" s="76" t="s">
        <v>123</v>
      </c>
      <c r="G21" s="46" t="s">
        <v>10</v>
      </c>
      <c r="H21" s="46">
        <v>100</v>
      </c>
      <c r="I21" s="46" t="s">
        <v>115</v>
      </c>
      <c r="J21" s="46" t="s">
        <v>116</v>
      </c>
      <c r="K21" s="46"/>
      <c r="L21" s="76" t="s">
        <v>117</v>
      </c>
      <c r="M21" s="46" t="s">
        <v>52</v>
      </c>
      <c r="N21" s="77"/>
      <c r="O21" s="77"/>
      <c r="P21" s="77"/>
      <c r="Q21" s="77"/>
      <c r="R21" s="78">
        <v>2118960</v>
      </c>
      <c r="S21" s="78">
        <v>2118960</v>
      </c>
      <c r="T21" s="78">
        <v>2118960</v>
      </c>
      <c r="U21" s="78">
        <v>2118960</v>
      </c>
      <c r="V21" s="78"/>
      <c r="W21" s="77"/>
      <c r="X21" s="77">
        <v>0</v>
      </c>
      <c r="Y21" s="77">
        <f t="shared" si="2"/>
        <v>0</v>
      </c>
      <c r="Z21" s="79"/>
      <c r="AA21" s="80" t="s">
        <v>88</v>
      </c>
      <c r="AB21" s="81" t="s">
        <v>121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223" x14ac:dyDescent="0.2">
      <c r="A22" s="53" t="s">
        <v>75</v>
      </c>
      <c r="B22" s="82"/>
      <c r="C22" s="83"/>
      <c r="D22" s="83"/>
      <c r="E22" s="58"/>
      <c r="F22" s="83"/>
      <c r="G22" s="83"/>
      <c r="H22" s="83"/>
      <c r="I22" s="84"/>
      <c r="J22" s="83"/>
      <c r="K22" s="83"/>
      <c r="L22" s="83"/>
      <c r="M22" s="84"/>
      <c r="N22" s="85"/>
      <c r="O22" s="86"/>
      <c r="P22" s="86"/>
      <c r="Q22" s="87"/>
      <c r="R22" s="85"/>
      <c r="S22" s="85"/>
      <c r="T22" s="86"/>
      <c r="U22" s="86"/>
      <c r="V22" s="88"/>
      <c r="W22" s="88"/>
      <c r="X22" s="64">
        <f>SUM(X16:X21)</f>
        <v>0</v>
      </c>
      <c r="Y22" s="72">
        <f>SUM(Y16:Y21)</f>
        <v>0</v>
      </c>
      <c r="Z22" s="89"/>
      <c r="AA22" s="90"/>
      <c r="AB22" s="91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</row>
    <row r="23" spans="1:223" x14ac:dyDescent="0.2">
      <c r="A23" s="53" t="s">
        <v>73</v>
      </c>
      <c r="B23" s="82"/>
      <c r="C23" s="83"/>
      <c r="D23" s="83"/>
      <c r="E23" s="58"/>
      <c r="F23" s="83"/>
      <c r="G23" s="83"/>
      <c r="H23" s="83"/>
      <c r="I23" s="84"/>
      <c r="J23" s="83"/>
      <c r="K23" s="83"/>
      <c r="L23" s="83"/>
      <c r="M23" s="84"/>
      <c r="N23" s="85"/>
      <c r="O23" s="86"/>
      <c r="P23" s="86"/>
      <c r="Q23" s="87"/>
      <c r="R23" s="85"/>
      <c r="S23" s="85"/>
      <c r="T23" s="86"/>
      <c r="U23" s="86"/>
      <c r="V23" s="88"/>
      <c r="W23" s="88"/>
      <c r="X23" s="64"/>
      <c r="Y23" s="72"/>
      <c r="Z23" s="89"/>
      <c r="AA23" s="90"/>
      <c r="AB23" s="91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</row>
    <row r="24" spans="1:223" s="43" customFormat="1" ht="12.75" customHeight="1" x14ac:dyDescent="0.25">
      <c r="A24" s="60" t="s">
        <v>108</v>
      </c>
      <c r="B24" s="58" t="s">
        <v>9</v>
      </c>
      <c r="C24" s="44" t="s">
        <v>92</v>
      </c>
      <c r="D24" s="44" t="s">
        <v>93</v>
      </c>
      <c r="E24" s="58" t="s">
        <v>93</v>
      </c>
      <c r="F24" s="44" t="s">
        <v>94</v>
      </c>
      <c r="G24" s="120" t="s">
        <v>10</v>
      </c>
      <c r="H24" s="120">
        <v>100</v>
      </c>
      <c r="I24" s="120" t="s">
        <v>95</v>
      </c>
      <c r="J24" s="44" t="s">
        <v>96</v>
      </c>
      <c r="K24" s="44"/>
      <c r="L24" s="44" t="s">
        <v>97</v>
      </c>
      <c r="M24" s="46" t="s">
        <v>52</v>
      </c>
      <c r="N24" s="46"/>
      <c r="O24" s="46"/>
      <c r="P24" s="46"/>
      <c r="Q24" s="114">
        <v>2777859545.5500002</v>
      </c>
      <c r="R24" s="114">
        <v>2900556541.5680399</v>
      </c>
      <c r="S24" s="114">
        <v>2943617994.5446854</v>
      </c>
      <c r="T24" s="115">
        <v>2975429412.96</v>
      </c>
      <c r="U24" s="115">
        <v>3098855322.96</v>
      </c>
      <c r="V24" s="116"/>
      <c r="W24" s="113"/>
      <c r="X24" s="77">
        <f>Q24+R24+S24+T24+U24</f>
        <v>14696318817.582726</v>
      </c>
      <c r="Y24" s="77">
        <f t="shared" ref="Y24:Y32" si="3">X24*1.12</f>
        <v>16459877075.692654</v>
      </c>
      <c r="Z24" s="117"/>
      <c r="AA24" s="118">
        <v>2014</v>
      </c>
      <c r="AB24" s="98" t="s">
        <v>105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223" s="43" customFormat="1" ht="12.75" customHeight="1" x14ac:dyDescent="0.25">
      <c r="A25" s="60" t="s">
        <v>109</v>
      </c>
      <c r="B25" s="58" t="s">
        <v>9</v>
      </c>
      <c r="C25" s="44" t="s">
        <v>92</v>
      </c>
      <c r="D25" s="44" t="s">
        <v>93</v>
      </c>
      <c r="E25" s="58" t="s">
        <v>93</v>
      </c>
      <c r="F25" s="44" t="s">
        <v>99</v>
      </c>
      <c r="G25" s="120" t="s">
        <v>10</v>
      </c>
      <c r="H25" s="120">
        <v>100</v>
      </c>
      <c r="I25" s="120" t="s">
        <v>95</v>
      </c>
      <c r="J25" s="44" t="s">
        <v>96</v>
      </c>
      <c r="K25" s="44"/>
      <c r="L25" s="44" t="s">
        <v>100</v>
      </c>
      <c r="M25" s="46" t="s">
        <v>52</v>
      </c>
      <c r="N25" s="46"/>
      <c r="O25" s="46"/>
      <c r="P25" s="46"/>
      <c r="Q25" s="114">
        <v>18730236.670000002</v>
      </c>
      <c r="R25" s="114">
        <v>48114459.903999999</v>
      </c>
      <c r="S25" s="114">
        <v>86890207.456</v>
      </c>
      <c r="T25" s="115">
        <v>83519994.895999998</v>
      </c>
      <c r="U25" s="115">
        <v>83519994.895999998</v>
      </c>
      <c r="V25" s="116"/>
      <c r="W25" s="113"/>
      <c r="X25" s="77">
        <f>Q25+R25+S25+T25+U25</f>
        <v>320774893.82200003</v>
      </c>
      <c r="Y25" s="77">
        <f t="shared" si="3"/>
        <v>359267881.08064008</v>
      </c>
      <c r="Z25" s="117"/>
      <c r="AA25" s="118">
        <v>2014</v>
      </c>
      <c r="AB25" s="98" t="s">
        <v>106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223" s="43" customFormat="1" ht="12.75" customHeight="1" x14ac:dyDescent="0.25">
      <c r="A26" s="60" t="s">
        <v>110</v>
      </c>
      <c r="B26" s="58" t="s">
        <v>9</v>
      </c>
      <c r="C26" s="44" t="s">
        <v>92</v>
      </c>
      <c r="D26" s="44" t="s">
        <v>93</v>
      </c>
      <c r="E26" s="58" t="s">
        <v>93</v>
      </c>
      <c r="F26" s="44" t="s">
        <v>103</v>
      </c>
      <c r="G26" s="120" t="s">
        <v>10</v>
      </c>
      <c r="H26" s="120">
        <v>100</v>
      </c>
      <c r="I26" s="120" t="s">
        <v>48</v>
      </c>
      <c r="J26" s="44" t="s">
        <v>96</v>
      </c>
      <c r="K26" s="44"/>
      <c r="L26" s="44" t="s">
        <v>100</v>
      </c>
      <c r="M26" s="46" t="s">
        <v>52</v>
      </c>
      <c r="N26" s="46"/>
      <c r="O26" s="46"/>
      <c r="P26" s="46"/>
      <c r="Q26" s="114">
        <v>5639578.5599999996</v>
      </c>
      <c r="R26" s="114">
        <v>15610285.184</v>
      </c>
      <c r="S26" s="114">
        <v>28983828.016000003</v>
      </c>
      <c r="T26" s="115">
        <v>26471487.744000003</v>
      </c>
      <c r="U26" s="115">
        <v>26471487.744000003</v>
      </c>
      <c r="V26" s="116"/>
      <c r="W26" s="113"/>
      <c r="X26" s="77">
        <f>Q26+R26+S26+T26+U26</f>
        <v>103176667.24800001</v>
      </c>
      <c r="Y26" s="77">
        <f t="shared" si="3"/>
        <v>115557867.31776002</v>
      </c>
      <c r="Z26" s="117"/>
      <c r="AA26" s="80" t="s">
        <v>88</v>
      </c>
      <c r="AB26" s="98" t="s">
        <v>107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223" s="43" customFormat="1" ht="12.75" customHeight="1" x14ac:dyDescent="0.25">
      <c r="A27" s="46" t="s">
        <v>124</v>
      </c>
      <c r="B27" s="58" t="s">
        <v>9</v>
      </c>
      <c r="C27" s="44" t="s">
        <v>112</v>
      </c>
      <c r="D27" s="44" t="s">
        <v>113</v>
      </c>
      <c r="E27" s="58" t="s">
        <v>113</v>
      </c>
      <c r="F27" s="44" t="s">
        <v>114</v>
      </c>
      <c r="G27" s="44" t="s">
        <v>10</v>
      </c>
      <c r="H27" s="44">
        <v>100</v>
      </c>
      <c r="I27" s="92" t="s">
        <v>125</v>
      </c>
      <c r="J27" s="44" t="s">
        <v>116</v>
      </c>
      <c r="K27" s="45"/>
      <c r="L27" s="46" t="s">
        <v>117</v>
      </c>
      <c r="M27" s="46" t="s">
        <v>52</v>
      </c>
      <c r="N27" s="93"/>
      <c r="O27" s="94"/>
      <c r="P27" s="94"/>
      <c r="Q27" s="93"/>
      <c r="R27" s="95"/>
      <c r="S27" s="96">
        <v>1138392.69</v>
      </c>
      <c r="T27" s="96">
        <v>1138392.69</v>
      </c>
      <c r="U27" s="96">
        <v>1138392.69</v>
      </c>
      <c r="V27" s="96"/>
      <c r="W27" s="77"/>
      <c r="X27" s="77">
        <v>3415178.07</v>
      </c>
      <c r="Y27" s="77">
        <f t="shared" si="3"/>
        <v>3824999.4384000003</v>
      </c>
      <c r="Z27" s="46"/>
      <c r="AA27" s="97" t="s">
        <v>87</v>
      </c>
      <c r="AB27" s="98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223" s="43" customFormat="1" ht="12.75" customHeight="1" x14ac:dyDescent="0.25">
      <c r="A28" s="46" t="s">
        <v>126</v>
      </c>
      <c r="B28" s="58" t="s">
        <v>9</v>
      </c>
      <c r="C28" s="44" t="s">
        <v>112</v>
      </c>
      <c r="D28" s="44" t="s">
        <v>113</v>
      </c>
      <c r="E28" s="58" t="s">
        <v>113</v>
      </c>
      <c r="F28" s="44" t="s">
        <v>120</v>
      </c>
      <c r="G28" s="44" t="s">
        <v>10</v>
      </c>
      <c r="H28" s="44">
        <v>100</v>
      </c>
      <c r="I28" s="92" t="s">
        <v>125</v>
      </c>
      <c r="J28" s="44" t="s">
        <v>127</v>
      </c>
      <c r="K28" s="45"/>
      <c r="L28" s="46" t="s">
        <v>117</v>
      </c>
      <c r="M28" s="46" t="s">
        <v>52</v>
      </c>
      <c r="N28" s="93"/>
      <c r="O28" s="94"/>
      <c r="P28" s="94"/>
      <c r="Q28" s="93"/>
      <c r="R28" s="95"/>
      <c r="S28" s="96">
        <v>642107.05000000005</v>
      </c>
      <c r="T28" s="96">
        <v>642107.05000000005</v>
      </c>
      <c r="U28" s="96">
        <v>642107.05000000005</v>
      </c>
      <c r="V28" s="96"/>
      <c r="W28" s="77"/>
      <c r="X28" s="77">
        <v>1926321.1500000001</v>
      </c>
      <c r="Y28" s="77">
        <f t="shared" si="3"/>
        <v>2157479.6880000005</v>
      </c>
      <c r="Z28" s="46"/>
      <c r="AA28" s="97" t="s">
        <v>87</v>
      </c>
      <c r="AB28" s="9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223" s="43" customFormat="1" ht="12.75" customHeight="1" x14ac:dyDescent="0.25">
      <c r="A29" s="46" t="s">
        <v>128</v>
      </c>
      <c r="B29" s="58" t="s">
        <v>9</v>
      </c>
      <c r="C29" s="47" t="s">
        <v>112</v>
      </c>
      <c r="D29" s="46" t="s">
        <v>113</v>
      </c>
      <c r="E29" s="58" t="s">
        <v>113</v>
      </c>
      <c r="F29" s="46" t="s">
        <v>123</v>
      </c>
      <c r="G29" s="44" t="s">
        <v>10</v>
      </c>
      <c r="H29" s="44">
        <v>100</v>
      </c>
      <c r="I29" s="92" t="s">
        <v>125</v>
      </c>
      <c r="J29" s="46" t="s">
        <v>129</v>
      </c>
      <c r="K29" s="46"/>
      <c r="L29" s="44" t="s">
        <v>117</v>
      </c>
      <c r="M29" s="44" t="s">
        <v>52</v>
      </c>
      <c r="N29" s="93"/>
      <c r="O29" s="99"/>
      <c r="P29" s="99"/>
      <c r="Q29" s="100"/>
      <c r="R29" s="101"/>
      <c r="S29" s="101">
        <v>1498272</v>
      </c>
      <c r="T29" s="101">
        <v>1498272</v>
      </c>
      <c r="U29" s="101">
        <v>1498272</v>
      </c>
      <c r="V29" s="101"/>
      <c r="W29" s="77"/>
      <c r="X29" s="77">
        <v>4494816</v>
      </c>
      <c r="Y29" s="77">
        <f t="shared" si="3"/>
        <v>5034193.9200000009</v>
      </c>
      <c r="Z29" s="102"/>
      <c r="AA29" s="97" t="s">
        <v>87</v>
      </c>
      <c r="AB29" s="103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223" s="43" customFormat="1" ht="12.75" customHeight="1" x14ac:dyDescent="0.25">
      <c r="A30" s="46" t="s">
        <v>137</v>
      </c>
      <c r="B30" s="58" t="s">
        <v>9</v>
      </c>
      <c r="C30" s="121" t="s">
        <v>130</v>
      </c>
      <c r="D30" s="121" t="s">
        <v>131</v>
      </c>
      <c r="E30" s="121" t="s">
        <v>131</v>
      </c>
      <c r="F30" s="121" t="s">
        <v>132</v>
      </c>
      <c r="G30" s="44" t="s">
        <v>10</v>
      </c>
      <c r="H30" s="44">
        <v>100</v>
      </c>
      <c r="I30" s="92" t="s">
        <v>125</v>
      </c>
      <c r="J30" s="46" t="s">
        <v>116</v>
      </c>
      <c r="K30" s="46"/>
      <c r="L30" s="44" t="s">
        <v>117</v>
      </c>
      <c r="M30" s="44" t="s">
        <v>52</v>
      </c>
      <c r="N30" s="93"/>
      <c r="O30" s="99"/>
      <c r="P30" s="99"/>
      <c r="Q30" s="100"/>
      <c r="R30" s="93"/>
      <c r="S30" s="101">
        <v>466454.01000000007</v>
      </c>
      <c r="T30" s="101">
        <v>466454.01000000007</v>
      </c>
      <c r="U30" s="101">
        <v>466454.01000000007</v>
      </c>
      <c r="V30" s="101"/>
      <c r="W30" s="77"/>
      <c r="X30" s="77">
        <v>1399362.0300000003</v>
      </c>
      <c r="Y30" s="77">
        <f t="shared" si="3"/>
        <v>1567285.4736000004</v>
      </c>
      <c r="Z30" s="102"/>
      <c r="AA30" s="97">
        <v>2017</v>
      </c>
      <c r="AB30" s="103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223" s="43" customFormat="1" ht="12.75" customHeight="1" x14ac:dyDescent="0.25">
      <c r="A31" s="46" t="s">
        <v>138</v>
      </c>
      <c r="B31" s="58" t="s">
        <v>9</v>
      </c>
      <c r="C31" s="121" t="s">
        <v>130</v>
      </c>
      <c r="D31" s="121" t="s">
        <v>131</v>
      </c>
      <c r="E31" s="121" t="s">
        <v>131</v>
      </c>
      <c r="F31" s="121" t="s">
        <v>133</v>
      </c>
      <c r="G31" s="44" t="s">
        <v>10</v>
      </c>
      <c r="H31" s="44">
        <v>100</v>
      </c>
      <c r="I31" s="92" t="s">
        <v>125</v>
      </c>
      <c r="J31" s="44" t="s">
        <v>127</v>
      </c>
      <c r="K31" s="46"/>
      <c r="L31" s="44" t="s">
        <v>117</v>
      </c>
      <c r="M31" s="44" t="s">
        <v>52</v>
      </c>
      <c r="N31" s="93"/>
      <c r="O31" s="99"/>
      <c r="P31" s="99"/>
      <c r="Q31" s="100"/>
      <c r="R31" s="93"/>
      <c r="S31" s="101">
        <v>249474.44999999998</v>
      </c>
      <c r="T31" s="101">
        <v>249474.44999999998</v>
      </c>
      <c r="U31" s="101">
        <v>249474.44999999998</v>
      </c>
      <c r="V31" s="101"/>
      <c r="W31" s="77"/>
      <c r="X31" s="77">
        <v>748423.35</v>
      </c>
      <c r="Y31" s="77">
        <f t="shared" si="3"/>
        <v>838234.152</v>
      </c>
      <c r="Z31" s="102"/>
      <c r="AA31" s="97">
        <v>2017</v>
      </c>
      <c r="AB31" s="103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223" s="43" customFormat="1" ht="12.75" customHeight="1" x14ac:dyDescent="0.25">
      <c r="A32" s="46" t="s">
        <v>139</v>
      </c>
      <c r="B32" s="58" t="s">
        <v>9</v>
      </c>
      <c r="C32" s="121" t="s">
        <v>130</v>
      </c>
      <c r="D32" s="121" t="s">
        <v>131</v>
      </c>
      <c r="E32" s="121" t="s">
        <v>131</v>
      </c>
      <c r="F32" s="121" t="s">
        <v>134</v>
      </c>
      <c r="G32" s="44" t="s">
        <v>10</v>
      </c>
      <c r="H32" s="44">
        <v>100</v>
      </c>
      <c r="I32" s="92" t="s">
        <v>125</v>
      </c>
      <c r="J32" s="46" t="s">
        <v>129</v>
      </c>
      <c r="K32" s="46"/>
      <c r="L32" s="44" t="s">
        <v>117</v>
      </c>
      <c r="M32" s="44" t="s">
        <v>52</v>
      </c>
      <c r="N32" s="93"/>
      <c r="O32" s="99"/>
      <c r="P32" s="99"/>
      <c r="Q32" s="100"/>
      <c r="R32" s="93"/>
      <c r="S32" s="101">
        <v>620688</v>
      </c>
      <c r="T32" s="101">
        <v>620688</v>
      </c>
      <c r="U32" s="101">
        <v>620688</v>
      </c>
      <c r="V32" s="101"/>
      <c r="W32" s="77"/>
      <c r="X32" s="77">
        <v>1862064</v>
      </c>
      <c r="Y32" s="77">
        <f t="shared" si="3"/>
        <v>2085511.6800000002</v>
      </c>
      <c r="Z32" s="102"/>
      <c r="AA32" s="97">
        <v>2017</v>
      </c>
      <c r="AB32" s="46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223" x14ac:dyDescent="0.2">
      <c r="A33" s="53" t="s">
        <v>76</v>
      </c>
      <c r="B33" s="82"/>
      <c r="C33" s="83"/>
      <c r="D33" s="83"/>
      <c r="E33" s="83"/>
      <c r="F33" s="83"/>
      <c r="G33" s="83"/>
      <c r="H33" s="83"/>
      <c r="I33" s="84"/>
      <c r="J33" s="83"/>
      <c r="K33" s="83"/>
      <c r="L33" s="83"/>
      <c r="M33" s="84"/>
      <c r="N33" s="85"/>
      <c r="O33" s="86"/>
      <c r="P33" s="86"/>
      <c r="Q33" s="87"/>
      <c r="R33" s="85"/>
      <c r="S33" s="85"/>
      <c r="T33" s="86"/>
      <c r="U33" s="86"/>
      <c r="V33" s="88"/>
      <c r="W33" s="88"/>
      <c r="X33" s="64">
        <f>SUM(X24:X32)</f>
        <v>15134116543.252726</v>
      </c>
      <c r="Y33" s="64">
        <f>SUM(Y24:Y32)</f>
        <v>16950210528.443056</v>
      </c>
      <c r="Z33" s="89"/>
      <c r="AA33" s="90"/>
      <c r="AB33" s="91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</row>
    <row r="34" spans="1:223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8"/>
      <c r="O34" s="27"/>
      <c r="P34" s="27"/>
      <c r="Q34" s="27"/>
      <c r="R34" s="27"/>
      <c r="S34" s="27"/>
      <c r="T34" s="27"/>
      <c r="U34" s="27"/>
      <c r="V34" s="27"/>
      <c r="W34" s="27"/>
      <c r="X34" s="29"/>
      <c r="Y34" s="29"/>
      <c r="Z34" s="30"/>
      <c r="AA34" s="18"/>
      <c r="AB34" s="20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</row>
    <row r="36" spans="1:223" s="122" customFormat="1" ht="15.75" x14ac:dyDescent="0.25">
      <c r="A36" s="34"/>
      <c r="B36" s="33" t="s">
        <v>136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223" s="122" customFormat="1" ht="15.75" x14ac:dyDescent="0.25">
      <c r="A37" s="34"/>
      <c r="B37" s="33" t="s">
        <v>14</v>
      </c>
      <c r="C37" s="36"/>
      <c r="D37" s="35"/>
      <c r="E37" s="35"/>
      <c r="F37" s="3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223" s="122" customFormat="1" ht="15.75" x14ac:dyDescent="0.25">
      <c r="A38" s="34"/>
      <c r="B38" s="33" t="s">
        <v>15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223" s="122" customFormat="1" ht="15.75" x14ac:dyDescent="0.25">
      <c r="A39" s="35"/>
      <c r="B39" s="33" t="s">
        <v>16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223" s="122" customFormat="1" ht="15.75" x14ac:dyDescent="0.25">
      <c r="A40" s="34"/>
      <c r="B40" s="37" t="s">
        <v>53</v>
      </c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223" s="122" customFormat="1" ht="15.75" x14ac:dyDescent="0.25">
      <c r="A41" s="36">
        <v>1</v>
      </c>
      <c r="B41" s="33" t="s">
        <v>17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223" s="122" customFormat="1" ht="15.75" x14ac:dyDescent="0.25">
      <c r="A42" s="36"/>
      <c r="B42" s="32" t="s">
        <v>18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223" s="122" customFormat="1" ht="15.75" x14ac:dyDescent="0.25">
      <c r="A43" s="36"/>
      <c r="B43" s="33" t="s">
        <v>19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223" s="122" customFormat="1" ht="15.75" x14ac:dyDescent="0.25">
      <c r="A44" s="36"/>
      <c r="B44" s="33" t="s">
        <v>20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223" s="122" customFormat="1" ht="15.75" x14ac:dyDescent="0.25">
      <c r="A45" s="36"/>
      <c r="B45" s="37" t="s">
        <v>21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223" s="122" customFormat="1" ht="15.75" x14ac:dyDescent="0.25">
      <c r="A46" s="36"/>
      <c r="B46" s="37" t="s">
        <v>22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223" s="122" customFormat="1" ht="15.75" x14ac:dyDescent="0.25">
      <c r="A47" s="36"/>
      <c r="B47" s="33" t="s">
        <v>23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223" s="122" customFormat="1" ht="15.75" x14ac:dyDescent="0.25">
      <c r="A48" s="36"/>
      <c r="B48" s="33" t="s">
        <v>24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s="122" customFormat="1" ht="15.75" x14ac:dyDescent="0.25">
      <c r="A49" s="36"/>
      <c r="B49" s="33" t="s">
        <v>54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s="122" customFormat="1" ht="15.75" x14ac:dyDescent="0.25">
      <c r="A50" s="36"/>
      <c r="B50" s="33" t="s">
        <v>25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122" customFormat="1" ht="15.75" x14ac:dyDescent="0.25">
      <c r="A51" s="36"/>
      <c r="B51" s="33" t="s">
        <v>26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s="122" customFormat="1" ht="15.75" x14ac:dyDescent="0.25">
      <c r="A52" s="36"/>
      <c r="B52" s="33" t="s">
        <v>55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s="122" customFormat="1" ht="15.75" x14ac:dyDescent="0.25">
      <c r="A53" s="36"/>
      <c r="B53" s="33" t="s">
        <v>11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s="122" customFormat="1" ht="15.75" x14ac:dyDescent="0.25">
      <c r="A54" s="36"/>
      <c r="B54" s="39" t="s">
        <v>12</v>
      </c>
      <c r="C54" s="39"/>
      <c r="D54" s="39"/>
      <c r="E54" s="39"/>
      <c r="F54" s="39"/>
      <c r="G54" s="39"/>
      <c r="H54" s="39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122" customFormat="1" ht="15.75" x14ac:dyDescent="0.25">
      <c r="A55" s="36">
        <v>2</v>
      </c>
      <c r="B55" s="3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s="122" customFormat="1" ht="15.75" x14ac:dyDescent="0.25">
      <c r="A56" s="36">
        <v>3</v>
      </c>
      <c r="B56" s="33" t="s">
        <v>56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s="122" customFormat="1" ht="15.75" x14ac:dyDescent="0.25">
      <c r="A57" s="36">
        <v>4</v>
      </c>
      <c r="B57" s="33" t="s">
        <v>57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122" customFormat="1" ht="29.25" customHeight="1" x14ac:dyDescent="0.25">
      <c r="A58" s="36">
        <v>5</v>
      </c>
      <c r="B58" s="104" t="s">
        <v>58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122" customFormat="1" ht="15.75" x14ac:dyDescent="0.2">
      <c r="A59" s="36">
        <v>6</v>
      </c>
      <c r="B59" s="40" t="s">
        <v>27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122" customFormat="1" ht="15.75" x14ac:dyDescent="0.25">
      <c r="A60" s="36">
        <v>7</v>
      </c>
      <c r="B60" s="33" t="s">
        <v>28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122" customFormat="1" ht="15.75" x14ac:dyDescent="0.25">
      <c r="A61" s="36">
        <v>8</v>
      </c>
      <c r="B61" s="33" t="s">
        <v>59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122" customFormat="1" ht="27" customHeight="1" x14ac:dyDescent="0.2">
      <c r="A62" s="36">
        <v>9</v>
      </c>
      <c r="B62" s="123" t="s">
        <v>60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122" customFormat="1" ht="15.75" x14ac:dyDescent="0.25">
      <c r="A63" s="36">
        <v>10</v>
      </c>
      <c r="B63" s="33" t="s">
        <v>61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122" customFormat="1" ht="15.75" x14ac:dyDescent="0.25">
      <c r="A64" s="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122" customFormat="1" ht="15.75" x14ac:dyDescent="0.25">
      <c r="A65" s="36">
        <v>11</v>
      </c>
      <c r="B65" s="33" t="s">
        <v>62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122" customFormat="1" ht="15.75" x14ac:dyDescent="0.25">
      <c r="A66" s="36">
        <v>12</v>
      </c>
      <c r="B66" s="33" t="s">
        <v>63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122" customFormat="1" ht="15.75" x14ac:dyDescent="0.25">
      <c r="A67" s="36">
        <v>13</v>
      </c>
      <c r="B67" s="33" t="s">
        <v>64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122" customFormat="1" ht="30" customHeight="1" x14ac:dyDescent="0.25">
      <c r="A68" s="36">
        <v>14</v>
      </c>
      <c r="B68" s="104" t="s">
        <v>65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122" customFormat="1" ht="15.75" x14ac:dyDescent="0.25">
      <c r="A69" s="36">
        <v>15</v>
      </c>
      <c r="B69" s="33" t="s">
        <v>29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122" customFormat="1" ht="15.75" x14ac:dyDescent="0.25">
      <c r="A70" s="36" t="s">
        <v>66</v>
      </c>
      <c r="B70" s="33" t="s">
        <v>67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122" customFormat="1" ht="32.25" customHeight="1" x14ac:dyDescent="0.25">
      <c r="A71" s="36">
        <v>18</v>
      </c>
      <c r="B71" s="104" t="s">
        <v>68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122" customFormat="1" ht="32.25" customHeight="1" x14ac:dyDescent="0.25">
      <c r="A72" s="36">
        <v>19</v>
      </c>
      <c r="B72" s="104" t="s">
        <v>69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122" customFormat="1" ht="15.75" x14ac:dyDescent="0.25">
      <c r="A73" s="36">
        <v>20</v>
      </c>
      <c r="B73" s="33" t="s">
        <v>70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1" customFormat="1" x14ac:dyDescent="0.2">
      <c r="A74" s="1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1"/>
      <c r="AA74" s="11"/>
      <c r="AB74" s="13"/>
      <c r="AC74" s="10"/>
      <c r="AD74" s="10"/>
      <c r="AE74" s="10"/>
      <c r="AF74" s="10"/>
      <c r="AG74" s="10"/>
    </row>
  </sheetData>
  <protectedRanges>
    <protectedRange algorithmName="SHA-512" hashValue="0u3ObdI19Ty4nwOr/y65d9UuMZ3OudxbpyV+TSAf9ywzI6O/K2WR3IRMCi9ZZS0x0rSM1lsnjORm1tPcxcVLBQ==" saltValue="gIyPh9/qJCZTgQn7Vin6/A==" spinCount="100000" sqref="D24:H26" name="Диапазон3_16_1_4_1_2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J24:Q26" name="Диапазон3_16_1_1_3_1_2_1_2" securityDescriptor="O:WDG:WDD:(A;;CC;;;S-1-5-21-1281035640-548247933-376692995-11259)(A;;CC;;;S-1-5-21-1281035640-548247933-376692995-11258)(A;;CC;;;S-1-5-21-1281035640-548247933-376692995-5864)"/>
    <protectedRange password="CA9C" sqref="I24:I26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19:F21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19:L21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1 V21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19:C21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19:D21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19:R20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21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1:U21" name="Диапазон3_74_2_7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27:O28 D27:E28" name="Диапазон3_74_2_1_2_2_2_3_1" securityDescriptor="O:WDG:WDD:(A;;CC;;;S-1-5-21-1281035640-548247933-376692995-11259)(A;;CC;;;S-1-5-21-1281035640-548247933-376692995-11258)(A;;CC;;;S-1-5-21-1281035640-548247933-376692995-5864)"/>
    <protectedRange sqref="F27:F28" name="ОПЗМСЛ_2"/>
  </protectedRanges>
  <autoFilter ref="A6:AB33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5">
    <mergeCell ref="N6:V6"/>
    <mergeCell ref="A4:A5"/>
    <mergeCell ref="B4:B5"/>
    <mergeCell ref="C4:C5"/>
    <mergeCell ref="W4:W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X4:X5"/>
    <mergeCell ref="Y4:Y5"/>
    <mergeCell ref="Z4:Z5"/>
    <mergeCell ref="AA4:AA5"/>
    <mergeCell ref="AB4:AB5"/>
    <mergeCell ref="B62:AB62"/>
    <mergeCell ref="B58:AB58"/>
    <mergeCell ref="B72:AB72"/>
    <mergeCell ref="B68:AB68"/>
    <mergeCell ref="B71:AB71"/>
  </mergeCells>
  <conditionalFormatting sqref="E30">
    <cfRule type="duplicateValues" dxfId="3" priority="42"/>
  </conditionalFormatting>
  <conditionalFormatting sqref="E31">
    <cfRule type="duplicateValues" dxfId="2" priority="41"/>
  </conditionalFormatting>
  <conditionalFormatting sqref="E32">
    <cfRule type="duplicateValues" dxfId="1" priority="40"/>
  </conditionalFormatting>
  <conditionalFormatting sqref="F24:F26">
    <cfRule type="duplicateValues" dxfId="0" priority="79"/>
  </conditionalFormatting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№44</vt:lpstr>
      <vt:lpstr>№44!Область_печати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Жоламанов Жасталап Жоламанулы</cp:lastModifiedBy>
  <cp:lastPrinted>2017-04-04T10:05:11Z</cp:lastPrinted>
  <dcterms:created xsi:type="dcterms:W3CDTF">1996-10-08T23:32:33Z</dcterms:created>
  <dcterms:modified xsi:type="dcterms:W3CDTF">2017-04-07T05:25:17Z</dcterms:modified>
</cp:coreProperties>
</file>