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5" yWindow="525" windowWidth="20730" windowHeight="7905"/>
  </bookViews>
  <sheets>
    <sheet name="товары, работы и услуги" sheetId="4" r:id="rId1"/>
  </sheets>
  <definedNames>
    <definedName name="_xlnm._FilterDatabase" localSheetId="0" hidden="1">'товары, работы и услуги'!$A$8:$AA$102</definedName>
    <definedName name="_xlnm.Print_Area" localSheetId="0">'товары, работы и услуги'!$A$1:$AA$102</definedName>
  </definedNames>
  <calcPr calcId="145621"/>
  <fileRecoveryPr autoRecover="0"/>
</workbook>
</file>

<file path=xl/calcChain.xml><?xml version="1.0" encoding="utf-8"?>
<calcChain xmlns="http://schemas.openxmlformats.org/spreadsheetml/2006/main">
  <c r="X114" i="4" l="1"/>
  <c r="W114" i="4"/>
  <c r="X113" i="4"/>
  <c r="X112" i="4"/>
  <c r="X108" i="4"/>
  <c r="W108" i="4"/>
  <c r="X107" i="4"/>
  <c r="X106" i="4"/>
  <c r="X38" i="4"/>
  <c r="W38" i="4"/>
  <c r="X48" i="4"/>
  <c r="W48" i="4"/>
  <c r="W115" i="4" l="1"/>
  <c r="X115" i="4"/>
  <c r="W109" i="4"/>
  <c r="X109" i="4"/>
  <c r="X47" i="4"/>
  <c r="X46" i="4"/>
  <c r="X45" i="4"/>
  <c r="X44" i="4"/>
  <c r="X43" i="4"/>
  <c r="X42" i="4"/>
  <c r="X37" i="4"/>
  <c r="X36" i="4"/>
  <c r="X35" i="4"/>
  <c r="X34" i="4"/>
  <c r="X33" i="4"/>
  <c r="W101" i="4" l="1"/>
  <c r="X100" i="4"/>
  <c r="X99" i="4"/>
  <c r="X98" i="4"/>
  <c r="X97" i="4"/>
  <c r="X96" i="4"/>
  <c r="X95" i="4"/>
  <c r="X94" i="4"/>
  <c r="X93" i="4"/>
  <c r="X92" i="4"/>
  <c r="X91" i="4"/>
  <c r="X90" i="4"/>
  <c r="X89" i="4"/>
  <c r="X88" i="4"/>
  <c r="X87" i="4"/>
  <c r="X86" i="4"/>
  <c r="X85" i="4"/>
  <c r="V79" i="4"/>
  <c r="V78" i="4"/>
  <c r="V77" i="4"/>
  <c r="W82" i="4"/>
  <c r="X82" i="4" s="1"/>
  <c r="W81" i="4"/>
  <c r="X81" i="4" s="1"/>
  <c r="W80" i="4"/>
  <c r="X80" i="4" s="1"/>
  <c r="X79" i="4"/>
  <c r="X78" i="4"/>
  <c r="X77" i="4"/>
  <c r="W73" i="4"/>
  <c r="X72" i="4"/>
  <c r="X71" i="4"/>
  <c r="X70" i="4"/>
  <c r="X69" i="4"/>
  <c r="X68" i="4"/>
  <c r="X67" i="4"/>
  <c r="X66" i="4"/>
  <c r="X101" i="4" l="1"/>
  <c r="X73" i="4"/>
  <c r="X83" i="4"/>
  <c r="W83" i="4"/>
  <c r="W60" i="4"/>
  <c r="X60" i="4" s="1"/>
  <c r="W59" i="4"/>
  <c r="X59" i="4" s="1"/>
  <c r="W54" i="4"/>
  <c r="X54" i="4" s="1"/>
  <c r="W53" i="4"/>
  <c r="X53" i="4" s="1"/>
  <c r="W55" i="4" l="1"/>
  <c r="X39" i="4" l="1"/>
  <c r="W39" i="4"/>
  <c r="X27" i="4" l="1"/>
  <c r="X22" i="4"/>
  <c r="W13" i="4"/>
  <c r="X16" i="4"/>
  <c r="X12" i="4"/>
  <c r="X13" i="4" s="1"/>
  <c r="W102" i="4" l="1"/>
  <c r="W61" i="4" l="1"/>
  <c r="W56" i="4"/>
  <c r="X61" i="4" l="1"/>
  <c r="X55" i="4"/>
  <c r="X56" i="4" s="1"/>
  <c r="X102" i="4" l="1"/>
  <c r="X74" i="4" l="1"/>
  <c r="W74" i="4"/>
  <c r="X62" i="4"/>
  <c r="W62" i="4"/>
  <c r="X49" i="4"/>
  <c r="W49" i="4"/>
  <c r="X28" i="4"/>
  <c r="X29" i="4" s="1"/>
  <c r="W28" i="4"/>
  <c r="W29" i="4" s="1"/>
  <c r="X23" i="4"/>
  <c r="X24" i="4" s="1"/>
  <c r="W23" i="4"/>
  <c r="W24" i="4" s="1"/>
  <c r="X17" i="4" l="1"/>
  <c r="X18" i="4" s="1"/>
  <c r="W17" i="4" l="1"/>
  <c r="W18" i="4" s="1"/>
</calcChain>
</file>

<file path=xl/sharedStrings.xml><?xml version="1.0" encoding="utf-8"?>
<sst xmlns="http://schemas.openxmlformats.org/spreadsheetml/2006/main" count="1038" uniqueCount="303">
  <si>
    <t>Наименование организации</t>
  </si>
  <si>
    <t>Код  ТРУ</t>
  </si>
  <si>
    <t>Способ закупок</t>
  </si>
  <si>
    <t>Код КАТО места осуществления закупок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</si>
  <si>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</si>
  <si>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</si>
  <si>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</si>
  <si>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</si>
  <si>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</si>
  <si>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</si>
  <si>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</si>
  <si>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</si>
  <si>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</si>
  <si>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</si>
  <si>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</si>
  <si>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</si>
  <si>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</si>
  <si>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Примечание</t>
  </si>
  <si>
    <t>№</t>
  </si>
  <si>
    <t>Наименование закупаемых товаров, работ и услуг</t>
  </si>
  <si>
    <t>Краткая характеристика (описание) товаров, работ и услуг</t>
  </si>
  <si>
    <t>Дополнительная характеристика</t>
  </si>
  <si>
    <t>Прогноз местного содержания, %</t>
  </si>
  <si>
    <t>Место (адрес)  осуществления закупок</t>
  </si>
  <si>
    <t>Включить следующие позиции</t>
  </si>
  <si>
    <t>Приложение 1</t>
  </si>
  <si>
    <t>АО "Эмбамунайгаз"</t>
  </si>
  <si>
    <t>г.Атырау, ул.Валиханова, 1</t>
  </si>
  <si>
    <t>Наименование закупаемых товаров, работ и услуг (на казахском языке)</t>
  </si>
  <si>
    <t>Краткая характеристика (описание) товаров, работ и услуг с указанием СТ РК, ГОСТ, ТУ и т.д. (на казахском языке)</t>
  </si>
  <si>
    <t>Дополнительная характеристика (на казахском языке)</t>
  </si>
  <si>
    <t>ОИ</t>
  </si>
  <si>
    <t>ноябрь, декабрь</t>
  </si>
  <si>
    <t>Итого включить</t>
  </si>
  <si>
    <t>ЭОТТ</t>
  </si>
  <si>
    <t>Итого по товарам</t>
  </si>
  <si>
    <t>1. Товары</t>
  </si>
  <si>
    <t>январь, февраль</t>
  </si>
  <si>
    <t>ОТП</t>
  </si>
  <si>
    <t>к приказу  АО "Эмбамунайгаз" №          от  "      " _____________ 201__ года</t>
  </si>
  <si>
    <t>3. Услуги</t>
  </si>
  <si>
    <t>январь</t>
  </si>
  <si>
    <t>Итого по услугам</t>
  </si>
  <si>
    <t>Атырауская область</t>
  </si>
  <si>
    <t>январь-декабрь</t>
  </si>
  <si>
    <t>Атырауская область, г.Атырау</t>
  </si>
  <si>
    <t>230000000</t>
  </si>
  <si>
    <t/>
  </si>
  <si>
    <t>февраль-декабрь</t>
  </si>
  <si>
    <t>2015</t>
  </si>
  <si>
    <t>март-декабрь</t>
  </si>
  <si>
    <t>февраль, март</t>
  </si>
  <si>
    <t>2014</t>
  </si>
  <si>
    <t>январь-февраль</t>
  </si>
  <si>
    <t>декабрь</t>
  </si>
  <si>
    <t>Авансовый платеж - 0%, оставшаяся часть в течение 30 р.д. с момента подписания акта приема-передачи</t>
  </si>
  <si>
    <t>Департамент социальной  политики</t>
  </si>
  <si>
    <t>81.21.10.10.00.00.00</t>
  </si>
  <si>
    <t>Услуги по общей уборке зданий</t>
  </si>
  <si>
    <t>ғимаратты жалпы тазалау қызметі</t>
  </si>
  <si>
    <t>Общая уборка зданий</t>
  </si>
  <si>
    <t>ғимаратты жалпы тазалау</t>
  </si>
  <si>
    <t>Обслуживание административного здания АО "Эмбамунайгаз" г. Атырау</t>
  </si>
  <si>
    <t>"Ембімұнайгаз" АҚ Атырау қаласындағы әкімшілік ғимаратына қызмет көрсету</t>
  </si>
  <si>
    <t>18.12.12.11.00.00.00</t>
  </si>
  <si>
    <t xml:space="preserve">Услуги по печатанию </t>
  </si>
  <si>
    <t xml:space="preserve">печаттау қызметі </t>
  </si>
  <si>
    <t>Услуги по печатанию календарей  и прочей офисной печатной продукции, в том числе имиджевой</t>
  </si>
  <si>
    <t xml:space="preserve">күнтізбе және кеңсе бұйымдарын печаттау қызметі </t>
  </si>
  <si>
    <t>Услуги по изготовлению имиджевых продукции для Общества</t>
  </si>
  <si>
    <t>Қоғамды имидждік бұйымдармен қамтамасыз ету</t>
  </si>
  <si>
    <t xml:space="preserve">
февраль-декабрь</t>
  </si>
  <si>
    <t>69-2 У</t>
  </si>
  <si>
    <t>85-1 У</t>
  </si>
  <si>
    <t xml:space="preserve">АО "Эмбамунайгаз" </t>
  </si>
  <si>
    <t xml:space="preserve">г.Атырау, ул.Валиханова, 1 </t>
  </si>
  <si>
    <t>авансовый платеж "0%", оставшаяся часть в течение 30 р.д. с момента подписания акта приема-передачи</t>
  </si>
  <si>
    <t>авансовый платеж - 0% от суммы договора,  платежи осуществляются по факту оказания услуг в течение 30 р.д. с момента подписания акта приема-передачи по итогам месяца</t>
  </si>
  <si>
    <t>Департамент логистики, закупок и местного содержания</t>
  </si>
  <si>
    <t>Атырауская обл, г.Атырау, ст.Тендык, УПТОиКО</t>
  </si>
  <si>
    <t>DDP</t>
  </si>
  <si>
    <t>в течение 90 календарных дней с даты заключения договора или получения уведомления от Заказчика</t>
  </si>
  <si>
    <t>авансовый платеж - 30%, оставшаяся часть в течение 30 рабочих дней с момента подписания акта приема-передачи</t>
  </si>
  <si>
    <t>штука</t>
  </si>
  <si>
    <t>ЦПЭ</t>
  </si>
  <si>
    <t>Итого исключить</t>
  </si>
  <si>
    <t>февраль, март, апрель</t>
  </si>
  <si>
    <t xml:space="preserve">
до 20 декабря</t>
  </si>
  <si>
    <t>Исключить следующие позиции</t>
  </si>
  <si>
    <t>Департамент охраны труда и промышленной безопасности</t>
  </si>
  <si>
    <t>77.11.10.13.00.00.00</t>
  </si>
  <si>
    <t>Услуги по транспортному обслуживанию служебным автотранспортом</t>
  </si>
  <si>
    <t>Услуги по пассажирским перевозкам автомобильным транспортом аппарата управления АО "Эмбамунайгаз"</t>
  </si>
  <si>
    <t>116-1 У</t>
  </si>
  <si>
    <t>80.20.10.21.10.00.00</t>
  </si>
  <si>
    <t>Услуги по разработке Декларации безопасности промышленного объекта</t>
  </si>
  <si>
    <t xml:space="preserve">Өнеркәсіп нысаны қауіпсіздігінің декларациясын дайындау бойынша қызметтер </t>
  </si>
  <si>
    <t>Пересмотр декларации безопасности промышленных объектов</t>
  </si>
  <si>
    <t xml:space="preserve">Нысандардың өнеркәсіп қауіпсіздігі декларациясын қайта қарау </t>
  </si>
  <si>
    <t>столбец- 11, 14</t>
  </si>
  <si>
    <t>116-2 У</t>
  </si>
  <si>
    <t>апрель-август</t>
  </si>
  <si>
    <t>215 У</t>
  </si>
  <si>
    <t>68.20.12.00.00.00.09</t>
  </si>
  <si>
    <t>Услуги по аренде подъездных путей</t>
  </si>
  <si>
    <t>Кіре-беріс жолдарды жалға беру қызметі</t>
  </si>
  <si>
    <t>Услуги по использованию железнодорожных подъездных путей от стрелки №307 до упора по ст.Кульсары</t>
  </si>
  <si>
    <t>Құлсары стансасының №307 нұсқағышынан тіреуішіне дейінгі кіре беріс жолдарын қолдану және ұсыну қызметі</t>
  </si>
  <si>
    <t>авансовый платеж - 0% от суммы договора,  платежи осуществляются по факту оказания услуг в течение 40 к.д. с момента подписания акта приема-передачи по итогам месяца</t>
  </si>
  <si>
    <t>215-1 У</t>
  </si>
  <si>
    <t>Атырауская область, ст.Кульсары</t>
  </si>
  <si>
    <t>Департамент по  управлению и развитию персонала</t>
  </si>
  <si>
    <t>Департамент реализации нефти и газа</t>
  </si>
  <si>
    <t>2172-1 Т</t>
  </si>
  <si>
    <t>19.20.21.00.00.00.11.60.1</t>
  </si>
  <si>
    <t>Бензин</t>
  </si>
  <si>
    <t>Жанармай</t>
  </si>
  <si>
    <t>неэтилированный и этилированный, произведенный для двигателей с искровым зажиганием: АИ-95</t>
  </si>
  <si>
    <t>этилді емес және этилді, ұшқынмен жанатын қозғалтқыштар үшін: АИ-95</t>
  </si>
  <si>
    <t xml:space="preserve">Закуп бензина АИ-95 (карт-система) на собственные нужды
ГОСТ Р 51105-97 </t>
  </si>
  <si>
    <t>АИ-95 маркалы жанамайды өз қажеттілікке сатып алу
ГОСТ Р 51105-97</t>
  </si>
  <si>
    <t>FCA</t>
  </si>
  <si>
    <t>авансовый платеж - 100%</t>
  </si>
  <si>
    <t>Литр (куб. дм.)</t>
  </si>
  <si>
    <t>2176 Т</t>
  </si>
  <si>
    <t>19.20.26.00.00.00.00.20.1</t>
  </si>
  <si>
    <t>Топливо дизельное</t>
  </si>
  <si>
    <t>Дизель жанармайы</t>
  </si>
  <si>
    <t>зимнее, плотность при 20 °С не более 840 кг/м3, температура застывания не выше -35°С - - 45°С</t>
  </si>
  <si>
    <t>қысқы, 20 °С тығыздығы 840 кг/м3 артық емес, қату температурасы -35°С - - 45°Сжоғары емес</t>
  </si>
  <si>
    <t>Закуп зимнего дизельного топлива на собственные нужды</t>
  </si>
  <si>
    <t>Қысқы дизельдік жанармайын өз қажеттілікке сатып алу</t>
  </si>
  <si>
    <t>ноябрь, декабрь 2014г - январь 2015г.</t>
  </si>
  <si>
    <t>столбец - 14, 23</t>
  </si>
  <si>
    <t>2172-2 Т</t>
  </si>
  <si>
    <t>2176-1 Т</t>
  </si>
  <si>
    <t>январь - март</t>
  </si>
  <si>
    <t>столбец - 11, 19, 20, 21, 23</t>
  </si>
  <si>
    <t>73 У</t>
  </si>
  <si>
    <t>55.20.12.13.00.00.00</t>
  </si>
  <si>
    <t>Услуги по санаторно-курортному лечению</t>
  </si>
  <si>
    <t>санаториялық - курорттық емдеу қызметі</t>
  </si>
  <si>
    <t>услуги по оздоровление работников по результатам проф и медосмотров</t>
  </si>
  <si>
    <t>дәрігерлік және профилактикалық тексеріс қортындысы бойынша қызметкерлерді сауықтыруды ұйымдастыру қызметі</t>
  </si>
  <si>
    <t>74 У</t>
  </si>
  <si>
    <t>75 У</t>
  </si>
  <si>
    <t>76 У</t>
  </si>
  <si>
    <t>77 У</t>
  </si>
  <si>
    <t>март- декабрь</t>
  </si>
  <si>
    <t>10.51.11.00.00.00.13.10.1</t>
  </si>
  <si>
    <t>Молоко</t>
  </si>
  <si>
    <t>Сүт</t>
  </si>
  <si>
    <t>Консистенция - жидкая, однородная нетягучая, слегка вязкая. Без хлопьев белка и сбившихся комочков жира. Вкус и запах - характерные для молока, без посторонних привкусов и запахов. Цвет - белый, равномерный по всей массе. Питьевое  более 3%, но не более 6% жирности  пастеризованное. СТ РК 1760-2008</t>
  </si>
  <si>
    <t>Консистенциясы - сұйық, біркелкі созылмалы емес, сәл жабысқақ. Аққуыз қауыссыздарсыз және майдың былғау кесектерсіз. Дәмі және иісі - сүтке тән,бөтен дәмдерсіз және иістерсіз. Түсі- ақ, барлық массасы бойынша біркелкі. 3 % бірақ 6% майлылықтан аспайтын, пастерленген. ҚР СТ 1760-2008.</t>
  </si>
  <si>
    <t>Поставка  спец.молока с доставкой в пункты питания.</t>
  </si>
  <si>
    <t>Арнайы сүтті тамақтану пункттеріне жеткізіп беру</t>
  </si>
  <si>
    <t>февраль</t>
  </si>
  <si>
    <t>28.29.12.00.00.00.18.36.1</t>
  </si>
  <si>
    <t>Установка для приготовления питьевой воды</t>
  </si>
  <si>
    <t>Ауыз суды дайындауға арналған қондырғы</t>
  </si>
  <si>
    <t>стационарная</t>
  </si>
  <si>
    <t>стационарлық</t>
  </si>
  <si>
    <t>Баромембранная установка очистки воды</t>
  </si>
  <si>
    <t>Баромембранды су тазарту қондырғысы</t>
  </si>
  <si>
    <t>в течение 180 календарных дней с даты заключения договора или получения уведомления от Заказчика</t>
  </si>
  <si>
    <t>Единица</t>
  </si>
  <si>
    <t>20.41.32.00.00.00.60.50.3</t>
  </si>
  <si>
    <t>Средство для чистки труб</t>
  </si>
  <si>
    <t>Құбырлардың кәріздік бітелуін тазартуға арналған зат</t>
  </si>
  <si>
    <t>средство для чистки канализационных засоров труб</t>
  </si>
  <si>
    <t>Средство жидкое для труб</t>
  </si>
  <si>
    <t xml:space="preserve">құбырға арн. Сұйық тазартқыш </t>
  </si>
  <si>
    <t>авансовый платеж - 0%, оставшаяся часть в течение 30 рабочих дней с момента подписания акта приема-передачи</t>
  </si>
  <si>
    <t>20.59.59.00.15.00.24.01.1</t>
  </si>
  <si>
    <t>Дихлор</t>
  </si>
  <si>
    <t>от органического загрязнения воды для постоянной дезинфекции</t>
  </si>
  <si>
    <t>тұрақты дезинфекция үшін, суды органикалық ластанудан қорғау үшін</t>
  </si>
  <si>
    <t>Ди-хлор (аналог хлорамина)В банке 300шт.</t>
  </si>
  <si>
    <t xml:space="preserve">Ди-хлор (хлорамин тәрізді) банкіде 300 дана </t>
  </si>
  <si>
    <t>упаковка</t>
  </si>
  <si>
    <t>27.51.21.01.03.01.00.10.1</t>
  </si>
  <si>
    <t>Пылесос</t>
  </si>
  <si>
    <t>Шаңсорғыш</t>
  </si>
  <si>
    <t>Моющий. Без сепаратора. Без электровыбивалки.</t>
  </si>
  <si>
    <t>Пылесос " Karcher 3001" моющий</t>
  </si>
  <si>
    <t xml:space="preserve">шаңсорғыш  " Karcher 3001" жуғыш </t>
  </si>
  <si>
    <t>2198 Т</t>
  </si>
  <si>
    <t>2199 Т</t>
  </si>
  <si>
    <t>2200 Т</t>
  </si>
  <si>
    <t>2201 Т</t>
  </si>
  <si>
    <t>2202 Т</t>
  </si>
  <si>
    <t>2203 Т</t>
  </si>
  <si>
    <t>69-3 У</t>
  </si>
  <si>
    <t xml:space="preserve">
март-декабрь</t>
  </si>
  <si>
    <t>73-1 У</t>
  </si>
  <si>
    <t xml:space="preserve">55.20.12.13.00.00.00 
</t>
  </si>
  <si>
    <t>74-1 У</t>
  </si>
  <si>
    <t>75-1 У</t>
  </si>
  <si>
    <t>76-1 У</t>
  </si>
  <si>
    <t>77-1 У</t>
  </si>
  <si>
    <t>85-2 У</t>
  </si>
  <si>
    <t>Изготовление кожаных изделий с нанесением логотипа АО "Эмбамунайгаз"</t>
  </si>
  <si>
    <t xml:space="preserve">"Ембімұнайгаз" АҚ-ның логотипі бейнеленген  былғары бұйымдар дайындату </t>
  </si>
  <si>
    <t>33.12.15.40.10.10.00</t>
  </si>
  <si>
    <t>Услуги по техническому обслуживанию лифтов</t>
  </si>
  <si>
    <t>Лифтілерге техникалық қызмет көрсету бойынша қызметтер</t>
  </si>
  <si>
    <t>Услуги по техническому обслуживанию лифтов в административного здания АО "Эмбамунайгаз"</t>
  </si>
  <si>
    <t>Ембімұнайгаз" АҚ  әкімшілік ғимаратындағы Лифтілерге техникалық қызмет көрсету бойынша қызметтер</t>
  </si>
  <si>
    <t>Қызметтік автокөлікпен көліктік қызмет көрсету жөніндегі қызметтер</t>
  </si>
  <si>
    <t>"Ембімұнайгаз" АҚ - ның басқару аппаратын автомобиль көлігімен жолаушыларды тасмалдау қызметі</t>
  </si>
  <si>
    <t>авансовый платеж - 0%, промежуточные 90% - в течение 30 рабочих дней с момента предоставления оригинала счет-фактуры с учетом НДС и оригинала акта выполненных работ, остаток 10% - в течение 30 рабочих дней с момента предоставления акта сдачи-приемки Заказ</t>
  </si>
  <si>
    <t>Изготовление бизнес аксессуаров с нанесением логотипа АО "Эмбамунайгаз"</t>
  </si>
  <si>
    <t xml:space="preserve">"Ембімұнайгаз" АҚ-ның логотипі бейнеленген  бизнес аксессуарларын  дайындату </t>
  </si>
  <si>
    <t xml:space="preserve"> Изготовление панно с нанесением логотипа АО "Эмбамунайгаз"</t>
  </si>
  <si>
    <t xml:space="preserve">"Ембімұнайгаз" АҚ-ның логотипі бейнеленген  панно дайындату </t>
  </si>
  <si>
    <t>Изготовление подарочного набора с нанесением логотипа АО "Эмбамунайгаз"</t>
  </si>
  <si>
    <t xml:space="preserve">"Ембімұнайгаз" АҚ-ның логотипі бейнеленген  сыйлыққа берілетін жиынтықтар  дайындату </t>
  </si>
  <si>
    <t>Изготовление сувенирной продукции с логотипом АО "Эмбамунайгаз"</t>
  </si>
  <si>
    <t xml:space="preserve">"Ембімұнайгаз" АҚ-ның логотипі бейнеленген  ескерткішке берілетін өнімдер  дайындату </t>
  </si>
  <si>
    <t>266 У</t>
  </si>
  <si>
    <t>267 У</t>
  </si>
  <si>
    <t>268 У</t>
  </si>
  <si>
    <t>269 У</t>
  </si>
  <si>
    <t>270 У</t>
  </si>
  <si>
    <t>271 У</t>
  </si>
  <si>
    <t>272 У</t>
  </si>
  <si>
    <t>273 У</t>
  </si>
  <si>
    <t>274 У</t>
  </si>
  <si>
    <t>V изменения и дополнения в План закупок товаров, работ и услуг АО "Эмбамунайгаз" на 2015 год</t>
  </si>
  <si>
    <t>столбец -11,14,20,21</t>
  </si>
  <si>
    <t>столбец -20,21</t>
  </si>
  <si>
    <t>столбец -7,20,21</t>
  </si>
  <si>
    <t>205-1 У</t>
  </si>
  <si>
    <t>82.99.19.12.00.00.00</t>
  </si>
  <si>
    <t>Услуги по участию в мероприятиях</t>
  </si>
  <si>
    <t>Іс-шараларға қатысу қызметтері</t>
  </si>
  <si>
    <t>Оплата взноса за участие в мероприятиях (выставки, конференции, программы, форумы, симпозиумы и др.)  и оплата других расходов связанных с такими мероприятиями</t>
  </si>
  <si>
    <t xml:space="preserve">Іс-шараларға қатысты төлемақы (көрме, конференциялар, бағдарламалар, алқалы жиындар,  симпозиумдарының және басқа да) және басқа да сондай  іс-шараларымен шығындарын төлеу </t>
  </si>
  <si>
    <t>услуги по оплате за участие в конференциях, выставках, форумах, симпозиумах работников АО "Эмбамунайгаз"</t>
  </si>
  <si>
    <t>«Ембімұнайгаз»  АҚ қызметкерлерінің конференцияларға, көрмелерге, форумдарға, симпозиумдарға қатысуы үшін төлем төлеу жөніндегі қызмет көрсету</t>
  </si>
  <si>
    <t>206-1 У</t>
  </si>
  <si>
    <t>85.59.19.10.00.00.00</t>
  </si>
  <si>
    <t>Услуги образовательные по подготовке, переподготовке и повышению квалификации работников</t>
  </si>
  <si>
    <t xml:space="preserve">Қызметкерлерді даярлау, қайта даярлау және біліктілігін арттыру бойынша білім беру қызметтері </t>
  </si>
  <si>
    <t>Подготовка, переподготовка и повышение квалификации работников,включая организацию обучающих тренингов и семинаров</t>
  </si>
  <si>
    <t>Қызметкерлерді даярлау, қайта даярлау және біліктілігін арттыру, сонымен қатар оқыту тренингтері мен семинарлар ұйымдастыру</t>
  </si>
  <si>
    <t>услуги по организации и проведению семинаров, тренингов</t>
  </si>
  <si>
    <t>оқыту тренингтері мен семинарлар ұйымдастыру жөніндегі қызмет көрсету</t>
  </si>
  <si>
    <t>декабрь, январь</t>
  </si>
  <si>
    <t>2014, 2015</t>
  </si>
  <si>
    <t>207-1 У</t>
  </si>
  <si>
    <t>авансовый платеж - 30% от суммы договора, платежи осуществляются по факту оказания услуг в течение 30 р.д. с момента подписания акта приема-передачи по итогам месяца</t>
  </si>
  <si>
    <t>208-1 У</t>
  </si>
  <si>
    <t>услуги по подготовке, переподготовке и повышению квалификации работников по рабочим профессиям и обязательным требованиям</t>
  </si>
  <si>
    <t xml:space="preserve">Жұмысшы мамандықтар мен міндетті талаптар бойынша қызметкерлерді даярлау, қайта даярлау және біліктілігін арттыру бойынша қызметтер 
</t>
  </si>
  <si>
    <t>209-1 У</t>
  </si>
  <si>
    <t>услуги по подготовке, переподготовке и повышению квалификации работников по обязательным требованиям</t>
  </si>
  <si>
    <t xml:space="preserve">Міндетті талаптар бойынша қызметкерлерді даярлау, қайта даярлау және біліктілігін арттыру бойынша қызметтер 
</t>
  </si>
  <si>
    <t>столбец- 11, 12,14</t>
  </si>
  <si>
    <t>столбец- 11,14,20,21</t>
  </si>
  <si>
    <t>205-2 У</t>
  </si>
  <si>
    <t>г.Алматы, г.Астана, г.Атырау, Павлодарская обл.,Мангистауская обл., Западно-Казахстанская обл.Россия, г.Москва, г.Санкт-Петербург, г.Томск, г.Альметьевск, Великобритания- Лондон, Франция- Париж, Азербайджан-Баку,Китай-Пекин, ОАЭ-Дубай, Абу-Даби, Турция-Стамбул, Анталия</t>
  </si>
  <si>
    <t>206-2 У</t>
  </si>
  <si>
    <t>столбец- 11, 12,14,20,21,23</t>
  </si>
  <si>
    <t>столбец- 11,14,20,21,23</t>
  </si>
  <si>
    <t>207-2 У</t>
  </si>
  <si>
    <t>208-2 У</t>
  </si>
  <si>
    <t>209-2 У</t>
  </si>
  <si>
    <t>Подготовка, переподготовка и повышение квалификации работников</t>
  </si>
  <si>
    <t>Қызметкерлерді даярлау, қайта даярлау және біліктілігін арттыру</t>
  </si>
  <si>
    <t xml:space="preserve">услуги по подготовке, переподготовке и повышению квалификации работников </t>
  </si>
  <si>
    <t>Алматинская область, г.Алматы</t>
  </si>
  <si>
    <t>275 У</t>
  </si>
  <si>
    <t>Департамент капитального строительства</t>
  </si>
  <si>
    <t>105-1 Р</t>
  </si>
  <si>
    <t>09.10.12.26.10.10.00</t>
  </si>
  <si>
    <t>Работы строительные по обустройству скважин после эксплуатационного бурения</t>
  </si>
  <si>
    <t>Пайдаланушы бұрғылаудан соң ұңғымаларды жайластыру бойынша құрылыс жұмыстары</t>
  </si>
  <si>
    <t>Комплекс строительных работ по обустройству скважин после эксплуатационного бурения</t>
  </si>
  <si>
    <t xml:space="preserve">Пайдаланушы бұрңылаудан соң ұңғымаларды жайластыру бойынша құрылыс жұмыстары кешені </t>
  </si>
  <si>
    <t>Расширение системы сбора и транспорта нефти  м/р НГДУ "Жылыоймунайгаз" (11скв)</t>
  </si>
  <si>
    <t>Жылыоймұнайгаз МГӨБ кен орындарының мұнайды жинау және тасымалдау жүйесін кеңейту жұмыстары</t>
  </si>
  <si>
    <t>ЭОТ</t>
  </si>
  <si>
    <t xml:space="preserve">январь, февраль, март </t>
  </si>
  <si>
    <t xml:space="preserve">Атырауская область </t>
  </si>
  <si>
    <t>авансовый платеж - 30% с предоставлением банк. гарантий, промежуточные 90% - в течение 30 рабочих дней с момента предоставления оригинала счет-фактуры с учетом НДС и оригинала акта выполненных работ, остаток 10% - в течение 30 рабочих дней с момента предоставления акта сдачи-приемки Заказчику</t>
  </si>
  <si>
    <t>2. Работы</t>
  </si>
  <si>
    <t>117 Р</t>
  </si>
  <si>
    <t>33.20.39.27.50.20.10</t>
  </si>
  <si>
    <t>Работы по строительству резервуаров вертикальных стальных</t>
  </si>
  <si>
    <t xml:space="preserve">Тік болат резервуарлар құрылыс жұмыстар </t>
  </si>
  <si>
    <t>Комплекс работ по строительству резервуаров вертикальных стальных</t>
  </si>
  <si>
    <t xml:space="preserve">Тік болат резервуарлар құрылысын жүргізу бойынша жұмыстар кешені </t>
  </si>
  <si>
    <t>Строительство РВС-1000м3 ППД м/р Карсак</t>
  </si>
  <si>
    <t>Карсак кен орнындагы ППД-га арналган 1000м3 болат тік  резервуарының құрылысы</t>
  </si>
  <si>
    <t>январь, март</t>
  </si>
  <si>
    <t>авансовый платеж - 30% с предоставлением банк. гарантий, промежуточные 90% - в течение 30 рабочих дней с момента предоставления оригинала счет-фактуры с учетом НДС и оригинала акта выполненных работ, остаток 10% - в течение 30 рабочих дней с момента предо</t>
  </si>
  <si>
    <t>Итого по работам</t>
  </si>
  <si>
    <t>105-2 Р</t>
  </si>
  <si>
    <t>117-1 Р</t>
  </si>
  <si>
    <t>столбец -11, 20, 21</t>
  </si>
  <si>
    <t>столбец -20, 21</t>
  </si>
  <si>
    <t>столбец - 11, 14, 20, 21,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</si>
</sst>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_(* #,##0.00_);_(* \(#,##0.00\);_(* &quot;-&quot;??_);_(@_)"/>
    <numFmt numFmtId="165" formatCode="&quot;€&quot;#,##0;[Red]\-&quot;€&quot;#,##0"/>
    <numFmt numFmtId="166" formatCode="#,##0.0"/>
    <numFmt numFmtId="167" formatCode="#,##0.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Helv"/>
    </font>
    <font>
      <u/>
      <sz val="10"/>
      <color indexed="12"/>
      <name val="Arial"/>
      <family val="2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charset val="204"/>
    </font>
    <font>
      <i/>
      <sz val="10"/>
      <name val="Arial"/>
      <family val="2"/>
      <charset val="204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Times New Roman Cyr"/>
      <charset val="204"/>
    </font>
  </fonts>
  <fills count="9">
    <fill>
      <patternFill patternType="none"/>
    </fill>
    <fill>
      <patternFill patternType="gray125"/>
    </fill>
    <fill>
      <patternFill patternType="lightGray">
        <fgColor indexed="9"/>
        <bgColor indexed="9"/>
      </patternFill>
    </fill>
    <fill>
      <patternFill patternType="mediumGray">
        <fgColor indexed="9"/>
        <bgColor indexed="44"/>
      </patternFill>
    </fill>
    <fill>
      <patternFill patternType="solid">
        <fgColor indexed="42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4">
    <xf numFmtId="0" fontId="0" fillId="0" borderId="0"/>
    <xf numFmtId="0" fontId="3" fillId="0" borderId="0"/>
    <xf numFmtId="0" fontId="7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7" fillId="0" borderId="0"/>
    <xf numFmtId="0" fontId="5" fillId="0" borderId="0"/>
    <xf numFmtId="0" fontId="3" fillId="0" borderId="0"/>
    <xf numFmtId="164" fontId="5" fillId="0" borderId="0" applyFont="0" applyFill="0" applyBorder="0" applyAlignment="0" applyProtection="0"/>
    <xf numFmtId="40" fontId="5" fillId="2" borderId="1"/>
    <xf numFmtId="0" fontId="3" fillId="0" borderId="0"/>
    <xf numFmtId="164" fontId="5" fillId="0" borderId="0" applyFont="0" applyFill="0" applyBorder="0" applyAlignment="0" applyProtection="0"/>
    <xf numFmtId="0" fontId="3" fillId="0" borderId="0"/>
    <xf numFmtId="0" fontId="5" fillId="0" borderId="0"/>
    <xf numFmtId="0" fontId="5" fillId="0" borderId="0"/>
    <xf numFmtId="0" fontId="9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3" fillId="0" borderId="0"/>
    <xf numFmtId="40" fontId="5" fillId="2" borderId="1"/>
    <xf numFmtId="49" fontId="11" fillId="3" borderId="2">
      <alignment vertical="center"/>
    </xf>
    <xf numFmtId="49" fontId="12" fillId="3" borderId="2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" fillId="0" borderId="0"/>
    <xf numFmtId="0" fontId="2" fillId="0" borderId="0"/>
    <xf numFmtId="0" fontId="5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2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4" fillId="4" borderId="0" applyNumberFormat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13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7" borderId="0"/>
    <xf numFmtId="0" fontId="17" fillId="0" borderId="0"/>
  </cellStyleXfs>
  <cellXfs count="115">
    <xf numFmtId="0" fontId="0" fillId="0" borderId="0" xfId="0"/>
    <xf numFmtId="0" fontId="4" fillId="0" borderId="0" xfId="1" applyFont="1" applyFill="1" applyBorder="1" applyAlignment="1">
      <alignment horizontal="center" vertical="center"/>
    </xf>
    <xf numFmtId="4" fontId="4" fillId="0" borderId="0" xfId="1" applyNumberFormat="1" applyFont="1" applyFill="1" applyBorder="1" applyAlignment="1">
      <alignment horizontal="center" vertical="center"/>
    </xf>
    <xf numFmtId="0" fontId="4" fillId="0" borderId="0" xfId="19" applyNumberFormat="1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center" vertical="center" wrapText="1"/>
    </xf>
    <xf numFmtId="0" fontId="4" fillId="0" borderId="0" xfId="19" applyNumberFormat="1" applyFont="1" applyFill="1" applyBorder="1" applyAlignment="1">
      <alignment horizontal="center" vertical="center"/>
    </xf>
    <xf numFmtId="0" fontId="4" fillId="0" borderId="0" xfId="1" applyFont="1" applyFill="1" applyAlignment="1">
      <alignment horizontal="left" vertical="center"/>
    </xf>
    <xf numFmtId="0" fontId="4" fillId="0" borderId="0" xfId="1" applyFont="1" applyFill="1" applyAlignment="1">
      <alignment horizontal="center" vertical="center"/>
    </xf>
    <xf numFmtId="1" fontId="4" fillId="0" borderId="0" xfId="1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" fontId="4" fillId="0" borderId="0" xfId="3" applyNumberFormat="1" applyFont="1" applyFill="1" applyAlignment="1">
      <alignment horizontal="center" vertical="center"/>
    </xf>
    <xf numFmtId="0" fontId="4" fillId="0" borderId="0" xfId="19" applyFont="1" applyFill="1" applyAlignment="1">
      <alignment horizontal="center" vertical="center"/>
    </xf>
    <xf numFmtId="0" fontId="6" fillId="0" borderId="0" xfId="1" applyFont="1" applyFill="1" applyBorder="1" applyAlignment="1">
      <alignment horizontal="left" vertical="center"/>
    </xf>
    <xf numFmtId="0" fontId="4" fillId="0" borderId="0" xfId="19" applyNumberFormat="1" applyFont="1" applyFill="1" applyBorder="1" applyAlignment="1">
      <alignment horizontal="left" vertical="center"/>
    </xf>
    <xf numFmtId="0" fontId="4" fillId="0" borderId="0" xfId="1" applyFont="1" applyFill="1" applyBorder="1" applyAlignment="1">
      <alignment horizontal="center" vertical="center" wrapText="1"/>
    </xf>
    <xf numFmtId="0" fontId="6" fillId="0" borderId="0" xfId="19" applyFont="1" applyFill="1" applyAlignment="1">
      <alignment horizontal="center" vertical="center"/>
    </xf>
    <xf numFmtId="4" fontId="4" fillId="0" borderId="0" xfId="19" applyNumberFormat="1" applyFont="1" applyFill="1" applyBorder="1" applyAlignment="1">
      <alignment horizontal="right" vertical="center"/>
    </xf>
    <xf numFmtId="0" fontId="6" fillId="0" borderId="0" xfId="1" applyFont="1" applyFill="1" applyBorder="1" applyAlignment="1">
      <alignment horizontal="center" vertical="center"/>
    </xf>
    <xf numFmtId="4" fontId="6" fillId="0" borderId="0" xfId="3" applyNumberFormat="1" applyFont="1" applyFill="1" applyAlignment="1">
      <alignment horizontal="left" vertical="center"/>
    </xf>
    <xf numFmtId="0" fontId="4" fillId="0" borderId="3" xfId="3" applyFont="1" applyFill="1" applyBorder="1" applyAlignment="1" applyProtection="1">
      <alignment horizontal="center" vertical="center"/>
      <protection hidden="1"/>
    </xf>
    <xf numFmtId="0" fontId="4" fillId="0" borderId="3" xfId="2" applyNumberFormat="1" applyFont="1" applyFill="1" applyBorder="1" applyAlignment="1" applyProtection="1">
      <alignment horizontal="left" vertical="center" wrapText="1"/>
      <protection hidden="1"/>
    </xf>
    <xf numFmtId="0" fontId="4" fillId="0" borderId="3" xfId="2" applyNumberFormat="1" applyFont="1" applyFill="1" applyBorder="1" applyAlignment="1" applyProtection="1">
      <alignment horizontal="center" vertical="center" wrapText="1"/>
      <protection hidden="1"/>
    </xf>
    <xf numFmtId="0" fontId="15" fillId="0" borderId="3" xfId="0" applyNumberFormat="1" applyFont="1" applyFill="1" applyBorder="1" applyAlignment="1" applyProtection="1">
      <alignment horizontal="left" vertical="center" wrapText="1"/>
      <protection hidden="1"/>
    </xf>
    <xf numFmtId="0" fontId="4" fillId="0" borderId="3" xfId="2" applyFont="1" applyFill="1" applyBorder="1" applyAlignment="1" applyProtection="1">
      <alignment horizontal="center" vertical="center" wrapText="1"/>
      <protection hidden="1"/>
    </xf>
    <xf numFmtId="0" fontId="4" fillId="0" borderId="3" xfId="8" applyNumberFormat="1" applyFont="1" applyFill="1" applyBorder="1" applyAlignment="1" applyProtection="1">
      <alignment horizontal="center" vertical="center"/>
      <protection hidden="1"/>
    </xf>
    <xf numFmtId="0" fontId="4" fillId="0" borderId="3" xfId="4" applyFont="1" applyFill="1" applyBorder="1" applyAlignment="1" applyProtection="1">
      <alignment horizontal="center" vertical="center" wrapText="1"/>
      <protection hidden="1"/>
    </xf>
    <xf numFmtId="0" fontId="4" fillId="0" borderId="3" xfId="8" applyNumberFormat="1" applyFont="1" applyFill="1" applyBorder="1" applyAlignment="1" applyProtection="1">
      <alignment horizontal="center" vertical="center" wrapText="1"/>
      <protection hidden="1"/>
    </xf>
    <xf numFmtId="4" fontId="4" fillId="0" borderId="3" xfId="8" applyNumberFormat="1" applyFont="1" applyFill="1" applyBorder="1" applyAlignment="1" applyProtection="1">
      <alignment horizontal="center" vertical="center"/>
      <protection hidden="1"/>
    </xf>
    <xf numFmtId="0" fontId="6" fillId="0" borderId="3" xfId="69" applyNumberFormat="1" applyFont="1" applyFill="1" applyBorder="1" applyAlignment="1">
      <alignment horizontal="center" vertical="center" wrapText="1"/>
    </xf>
    <xf numFmtId="0" fontId="4" fillId="0" borderId="3" xfId="2" applyNumberFormat="1" applyFont="1" applyFill="1" applyBorder="1" applyAlignment="1" applyProtection="1">
      <alignment vertical="center" wrapText="1"/>
      <protection hidden="1"/>
    </xf>
    <xf numFmtId="0" fontId="4" fillId="0" borderId="3" xfId="2" applyFont="1" applyFill="1" applyBorder="1" applyAlignment="1" applyProtection="1">
      <alignment horizontal="left" vertical="center" wrapText="1"/>
      <protection hidden="1"/>
    </xf>
    <xf numFmtId="0" fontId="4" fillId="0" borderId="3" xfId="8" applyNumberFormat="1" applyFont="1" applyFill="1" applyBorder="1" applyAlignment="1" applyProtection="1">
      <alignment horizontal="left" vertical="center"/>
      <protection hidden="1"/>
    </xf>
    <xf numFmtId="0" fontId="4" fillId="0" borderId="3" xfId="4" applyFont="1" applyFill="1" applyBorder="1" applyAlignment="1" applyProtection="1">
      <alignment horizontal="left" vertical="center" wrapText="1"/>
      <protection hidden="1"/>
    </xf>
    <xf numFmtId="0" fontId="4" fillId="0" borderId="3" xfId="8" applyNumberFormat="1" applyFont="1" applyFill="1" applyBorder="1" applyAlignment="1" applyProtection="1">
      <alignment horizontal="right" vertical="center"/>
      <protection hidden="1"/>
    </xf>
    <xf numFmtId="4" fontId="4" fillId="0" borderId="3" xfId="8" applyNumberFormat="1" applyFont="1" applyFill="1" applyBorder="1" applyAlignment="1" applyProtection="1">
      <alignment horizontal="right" vertical="center"/>
      <protection hidden="1"/>
    </xf>
    <xf numFmtId="0" fontId="4" fillId="0" borderId="3" xfId="1" applyFont="1" applyFill="1" applyBorder="1"/>
    <xf numFmtId="0" fontId="6" fillId="0" borderId="3" xfId="19" applyNumberFormat="1" applyFont="1" applyFill="1" applyBorder="1" applyAlignment="1">
      <alignment horizontal="center" vertical="center" wrapText="1"/>
    </xf>
    <xf numFmtId="4" fontId="6" fillId="0" borderId="3" xfId="19" applyNumberFormat="1" applyFont="1" applyFill="1" applyBorder="1" applyAlignment="1">
      <alignment horizontal="center" vertical="center" wrapText="1"/>
    </xf>
    <xf numFmtId="0" fontId="6" fillId="6" borderId="3" xfId="19" applyNumberFormat="1" applyFont="1" applyFill="1" applyBorder="1" applyAlignment="1">
      <alignment horizontal="left" vertical="center"/>
    </xf>
    <xf numFmtId="0" fontId="6" fillId="6" borderId="3" xfId="19" applyNumberFormat="1" applyFont="1" applyFill="1" applyBorder="1" applyAlignment="1">
      <alignment horizontal="center" vertical="center" wrapText="1"/>
    </xf>
    <xf numFmtId="0" fontId="6" fillId="6" borderId="3" xfId="19" applyNumberFormat="1" applyFont="1" applyFill="1" applyBorder="1" applyAlignment="1">
      <alignment horizontal="right" vertical="center" wrapText="1"/>
    </xf>
    <xf numFmtId="0" fontId="6" fillId="5" borderId="3" xfId="19" applyNumberFormat="1" applyFont="1" applyFill="1" applyBorder="1" applyAlignment="1">
      <alignment horizontal="left" vertical="center"/>
    </xf>
    <xf numFmtId="0" fontId="6" fillId="5" borderId="3" xfId="19" applyNumberFormat="1" applyFont="1" applyFill="1" applyBorder="1" applyAlignment="1">
      <alignment horizontal="center" vertical="center" wrapText="1"/>
    </xf>
    <xf numFmtId="0" fontId="6" fillId="5" borderId="3" xfId="19" applyNumberFormat="1" applyFont="1" applyFill="1" applyBorder="1" applyAlignment="1">
      <alignment horizontal="right" vertical="center" wrapText="1"/>
    </xf>
    <xf numFmtId="0" fontId="6" fillId="0" borderId="3" xfId="19" applyNumberFormat="1" applyFont="1" applyFill="1" applyBorder="1" applyAlignment="1">
      <alignment horizontal="left" vertical="center"/>
    </xf>
    <xf numFmtId="0" fontId="6" fillId="0" borderId="3" xfId="19" applyNumberFormat="1" applyFont="1" applyFill="1" applyBorder="1" applyAlignment="1">
      <alignment horizontal="right" vertical="center" wrapText="1"/>
    </xf>
    <xf numFmtId="0" fontId="6" fillId="5" borderId="3" xfId="19" applyNumberFormat="1" applyFont="1" applyFill="1" applyBorder="1" applyAlignment="1">
      <alignment horizontal="center" vertical="center"/>
    </xf>
    <xf numFmtId="4" fontId="6" fillId="5" borderId="3" xfId="19" applyNumberFormat="1" applyFont="1" applyFill="1" applyBorder="1" applyAlignment="1">
      <alignment horizontal="right" vertical="center"/>
    </xf>
    <xf numFmtId="4" fontId="6" fillId="5" borderId="3" xfId="19" applyNumberFormat="1" applyFont="1" applyFill="1" applyBorder="1" applyAlignment="1">
      <alignment horizontal="right" vertical="center" wrapText="1"/>
    </xf>
    <xf numFmtId="4" fontId="6" fillId="0" borderId="3" xfId="19" applyNumberFormat="1" applyFont="1" applyFill="1" applyBorder="1" applyAlignment="1">
      <alignment horizontal="right" vertical="center" wrapText="1"/>
    </xf>
    <xf numFmtId="0" fontId="6" fillId="0" borderId="3" xfId="19" applyNumberFormat="1" applyFont="1" applyFill="1" applyBorder="1" applyAlignment="1">
      <alignment horizontal="center" vertical="center"/>
    </xf>
    <xf numFmtId="4" fontId="6" fillId="0" borderId="3" xfId="19" applyNumberFormat="1" applyFont="1" applyFill="1" applyBorder="1" applyAlignment="1">
      <alignment horizontal="right" vertical="center"/>
    </xf>
    <xf numFmtId="0" fontId="15" fillId="0" borderId="3" xfId="0" applyNumberFormat="1" applyFont="1" applyFill="1" applyBorder="1" applyAlignment="1">
      <alignment vertical="top" wrapText="1"/>
    </xf>
    <xf numFmtId="3" fontId="4" fillId="0" borderId="3" xfId="0" applyNumberFormat="1" applyFont="1" applyFill="1" applyBorder="1" applyAlignment="1">
      <alignment horizontal="center" vertical="center" wrapText="1"/>
    </xf>
    <xf numFmtId="0" fontId="4" fillId="0" borderId="3" xfId="2" applyFont="1" applyFill="1" applyBorder="1" applyAlignment="1">
      <alignment horizontal="center" vertical="center" wrapText="1"/>
    </xf>
    <xf numFmtId="0" fontId="4" fillId="0" borderId="3" xfId="4" applyFont="1" applyFill="1" applyBorder="1" applyAlignment="1">
      <alignment horizontal="center" vertical="center" wrapText="1"/>
    </xf>
    <xf numFmtId="0" fontId="4" fillId="0" borderId="3" xfId="2" applyFont="1" applyFill="1" applyBorder="1" applyAlignment="1">
      <alignment horizontal="center" vertical="top" wrapText="1"/>
    </xf>
    <xf numFmtId="0" fontId="4" fillId="0" borderId="3" xfId="4" applyFont="1" applyFill="1" applyBorder="1" applyAlignment="1">
      <alignment horizontal="center" vertical="top" wrapText="1"/>
    </xf>
    <xf numFmtId="0" fontId="15" fillId="0" borderId="3" xfId="0" applyNumberFormat="1" applyFont="1" applyFill="1" applyBorder="1" applyAlignment="1">
      <alignment vertical="center" wrapText="1"/>
    </xf>
    <xf numFmtId="0" fontId="15" fillId="0" borderId="3" xfId="0" applyNumberFormat="1" applyFont="1" applyFill="1" applyBorder="1" applyAlignment="1">
      <alignment horizontal="center" vertical="center"/>
    </xf>
    <xf numFmtId="0" fontId="4" fillId="0" borderId="3" xfId="2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1" fontId="4" fillId="0" borderId="3" xfId="1" applyNumberFormat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3" xfId="1" applyFont="1" applyFill="1" applyBorder="1" applyAlignment="1">
      <alignment horizontal="center" vertical="center" wrapText="1"/>
    </xf>
    <xf numFmtId="0" fontId="15" fillId="0" borderId="3" xfId="1" applyFont="1" applyFill="1" applyBorder="1" applyAlignment="1">
      <alignment horizontal="center" vertical="center"/>
    </xf>
    <xf numFmtId="1" fontId="4" fillId="0" borderId="3" xfId="1" applyNumberFormat="1" applyFont="1" applyFill="1" applyBorder="1" applyAlignment="1">
      <alignment horizontal="center" vertical="center"/>
    </xf>
    <xf numFmtId="167" fontId="4" fillId="0" borderId="3" xfId="1" applyNumberFormat="1" applyFont="1" applyFill="1" applyBorder="1" applyAlignment="1">
      <alignment horizontal="center" vertical="center"/>
    </xf>
    <xf numFmtId="4" fontId="4" fillId="0" borderId="3" xfId="1" applyNumberFormat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/>
    </xf>
    <xf numFmtId="0" fontId="4" fillId="0" borderId="3" xfId="1" applyNumberFormat="1" applyFont="1" applyFill="1" applyBorder="1" applyAlignment="1">
      <alignment horizontal="center" vertical="center"/>
    </xf>
    <xf numFmtId="49" fontId="15" fillId="0" borderId="3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left" vertical="center" wrapText="1"/>
      <protection hidden="1"/>
    </xf>
    <xf numFmtId="2" fontId="4" fillId="0" borderId="3" xfId="3" applyNumberFormat="1" applyFont="1" applyFill="1" applyBorder="1" applyAlignment="1" applyProtection="1">
      <alignment horizontal="center" vertical="center" wrapText="1"/>
      <protection hidden="1"/>
    </xf>
    <xf numFmtId="0" fontId="4" fillId="0" borderId="3" xfId="7" applyFont="1" applyFill="1" applyBorder="1" applyAlignment="1">
      <alignment horizontal="center" vertical="center" wrapText="1"/>
    </xf>
    <xf numFmtId="3" fontId="4" fillId="0" borderId="3" xfId="11" applyNumberFormat="1" applyFont="1" applyFill="1" applyBorder="1" applyAlignment="1">
      <alignment horizontal="center" vertical="center" wrapText="1"/>
    </xf>
    <xf numFmtId="0" fontId="4" fillId="0" borderId="3" xfId="11" applyFont="1" applyFill="1" applyBorder="1" applyAlignment="1">
      <alignment horizontal="center" vertical="center"/>
    </xf>
    <xf numFmtId="0" fontId="4" fillId="0" borderId="3" xfId="3" applyFont="1" applyFill="1" applyBorder="1" applyAlignment="1">
      <alignment horizontal="center" vertical="center" wrapText="1"/>
    </xf>
    <xf numFmtId="166" fontId="4" fillId="0" borderId="3" xfId="11" applyNumberFormat="1" applyFont="1" applyFill="1" applyBorder="1" applyAlignment="1">
      <alignment horizontal="center" vertical="center"/>
    </xf>
    <xf numFmtId="4" fontId="4" fillId="0" borderId="3" xfId="12" applyNumberFormat="1" applyFont="1" applyFill="1" applyBorder="1" applyAlignment="1">
      <alignment horizontal="center" vertical="center"/>
    </xf>
    <xf numFmtId="164" fontId="4" fillId="0" borderId="3" xfId="12" applyFont="1" applyFill="1" applyBorder="1" applyAlignment="1">
      <alignment horizontal="center" vertical="center"/>
    </xf>
    <xf numFmtId="0" fontId="16" fillId="0" borderId="3" xfId="1" applyFont="1" applyFill="1" applyBorder="1" applyAlignment="1">
      <alignment horizontal="center" vertical="center" wrapText="1"/>
    </xf>
    <xf numFmtId="3" fontId="4" fillId="0" borderId="3" xfId="11" applyNumberFormat="1" applyFont="1" applyFill="1" applyBorder="1" applyAlignment="1">
      <alignment horizontal="center" vertical="center"/>
    </xf>
    <xf numFmtId="0" fontId="4" fillId="0" borderId="3" xfId="1" applyFont="1" applyFill="1" applyBorder="1" applyAlignment="1" applyProtection="1">
      <alignment vertical="center"/>
      <protection hidden="1"/>
    </xf>
    <xf numFmtId="0" fontId="4" fillId="8" borderId="3" xfId="3" applyFont="1" applyFill="1" applyBorder="1" applyAlignment="1" applyProtection="1">
      <alignment horizontal="center" vertical="center" wrapText="1"/>
      <protection hidden="1"/>
    </xf>
    <xf numFmtId="0" fontId="4" fillId="8" borderId="3" xfId="2" applyNumberFormat="1" applyFont="1" applyFill="1" applyBorder="1" applyAlignment="1" applyProtection="1">
      <alignment horizontal="center" vertical="center" wrapText="1"/>
      <protection hidden="1"/>
    </xf>
    <xf numFmtId="0" fontId="4" fillId="8" borderId="3" xfId="3" applyFont="1" applyFill="1" applyBorder="1" applyAlignment="1" applyProtection="1">
      <alignment horizontal="center" vertical="center"/>
      <protection hidden="1"/>
    </xf>
    <xf numFmtId="0" fontId="4" fillId="8" borderId="3" xfId="0" applyNumberFormat="1" applyFont="1" applyFill="1" applyBorder="1" applyAlignment="1" applyProtection="1">
      <alignment horizontal="center" vertical="center" wrapText="1"/>
      <protection hidden="1"/>
    </xf>
    <xf numFmtId="0" fontId="4" fillId="8" borderId="3" xfId="2" applyFont="1" applyFill="1" applyBorder="1" applyAlignment="1" applyProtection="1">
      <alignment horizontal="center" vertical="center" wrapText="1"/>
      <protection hidden="1"/>
    </xf>
    <xf numFmtId="0" fontId="4" fillId="8" borderId="3" xfId="8" applyNumberFormat="1" applyFont="1" applyFill="1" applyBorder="1" applyAlignment="1" applyProtection="1">
      <alignment horizontal="center" vertical="center"/>
      <protection hidden="1"/>
    </xf>
    <xf numFmtId="0" fontId="4" fillId="8" borderId="3" xfId="8" applyNumberFormat="1" applyFont="1" applyFill="1" applyBorder="1" applyAlignment="1" applyProtection="1">
      <alignment horizontal="center" vertical="center" wrapText="1"/>
      <protection hidden="1"/>
    </xf>
    <xf numFmtId="4" fontId="4" fillId="8" borderId="3" xfId="8" applyNumberFormat="1" applyFont="1" applyFill="1" applyBorder="1" applyAlignment="1" applyProtection="1">
      <alignment horizontal="center" vertical="center"/>
      <protection hidden="1"/>
    </xf>
    <xf numFmtId="0" fontId="4" fillId="8" borderId="3" xfId="0" applyFont="1" applyFill="1" applyBorder="1" applyAlignment="1">
      <alignment vertical="center" wrapText="1"/>
    </xf>
    <xf numFmtId="1" fontId="4" fillId="0" borderId="3" xfId="2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/>
    </xf>
    <xf numFmtId="3" fontId="4" fillId="0" borderId="3" xfId="1" applyNumberFormat="1" applyFont="1" applyFill="1" applyBorder="1" applyAlignment="1">
      <alignment horizontal="center" vertical="center" wrapText="1"/>
    </xf>
    <xf numFmtId="4" fontId="4" fillId="0" borderId="3" xfId="2" applyNumberFormat="1" applyFont="1" applyFill="1" applyBorder="1" applyAlignment="1">
      <alignment horizontal="center" vertical="center" wrapText="1"/>
    </xf>
    <xf numFmtId="0" fontId="4" fillId="8" borderId="3" xfId="1" applyFont="1" applyFill="1" applyBorder="1" applyAlignment="1">
      <alignment horizontal="center" vertical="center" wrapText="1"/>
    </xf>
    <xf numFmtId="0" fontId="4" fillId="0" borderId="3" xfId="83" applyFont="1" applyFill="1" applyBorder="1" applyAlignment="1">
      <alignment horizontal="center" vertical="center" wrapText="1"/>
    </xf>
    <xf numFmtId="4" fontId="4" fillId="8" borderId="3" xfId="10" applyNumberFormat="1" applyFont="1" applyFill="1" applyBorder="1" applyAlignment="1">
      <alignment horizontal="center" vertical="center"/>
    </xf>
    <xf numFmtId="0" fontId="4" fillId="0" borderId="3" xfId="17" applyFont="1" applyFill="1" applyBorder="1" applyAlignment="1">
      <alignment horizontal="center" vertical="center" wrapText="1"/>
    </xf>
    <xf numFmtId="0" fontId="4" fillId="0" borderId="3" xfId="5" applyFont="1" applyFill="1" applyBorder="1" applyAlignment="1">
      <alignment horizontal="center" vertical="center" wrapText="1"/>
    </xf>
    <xf numFmtId="4" fontId="4" fillId="0" borderId="3" xfId="10" applyNumberFormat="1" applyFont="1" applyFill="1" applyBorder="1" applyAlignment="1">
      <alignment horizontal="center" vertical="center"/>
    </xf>
    <xf numFmtId="0" fontId="4" fillId="8" borderId="3" xfId="11" applyFont="1" applyFill="1" applyBorder="1" applyAlignment="1">
      <alignment horizontal="center" vertical="center" wrapText="1"/>
    </xf>
    <xf numFmtId="49" fontId="4" fillId="0" borderId="3" xfId="82" applyNumberFormat="1" applyFont="1" applyFill="1" applyBorder="1" applyAlignment="1">
      <alignment horizontal="center" vertical="center" wrapText="1"/>
    </xf>
    <xf numFmtId="0" fontId="4" fillId="0" borderId="3" xfId="82" applyFont="1" applyFill="1" applyBorder="1" applyAlignment="1">
      <alignment horizontal="center" vertical="center" wrapText="1"/>
    </xf>
    <xf numFmtId="4" fontId="4" fillId="0" borderId="3" xfId="1" applyNumberFormat="1" applyFont="1" applyFill="1" applyBorder="1" applyAlignment="1">
      <alignment horizontal="center" vertical="center" wrapText="1"/>
    </xf>
    <xf numFmtId="0" fontId="4" fillId="0" borderId="3" xfId="3" applyFont="1" applyFill="1" applyBorder="1" applyAlignment="1" applyProtection="1">
      <alignment horizontal="center" vertical="center" wrapText="1"/>
      <protection hidden="1"/>
    </xf>
    <xf numFmtId="0" fontId="4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3" xfId="0" applyFont="1" applyFill="1" applyBorder="1" applyAlignment="1">
      <alignment vertical="center" wrapText="1"/>
    </xf>
    <xf numFmtId="0" fontId="4" fillId="0" borderId="3" xfId="11" applyFont="1" applyFill="1" applyBorder="1" applyAlignment="1">
      <alignment horizontal="center" vertical="center" wrapText="1"/>
    </xf>
    <xf numFmtId="4" fontId="15" fillId="0" borderId="3" xfId="2" applyNumberFormat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/>
    </xf>
  </cellXfs>
  <cellStyles count="84">
    <cellStyle name=" 1" xfId="20"/>
    <cellStyle name="Normal 2" xfId="21"/>
    <cellStyle name="Normal 2 2" xfId="65"/>
    <cellStyle name="Normal 2 3 2" xfId="4"/>
    <cellStyle name="Normal 2 3 2 2" xfId="22"/>
    <cellStyle name="Normal 2 3 2 2 2" xfId="5"/>
    <cellStyle name="Normal 2 3 2 3" xfId="23"/>
    <cellStyle name="Normal 3" xfId="16"/>
    <cellStyle name="Normal 3 2" xfId="24"/>
    <cellStyle name="SAS FM Read-only data cell (read-only table)" xfId="13"/>
    <cellStyle name="SAS FM Read-only data cell (read-only table) 3" xfId="25"/>
    <cellStyle name="SAS FM Row header" xfId="26"/>
    <cellStyle name="SAS FM Row header 2" xfId="27"/>
    <cellStyle name="Style 1" xfId="9"/>
    <cellStyle name="Гиперссылка 2" xfId="28"/>
    <cellStyle name="Обычный" xfId="0" builtinId="0"/>
    <cellStyle name="Обычный 10" xfId="7"/>
    <cellStyle name="Обычный 10 2" xfId="17"/>
    <cellStyle name="Обычный 11" xfId="8"/>
    <cellStyle name="Обычный 11 2" xfId="29"/>
    <cellStyle name="Обычный 12" xfId="30"/>
    <cellStyle name="Обычный 12 2" xfId="31"/>
    <cellStyle name="Обычный 13" xfId="32"/>
    <cellStyle name="Обычный 130" xfId="81"/>
    <cellStyle name="Обычный 131" xfId="76"/>
    <cellStyle name="Обычный 132" xfId="77"/>
    <cellStyle name="Обычный 134" xfId="78"/>
    <cellStyle name="Обычный 135" xfId="79"/>
    <cellStyle name="Обычный 136" xfId="80"/>
    <cellStyle name="Обычный 14" xfId="18"/>
    <cellStyle name="Обычный 15" xfId="33"/>
    <cellStyle name="Обычный 15 2" xfId="70"/>
    <cellStyle name="Обычный 2" xfId="1"/>
    <cellStyle name="Обычный 2 2" xfId="3"/>
    <cellStyle name="Обычный 2 2 2 2" xfId="14"/>
    <cellStyle name="Обычный 2 2 2_Корр ГПЗ 2012 (для РА)финал" xfId="34"/>
    <cellStyle name="Обычный 2 2 3" xfId="35"/>
    <cellStyle name="Обычный 2 3" xfId="75"/>
    <cellStyle name="Обычный 2_План ГЗ на 2011г  первочередные " xfId="11"/>
    <cellStyle name="Обычный 22" xfId="36"/>
    <cellStyle name="Обычный 3" xfId="6"/>
    <cellStyle name="Обычный 3 2" xfId="63"/>
    <cellStyle name="Обычный 3 3" xfId="74"/>
    <cellStyle name="Обычный 4" xfId="10"/>
    <cellStyle name="Обычный 4 2" xfId="19"/>
    <cellStyle name="Обычный 4 2 2" xfId="69"/>
    <cellStyle name="Обычный 4 2 3" xfId="73"/>
    <cellStyle name="Обычный 5" xfId="37"/>
    <cellStyle name="Обычный 5 2" xfId="66"/>
    <cellStyle name="Обычный 6" xfId="38"/>
    <cellStyle name="Обычный 7" xfId="39"/>
    <cellStyle name="Обычный 7 2" xfId="67"/>
    <cellStyle name="Обычный 8" xfId="40"/>
    <cellStyle name="Обычный 8 2" xfId="41"/>
    <cellStyle name="Обычный 9" xfId="42"/>
    <cellStyle name="Обычный 9 2" xfId="68"/>
    <cellStyle name="Обычный_Лист1 3" xfId="82"/>
    <cellStyle name="Обычный_Лист1_Разд7.1 -  автоматиз  и информац  технологии" xfId="83"/>
    <cellStyle name="Процентный 2" xfId="43"/>
    <cellStyle name="Стиль 1" xfId="2"/>
    <cellStyle name="Стиль 1 2" xfId="44"/>
    <cellStyle name="Финансовый 10" xfId="45"/>
    <cellStyle name="Финансовый 10 2" xfId="46"/>
    <cellStyle name="Финансовый 11" xfId="47"/>
    <cellStyle name="Финансовый 2" xfId="48"/>
    <cellStyle name="Финансовый 2 2" xfId="49"/>
    <cellStyle name="Финансовый 2 3" xfId="50"/>
    <cellStyle name="Финансовый 2 4" xfId="71"/>
    <cellStyle name="Финансовый 3" xfId="51"/>
    <cellStyle name="Финансовый 3 2" xfId="72"/>
    <cellStyle name="Финансовый 4" xfId="52"/>
    <cellStyle name="Финансовый 4 2" xfId="53"/>
    <cellStyle name="Финансовый 5" xfId="54"/>
    <cellStyle name="Финансовый 6" xfId="55"/>
    <cellStyle name="Финансовый 6 2" xfId="56"/>
    <cellStyle name="Финансовый 7" xfId="12"/>
    <cellStyle name="Финансовый 7 2" xfId="57"/>
    <cellStyle name="Финансовый 7 3" xfId="64"/>
    <cellStyle name="Финансовый 8" xfId="58"/>
    <cellStyle name="Финансовый 8 2" xfId="59"/>
    <cellStyle name="Финансовый 9" xfId="60"/>
    <cellStyle name="Финансовый 9 2" xfId="15"/>
    <cellStyle name="Финансовый 9 3" xfId="61"/>
    <cellStyle name="Хороший 2" xfId="6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15"/>
  <sheetViews>
    <sheetView tabSelected="1" zoomScaleNormal="100" zoomScaleSheetLayoutView="10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A9" sqref="A9"/>
    </sheetView>
  </sheetViews>
  <sheetFormatPr defaultRowHeight="12.75" outlineLevelRow="1" x14ac:dyDescent="0.25"/>
  <cols>
    <col min="1" max="1" width="10.140625" style="13" customWidth="1"/>
    <col min="2" max="2" width="20" style="5" customWidth="1"/>
    <col min="3" max="3" width="23.85546875" style="3" customWidth="1"/>
    <col min="4" max="4" width="24.5703125" style="3" customWidth="1"/>
    <col min="5" max="5" width="21.5703125" style="3" customWidth="1"/>
    <col min="6" max="6" width="34.140625" style="3" customWidth="1"/>
    <col min="7" max="7" width="35.7109375" style="3" customWidth="1"/>
    <col min="8" max="8" width="30.85546875" style="3" customWidth="1"/>
    <col min="9" max="9" width="28.5703125" style="3" customWidth="1"/>
    <col min="10" max="10" width="15.42578125" style="5" customWidth="1"/>
    <col min="11" max="11" width="20.5703125" style="5" customWidth="1"/>
    <col min="12" max="12" width="18.28515625" style="5" customWidth="1"/>
    <col min="13" max="13" width="16.7109375" style="5" customWidth="1"/>
    <col min="14" max="14" width="17.5703125" style="5" customWidth="1"/>
    <col min="15" max="15" width="38.85546875" style="5" customWidth="1"/>
    <col min="16" max="16" width="17" style="5" customWidth="1"/>
    <col min="17" max="17" width="15.85546875" style="5" customWidth="1"/>
    <col min="18" max="18" width="37.5703125" style="5" customWidth="1"/>
    <col min="19" max="19" width="14.42578125" style="5" customWidth="1"/>
    <col min="20" max="20" width="17.140625" style="5" customWidth="1"/>
    <col min="21" max="21" width="13.28515625" style="5" customWidth="1"/>
    <col min="22" max="22" width="14.7109375" style="5" customWidth="1"/>
    <col min="23" max="23" width="18.140625" style="16" customWidth="1"/>
    <col min="24" max="24" width="18.85546875" style="16" customWidth="1"/>
    <col min="25" max="25" width="20.85546875" style="5" customWidth="1"/>
    <col min="26" max="26" width="15.42578125" style="5" customWidth="1"/>
    <col min="27" max="27" width="14.5703125" style="3" customWidth="1"/>
    <col min="28" max="16384" width="9.140625" style="11"/>
  </cols>
  <sheetData>
    <row r="1" spans="1:27" s="7" customFormat="1" x14ac:dyDescent="0.25">
      <c r="A1" s="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8"/>
      <c r="T1" s="1"/>
      <c r="U1" s="1"/>
      <c r="V1" s="2"/>
      <c r="W1" s="18" t="s">
        <v>25</v>
      </c>
      <c r="X1" s="2"/>
      <c r="Y1" s="1"/>
      <c r="Z1" s="1"/>
      <c r="AA1" s="4"/>
    </row>
    <row r="2" spans="1:27" s="7" customFormat="1" x14ac:dyDescent="0.25">
      <c r="A2" s="6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8"/>
      <c r="T2" s="1"/>
      <c r="U2" s="1"/>
      <c r="V2" s="2"/>
      <c r="W2" s="18" t="s">
        <v>39</v>
      </c>
      <c r="X2" s="2"/>
      <c r="Y2" s="1"/>
      <c r="Z2" s="1"/>
      <c r="AA2" s="4"/>
    </row>
    <row r="3" spans="1:27" s="7" customFormat="1" x14ac:dyDescent="0.25">
      <c r="A3" s="6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8"/>
      <c r="T3" s="1"/>
      <c r="U3" s="1"/>
      <c r="V3" s="2"/>
      <c r="W3" s="2"/>
      <c r="X3" s="2"/>
      <c r="Y3" s="1"/>
      <c r="Z3" s="1"/>
      <c r="AA3" s="4"/>
    </row>
    <row r="4" spans="1:27" s="7" customFormat="1" x14ac:dyDescent="0.25">
      <c r="A4" s="114" t="s">
        <v>228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</row>
    <row r="5" spans="1:27" s="7" customFormat="1" x14ac:dyDescent="0.25">
      <c r="A5" s="12"/>
      <c r="B5" s="9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Y5" s="10"/>
      <c r="AA5" s="14"/>
    </row>
    <row r="6" spans="1:27" s="7" customFormat="1" x14ac:dyDescent="0.25">
      <c r="A6" s="12"/>
      <c r="B6" s="9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Y6" s="10"/>
      <c r="AA6" s="14"/>
    </row>
    <row r="7" spans="1:27" ht="76.5" x14ac:dyDescent="0.25">
      <c r="A7" s="36" t="s">
        <v>18</v>
      </c>
      <c r="B7" s="36" t="s">
        <v>0</v>
      </c>
      <c r="C7" s="36" t="s">
        <v>1</v>
      </c>
      <c r="D7" s="36" t="s">
        <v>19</v>
      </c>
      <c r="E7" s="36" t="s">
        <v>28</v>
      </c>
      <c r="F7" s="36" t="s">
        <v>20</v>
      </c>
      <c r="G7" s="36" t="s">
        <v>29</v>
      </c>
      <c r="H7" s="36" t="s">
        <v>21</v>
      </c>
      <c r="I7" s="36" t="s">
        <v>30</v>
      </c>
      <c r="J7" s="36" t="s">
        <v>2</v>
      </c>
      <c r="K7" s="36" t="s">
        <v>22</v>
      </c>
      <c r="L7" s="36" t="s">
        <v>3</v>
      </c>
      <c r="M7" s="36" t="s">
        <v>23</v>
      </c>
      <c r="N7" s="36" t="s">
        <v>4</v>
      </c>
      <c r="O7" s="36" t="s">
        <v>5</v>
      </c>
      <c r="P7" s="36" t="s">
        <v>6</v>
      </c>
      <c r="Q7" s="36" t="s">
        <v>7</v>
      </c>
      <c r="R7" s="36" t="s">
        <v>8</v>
      </c>
      <c r="S7" s="36" t="s">
        <v>9</v>
      </c>
      <c r="T7" s="36" t="s">
        <v>10</v>
      </c>
      <c r="U7" s="36" t="s">
        <v>11</v>
      </c>
      <c r="V7" s="36" t="s">
        <v>12</v>
      </c>
      <c r="W7" s="37" t="s">
        <v>13</v>
      </c>
      <c r="X7" s="37" t="s">
        <v>14</v>
      </c>
      <c r="Y7" s="36" t="s">
        <v>15</v>
      </c>
      <c r="Z7" s="36" t="s">
        <v>16</v>
      </c>
      <c r="AA7" s="36" t="s">
        <v>17</v>
      </c>
    </row>
    <row r="8" spans="1:27" x14ac:dyDescent="0.25">
      <c r="A8" s="36">
        <v>1</v>
      </c>
      <c r="B8" s="36">
        <v>2</v>
      </c>
      <c r="C8" s="36">
        <v>3</v>
      </c>
      <c r="D8" s="36">
        <v>4</v>
      </c>
      <c r="E8" s="36"/>
      <c r="F8" s="36">
        <v>5</v>
      </c>
      <c r="G8" s="36"/>
      <c r="H8" s="36">
        <v>6</v>
      </c>
      <c r="I8" s="36"/>
      <c r="J8" s="36">
        <v>7</v>
      </c>
      <c r="K8" s="36">
        <v>8</v>
      </c>
      <c r="L8" s="36">
        <v>9</v>
      </c>
      <c r="M8" s="36">
        <v>10</v>
      </c>
      <c r="N8" s="36">
        <v>11</v>
      </c>
      <c r="O8" s="36">
        <v>12</v>
      </c>
      <c r="P8" s="36">
        <v>13</v>
      </c>
      <c r="Q8" s="36">
        <v>14</v>
      </c>
      <c r="R8" s="36">
        <v>15</v>
      </c>
      <c r="S8" s="36">
        <v>16</v>
      </c>
      <c r="T8" s="36">
        <v>17</v>
      </c>
      <c r="U8" s="36">
        <v>18</v>
      </c>
      <c r="V8" s="36">
        <v>19</v>
      </c>
      <c r="W8" s="36">
        <v>20</v>
      </c>
      <c r="X8" s="36">
        <v>21</v>
      </c>
      <c r="Y8" s="36">
        <v>22</v>
      </c>
      <c r="Z8" s="36">
        <v>23</v>
      </c>
      <c r="AA8" s="36">
        <v>24</v>
      </c>
    </row>
    <row r="9" spans="1:27" x14ac:dyDescent="0.25">
      <c r="A9" s="38" t="s">
        <v>89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40"/>
      <c r="X9" s="40"/>
      <c r="Y9" s="39"/>
      <c r="Z9" s="39"/>
      <c r="AA9" s="39"/>
    </row>
    <row r="10" spans="1:27" outlineLevel="1" x14ac:dyDescent="0.25">
      <c r="A10" s="41" t="s">
        <v>88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3"/>
      <c r="X10" s="43"/>
      <c r="Y10" s="42"/>
      <c r="Z10" s="42"/>
      <c r="AA10" s="42"/>
    </row>
    <row r="11" spans="1:27" outlineLevel="1" x14ac:dyDescent="0.25">
      <c r="A11" s="44" t="s">
        <v>40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45"/>
      <c r="X11" s="45"/>
      <c r="Y11" s="36"/>
      <c r="Z11" s="36"/>
      <c r="AA11" s="36"/>
    </row>
    <row r="12" spans="1:27" ht="63.75" outlineLevel="1" x14ac:dyDescent="0.25">
      <c r="A12" s="19" t="s">
        <v>93</v>
      </c>
      <c r="B12" s="20" t="s">
        <v>26</v>
      </c>
      <c r="C12" s="21" t="s">
        <v>94</v>
      </c>
      <c r="D12" s="21" t="s">
        <v>95</v>
      </c>
      <c r="E12" s="21" t="s">
        <v>96</v>
      </c>
      <c r="F12" s="21" t="s">
        <v>95</v>
      </c>
      <c r="G12" s="21" t="s">
        <v>96</v>
      </c>
      <c r="H12" s="21" t="s">
        <v>97</v>
      </c>
      <c r="I12" s="21" t="s">
        <v>98</v>
      </c>
      <c r="J12" s="21" t="s">
        <v>84</v>
      </c>
      <c r="K12" s="21">
        <v>100</v>
      </c>
      <c r="L12" s="19">
        <v>230000000</v>
      </c>
      <c r="M12" s="22" t="s">
        <v>27</v>
      </c>
      <c r="N12" s="21" t="s">
        <v>41</v>
      </c>
      <c r="O12" s="23" t="s">
        <v>43</v>
      </c>
      <c r="P12" s="24" t="s">
        <v>47</v>
      </c>
      <c r="Q12" s="25" t="s">
        <v>50</v>
      </c>
      <c r="R12" s="21" t="s">
        <v>55</v>
      </c>
      <c r="S12" s="24"/>
      <c r="T12" s="26" t="s">
        <v>47</v>
      </c>
      <c r="U12" s="24" t="s">
        <v>47</v>
      </c>
      <c r="V12" s="27" t="s">
        <v>47</v>
      </c>
      <c r="W12" s="27">
        <v>3200000</v>
      </c>
      <c r="X12" s="27">
        <f t="shared" ref="X12" si="0">W12*1.12</f>
        <v>3584000.0000000005</v>
      </c>
      <c r="Y12" s="21" t="s">
        <v>47</v>
      </c>
      <c r="Z12" s="24" t="s">
        <v>49</v>
      </c>
      <c r="AA12" s="26" t="s">
        <v>99</v>
      </c>
    </row>
    <row r="13" spans="1:27" s="15" customFormat="1" outlineLevel="1" x14ac:dyDescent="0.25">
      <c r="A13" s="41" t="s">
        <v>85</v>
      </c>
      <c r="B13" s="46"/>
      <c r="C13" s="42"/>
      <c r="D13" s="42"/>
      <c r="E13" s="42"/>
      <c r="F13" s="42"/>
      <c r="G13" s="42"/>
      <c r="H13" s="42"/>
      <c r="I13" s="42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7">
        <f>SUM(W12)</f>
        <v>3200000</v>
      </c>
      <c r="X13" s="47">
        <f>SUM(X12)</f>
        <v>3584000.0000000005</v>
      </c>
      <c r="Y13" s="46"/>
      <c r="Z13" s="46"/>
      <c r="AA13" s="42"/>
    </row>
    <row r="14" spans="1:27" outlineLevel="1" x14ac:dyDescent="0.25">
      <c r="A14" s="41" t="s">
        <v>24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8"/>
      <c r="X14" s="48"/>
      <c r="Y14" s="42"/>
      <c r="Z14" s="42"/>
      <c r="AA14" s="42"/>
    </row>
    <row r="15" spans="1:27" outlineLevel="1" x14ac:dyDescent="0.25">
      <c r="A15" s="44" t="s">
        <v>40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49"/>
      <c r="X15" s="49"/>
      <c r="Y15" s="36"/>
      <c r="Z15" s="36"/>
      <c r="AA15" s="36"/>
    </row>
    <row r="16" spans="1:27" ht="63.75" outlineLevel="1" x14ac:dyDescent="0.25">
      <c r="A16" s="19" t="s">
        <v>100</v>
      </c>
      <c r="B16" s="20" t="s">
        <v>26</v>
      </c>
      <c r="C16" s="21" t="s">
        <v>94</v>
      </c>
      <c r="D16" s="21" t="s">
        <v>95</v>
      </c>
      <c r="E16" s="21" t="s">
        <v>96</v>
      </c>
      <c r="F16" s="21" t="s">
        <v>95</v>
      </c>
      <c r="G16" s="21" t="s">
        <v>96</v>
      </c>
      <c r="H16" s="21" t="s">
        <v>97</v>
      </c>
      <c r="I16" s="21" t="s">
        <v>98</v>
      </c>
      <c r="J16" s="21" t="s">
        <v>84</v>
      </c>
      <c r="K16" s="21">
        <v>100</v>
      </c>
      <c r="L16" s="19">
        <v>230000000</v>
      </c>
      <c r="M16" s="22" t="s">
        <v>27</v>
      </c>
      <c r="N16" s="21" t="s">
        <v>51</v>
      </c>
      <c r="O16" s="23" t="s">
        <v>43</v>
      </c>
      <c r="P16" s="24" t="s">
        <v>47</v>
      </c>
      <c r="Q16" s="25" t="s">
        <v>101</v>
      </c>
      <c r="R16" s="21" t="s">
        <v>55</v>
      </c>
      <c r="S16" s="24"/>
      <c r="T16" s="26" t="s">
        <v>47</v>
      </c>
      <c r="U16" s="24" t="s">
        <v>47</v>
      </c>
      <c r="V16" s="27" t="s">
        <v>47</v>
      </c>
      <c r="W16" s="27">
        <v>3200000</v>
      </c>
      <c r="X16" s="27">
        <f t="shared" ref="X16" si="1">W16*1.12</f>
        <v>3584000.0000000005</v>
      </c>
      <c r="Y16" s="21" t="s">
        <v>47</v>
      </c>
      <c r="Z16" s="24" t="s">
        <v>49</v>
      </c>
      <c r="AA16" s="26"/>
    </row>
    <row r="17" spans="1:27" s="15" customFormat="1" outlineLevel="1" x14ac:dyDescent="0.25">
      <c r="A17" s="44" t="s">
        <v>42</v>
      </c>
      <c r="B17" s="50"/>
      <c r="C17" s="36"/>
      <c r="D17" s="36"/>
      <c r="E17" s="36"/>
      <c r="F17" s="36"/>
      <c r="G17" s="36"/>
      <c r="H17" s="36"/>
      <c r="I17" s="36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1">
        <f>SUM(W16:W16)</f>
        <v>3200000</v>
      </c>
      <c r="X17" s="51">
        <f>SUM(X16:X16)</f>
        <v>3584000.0000000005</v>
      </c>
      <c r="Y17" s="50"/>
      <c r="Z17" s="50"/>
      <c r="AA17" s="36"/>
    </row>
    <row r="18" spans="1:27" s="15" customFormat="1" outlineLevel="1" x14ac:dyDescent="0.25">
      <c r="A18" s="41" t="s">
        <v>33</v>
      </c>
      <c r="B18" s="46"/>
      <c r="C18" s="42"/>
      <c r="D18" s="42"/>
      <c r="E18" s="42"/>
      <c r="F18" s="42"/>
      <c r="G18" s="42"/>
      <c r="H18" s="42"/>
      <c r="I18" s="42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7">
        <f>W17</f>
        <v>3200000</v>
      </c>
      <c r="X18" s="47">
        <f>X17</f>
        <v>3584000.0000000005</v>
      </c>
      <c r="Y18" s="46"/>
      <c r="Z18" s="46"/>
      <c r="AA18" s="42"/>
    </row>
    <row r="19" spans="1:27" x14ac:dyDescent="0.25">
      <c r="A19" s="38" t="s">
        <v>78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40"/>
      <c r="X19" s="40"/>
      <c r="Y19" s="39"/>
      <c r="Z19" s="39"/>
      <c r="AA19" s="39"/>
    </row>
    <row r="20" spans="1:27" outlineLevel="1" x14ac:dyDescent="0.25">
      <c r="A20" s="41" t="s">
        <v>88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3"/>
      <c r="X20" s="43"/>
      <c r="Y20" s="42"/>
      <c r="Z20" s="42"/>
      <c r="AA20" s="42"/>
    </row>
    <row r="21" spans="1:27" outlineLevel="1" x14ac:dyDescent="0.25">
      <c r="A21" s="44" t="s">
        <v>40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45"/>
      <c r="X21" s="45"/>
      <c r="Y21" s="36"/>
      <c r="Z21" s="36"/>
      <c r="AA21" s="36"/>
    </row>
    <row r="22" spans="1:27" ht="63.75" outlineLevel="1" x14ac:dyDescent="0.25">
      <c r="A22" s="19" t="s">
        <v>102</v>
      </c>
      <c r="B22" s="20" t="s">
        <v>26</v>
      </c>
      <c r="C22" s="21" t="s">
        <v>103</v>
      </c>
      <c r="D22" s="29" t="s">
        <v>104</v>
      </c>
      <c r="E22" s="29" t="s">
        <v>105</v>
      </c>
      <c r="F22" s="29" t="s">
        <v>104</v>
      </c>
      <c r="G22" s="29" t="s">
        <v>105</v>
      </c>
      <c r="H22" s="20" t="s">
        <v>106</v>
      </c>
      <c r="I22" s="20" t="s">
        <v>107</v>
      </c>
      <c r="J22" s="21" t="s">
        <v>31</v>
      </c>
      <c r="K22" s="21">
        <v>100</v>
      </c>
      <c r="L22" s="19">
        <v>230000000</v>
      </c>
      <c r="M22" s="22" t="s">
        <v>27</v>
      </c>
      <c r="N22" s="21" t="s">
        <v>54</v>
      </c>
      <c r="O22" s="30" t="s">
        <v>43</v>
      </c>
      <c r="P22" s="31" t="s">
        <v>47</v>
      </c>
      <c r="Q22" s="32" t="s">
        <v>44</v>
      </c>
      <c r="R22" s="20" t="s">
        <v>108</v>
      </c>
      <c r="S22" s="24"/>
      <c r="T22" s="26" t="s">
        <v>47</v>
      </c>
      <c r="U22" s="33" t="s">
        <v>47</v>
      </c>
      <c r="V22" s="34" t="s">
        <v>47</v>
      </c>
      <c r="W22" s="34">
        <v>3705410</v>
      </c>
      <c r="X22" s="34">
        <f t="shared" ref="X22" si="2">W22*1.12</f>
        <v>4150059.2</v>
      </c>
      <c r="Y22" s="21" t="s">
        <v>47</v>
      </c>
      <c r="Z22" s="24" t="s">
        <v>52</v>
      </c>
      <c r="AA22" s="26" t="s">
        <v>302</v>
      </c>
    </row>
    <row r="23" spans="1:27" outlineLevel="1" x14ac:dyDescent="0.25">
      <c r="A23" s="44" t="s">
        <v>42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49">
        <f>SUM(W22:W22)</f>
        <v>3705410</v>
      </c>
      <c r="X23" s="49">
        <f>SUM(X22:X22)</f>
        <v>4150059.2</v>
      </c>
      <c r="Y23" s="36"/>
      <c r="Z23" s="36"/>
      <c r="AA23" s="36"/>
    </row>
    <row r="24" spans="1:27" s="15" customFormat="1" outlineLevel="1" x14ac:dyDescent="0.25">
      <c r="A24" s="41" t="s">
        <v>85</v>
      </c>
      <c r="B24" s="46"/>
      <c r="C24" s="42"/>
      <c r="D24" s="42"/>
      <c r="E24" s="42"/>
      <c r="F24" s="42"/>
      <c r="G24" s="42"/>
      <c r="H24" s="42"/>
      <c r="I24" s="42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7">
        <f>W23</f>
        <v>3705410</v>
      </c>
      <c r="X24" s="47">
        <f>X23</f>
        <v>4150059.2</v>
      </c>
      <c r="Y24" s="46"/>
      <c r="Z24" s="46"/>
      <c r="AA24" s="42"/>
    </row>
    <row r="25" spans="1:27" outlineLevel="1" x14ac:dyDescent="0.25">
      <c r="A25" s="41" t="s">
        <v>24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8"/>
      <c r="X25" s="48"/>
      <c r="Y25" s="42"/>
      <c r="Z25" s="42"/>
      <c r="AA25" s="42"/>
    </row>
    <row r="26" spans="1:27" outlineLevel="1" x14ac:dyDescent="0.25">
      <c r="A26" s="44" t="s">
        <v>40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49"/>
      <c r="X26" s="49"/>
      <c r="Y26" s="36"/>
      <c r="Z26" s="36"/>
      <c r="AA26" s="36"/>
    </row>
    <row r="27" spans="1:27" ht="63.75" outlineLevel="1" x14ac:dyDescent="0.25">
      <c r="A27" s="19" t="s">
        <v>109</v>
      </c>
      <c r="B27" s="20" t="s">
        <v>26</v>
      </c>
      <c r="C27" s="21" t="s">
        <v>103</v>
      </c>
      <c r="D27" s="29" t="s">
        <v>104</v>
      </c>
      <c r="E27" s="29" t="s">
        <v>105</v>
      </c>
      <c r="F27" s="29" t="s">
        <v>104</v>
      </c>
      <c r="G27" s="29" t="s">
        <v>105</v>
      </c>
      <c r="H27" s="20" t="s">
        <v>106</v>
      </c>
      <c r="I27" s="20" t="s">
        <v>107</v>
      </c>
      <c r="J27" s="21" t="s">
        <v>31</v>
      </c>
      <c r="K27" s="21">
        <v>100</v>
      </c>
      <c r="L27" s="19">
        <v>230000000</v>
      </c>
      <c r="M27" s="22" t="s">
        <v>27</v>
      </c>
      <c r="N27" s="21" t="s">
        <v>37</v>
      </c>
      <c r="O27" s="30" t="s">
        <v>110</v>
      </c>
      <c r="P27" s="31"/>
      <c r="Q27" s="32" t="s">
        <v>48</v>
      </c>
      <c r="R27" s="20" t="s">
        <v>108</v>
      </c>
      <c r="S27" s="24"/>
      <c r="T27" s="26"/>
      <c r="U27" s="33"/>
      <c r="V27" s="34"/>
      <c r="W27" s="34">
        <v>3750000</v>
      </c>
      <c r="X27" s="34">
        <f>W27*1.12</f>
        <v>4200000</v>
      </c>
      <c r="Y27" s="21"/>
      <c r="Z27" s="24">
        <v>2015</v>
      </c>
      <c r="AA27" s="26"/>
    </row>
    <row r="28" spans="1:27" s="15" customFormat="1" outlineLevel="1" x14ac:dyDescent="0.25">
      <c r="A28" s="44" t="s">
        <v>42</v>
      </c>
      <c r="B28" s="50"/>
      <c r="C28" s="36"/>
      <c r="D28" s="36"/>
      <c r="E28" s="36"/>
      <c r="F28" s="36"/>
      <c r="G28" s="36"/>
      <c r="H28" s="36"/>
      <c r="I28" s="36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1">
        <f>SUM(W27:W27)</f>
        <v>3750000</v>
      </c>
      <c r="X28" s="51">
        <f>SUM(X27:X27)</f>
        <v>4200000</v>
      </c>
      <c r="Y28" s="50"/>
      <c r="Z28" s="50"/>
      <c r="AA28" s="36"/>
    </row>
    <row r="29" spans="1:27" s="15" customFormat="1" outlineLevel="1" x14ac:dyDescent="0.25">
      <c r="A29" s="41" t="s">
        <v>33</v>
      </c>
      <c r="B29" s="46"/>
      <c r="C29" s="42"/>
      <c r="D29" s="42"/>
      <c r="E29" s="42"/>
      <c r="F29" s="42"/>
      <c r="G29" s="42"/>
      <c r="H29" s="42"/>
      <c r="I29" s="42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7">
        <f>W28</f>
        <v>3750000</v>
      </c>
      <c r="X29" s="47">
        <f>X28</f>
        <v>4200000</v>
      </c>
      <c r="Y29" s="46"/>
      <c r="Z29" s="46"/>
      <c r="AA29" s="42"/>
    </row>
    <row r="30" spans="1:27" x14ac:dyDescent="0.25">
      <c r="A30" s="38" t="s">
        <v>111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40"/>
      <c r="X30" s="40"/>
      <c r="Y30" s="39"/>
      <c r="Z30" s="39"/>
      <c r="AA30" s="39"/>
    </row>
    <row r="31" spans="1:27" outlineLevel="1" x14ac:dyDescent="0.25">
      <c r="A31" s="41" t="s">
        <v>88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3"/>
      <c r="X31" s="43"/>
      <c r="Y31" s="42"/>
      <c r="Z31" s="42"/>
      <c r="AA31" s="42"/>
    </row>
    <row r="32" spans="1:27" outlineLevel="1" x14ac:dyDescent="0.25">
      <c r="A32" s="44" t="s">
        <v>40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45"/>
      <c r="X32" s="45"/>
      <c r="Y32" s="36"/>
      <c r="Z32" s="36"/>
      <c r="AA32" s="36"/>
    </row>
    <row r="33" spans="1:27" ht="76.5" outlineLevel="1" x14ac:dyDescent="0.25">
      <c r="A33" s="19" t="s">
        <v>232</v>
      </c>
      <c r="B33" s="20" t="s">
        <v>26</v>
      </c>
      <c r="C33" s="21" t="s">
        <v>233</v>
      </c>
      <c r="D33" s="21" t="s">
        <v>234</v>
      </c>
      <c r="E33" s="21" t="s">
        <v>235</v>
      </c>
      <c r="F33" s="21" t="s">
        <v>236</v>
      </c>
      <c r="G33" s="21" t="s">
        <v>237</v>
      </c>
      <c r="H33" s="21" t="s">
        <v>238</v>
      </c>
      <c r="I33" s="21" t="s">
        <v>239</v>
      </c>
      <c r="J33" s="21" t="s">
        <v>31</v>
      </c>
      <c r="K33" s="21">
        <v>50</v>
      </c>
      <c r="L33" s="19">
        <v>230000000</v>
      </c>
      <c r="M33" s="22" t="s">
        <v>27</v>
      </c>
      <c r="N33" s="21" t="s">
        <v>41</v>
      </c>
      <c r="O33" s="23" t="s">
        <v>43</v>
      </c>
      <c r="P33" s="24" t="s">
        <v>47</v>
      </c>
      <c r="Q33" s="25" t="s">
        <v>44</v>
      </c>
      <c r="R33" s="21" t="s">
        <v>77</v>
      </c>
      <c r="S33" s="24"/>
      <c r="T33" s="26" t="s">
        <v>47</v>
      </c>
      <c r="U33" s="24" t="s">
        <v>47</v>
      </c>
      <c r="V33" s="27" t="s">
        <v>47</v>
      </c>
      <c r="W33" s="27">
        <v>6240000</v>
      </c>
      <c r="X33" s="27">
        <f t="shared" ref="X33:X37" si="3">W33*1.12</f>
        <v>6988800.0000000009</v>
      </c>
      <c r="Y33" s="21" t="s">
        <v>47</v>
      </c>
      <c r="Z33" s="24" t="s">
        <v>49</v>
      </c>
      <c r="AA33" s="52" t="s">
        <v>258</v>
      </c>
    </row>
    <row r="34" spans="1:27" ht="63.75" outlineLevel="1" x14ac:dyDescent="0.25">
      <c r="A34" s="19" t="s">
        <v>240</v>
      </c>
      <c r="B34" s="20" t="s">
        <v>26</v>
      </c>
      <c r="C34" s="21" t="s">
        <v>241</v>
      </c>
      <c r="D34" s="21" t="s">
        <v>242</v>
      </c>
      <c r="E34" s="21" t="s">
        <v>243</v>
      </c>
      <c r="F34" s="21" t="s">
        <v>244</v>
      </c>
      <c r="G34" s="21" t="s">
        <v>245</v>
      </c>
      <c r="H34" s="21" t="s">
        <v>246</v>
      </c>
      <c r="I34" s="21" t="s">
        <v>247</v>
      </c>
      <c r="J34" s="21" t="s">
        <v>31</v>
      </c>
      <c r="K34" s="21">
        <v>70</v>
      </c>
      <c r="L34" s="19">
        <v>230000000</v>
      </c>
      <c r="M34" s="22" t="s">
        <v>27</v>
      </c>
      <c r="N34" s="21" t="s">
        <v>248</v>
      </c>
      <c r="O34" s="23" t="s">
        <v>43</v>
      </c>
      <c r="P34" s="24" t="s">
        <v>47</v>
      </c>
      <c r="Q34" s="25" t="s">
        <v>44</v>
      </c>
      <c r="R34" s="21" t="s">
        <v>77</v>
      </c>
      <c r="S34" s="24"/>
      <c r="T34" s="26" t="s">
        <v>47</v>
      </c>
      <c r="U34" s="24" t="s">
        <v>47</v>
      </c>
      <c r="V34" s="27" t="s">
        <v>47</v>
      </c>
      <c r="W34" s="27">
        <v>70000000</v>
      </c>
      <c r="X34" s="27">
        <f t="shared" si="3"/>
        <v>78400000.000000015</v>
      </c>
      <c r="Y34" s="21" t="s">
        <v>47</v>
      </c>
      <c r="Z34" s="24" t="s">
        <v>249</v>
      </c>
      <c r="AA34" s="52" t="s">
        <v>263</v>
      </c>
    </row>
    <row r="35" spans="1:27" ht="63.75" outlineLevel="1" x14ac:dyDescent="0.25">
      <c r="A35" s="19" t="s">
        <v>250</v>
      </c>
      <c r="B35" s="20" t="s">
        <v>26</v>
      </c>
      <c r="C35" s="21" t="s">
        <v>241</v>
      </c>
      <c r="D35" s="21" t="s">
        <v>242</v>
      </c>
      <c r="E35" s="21" t="s">
        <v>243</v>
      </c>
      <c r="F35" s="21" t="s">
        <v>244</v>
      </c>
      <c r="G35" s="21" t="s">
        <v>245</v>
      </c>
      <c r="H35" s="21" t="s">
        <v>246</v>
      </c>
      <c r="I35" s="21" t="s">
        <v>247</v>
      </c>
      <c r="J35" s="21" t="s">
        <v>31</v>
      </c>
      <c r="K35" s="21">
        <v>80</v>
      </c>
      <c r="L35" s="19">
        <v>230000000</v>
      </c>
      <c r="M35" s="22" t="s">
        <v>27</v>
      </c>
      <c r="N35" s="21" t="s">
        <v>41</v>
      </c>
      <c r="O35" s="23" t="s">
        <v>45</v>
      </c>
      <c r="P35" s="24" t="s">
        <v>47</v>
      </c>
      <c r="Q35" s="25" t="s">
        <v>44</v>
      </c>
      <c r="R35" s="21" t="s">
        <v>251</v>
      </c>
      <c r="S35" s="24"/>
      <c r="T35" s="26" t="s">
        <v>47</v>
      </c>
      <c r="U35" s="24" t="s">
        <v>47</v>
      </c>
      <c r="V35" s="27" t="s">
        <v>47</v>
      </c>
      <c r="W35" s="27">
        <v>90000000</v>
      </c>
      <c r="X35" s="27">
        <f t="shared" si="3"/>
        <v>100800000.00000001</v>
      </c>
      <c r="Y35" s="21" t="s">
        <v>47</v>
      </c>
      <c r="Z35" s="24" t="s">
        <v>49</v>
      </c>
      <c r="AA35" s="52" t="s">
        <v>258</v>
      </c>
    </row>
    <row r="36" spans="1:27" ht="89.25" outlineLevel="1" x14ac:dyDescent="0.25">
      <c r="A36" s="19" t="s">
        <v>252</v>
      </c>
      <c r="B36" s="20" t="s">
        <v>26</v>
      </c>
      <c r="C36" s="21" t="s">
        <v>241</v>
      </c>
      <c r="D36" s="21" t="s">
        <v>242</v>
      </c>
      <c r="E36" s="21" t="s">
        <v>243</v>
      </c>
      <c r="F36" s="21" t="s">
        <v>244</v>
      </c>
      <c r="G36" s="21" t="s">
        <v>245</v>
      </c>
      <c r="H36" s="21" t="s">
        <v>253</v>
      </c>
      <c r="I36" s="21" t="s">
        <v>254</v>
      </c>
      <c r="J36" s="21" t="s">
        <v>31</v>
      </c>
      <c r="K36" s="21">
        <v>100</v>
      </c>
      <c r="L36" s="19">
        <v>230000000</v>
      </c>
      <c r="M36" s="22" t="s">
        <v>27</v>
      </c>
      <c r="N36" s="53" t="s">
        <v>248</v>
      </c>
      <c r="O36" s="23" t="s">
        <v>45</v>
      </c>
      <c r="P36" s="24" t="s">
        <v>47</v>
      </c>
      <c r="Q36" s="25" t="s">
        <v>44</v>
      </c>
      <c r="R36" s="21" t="s">
        <v>77</v>
      </c>
      <c r="S36" s="24"/>
      <c r="T36" s="26" t="s">
        <v>47</v>
      </c>
      <c r="U36" s="24" t="s">
        <v>47</v>
      </c>
      <c r="V36" s="27" t="s">
        <v>47</v>
      </c>
      <c r="W36" s="27">
        <v>85000000</v>
      </c>
      <c r="X36" s="27">
        <f t="shared" si="3"/>
        <v>95200000.000000015</v>
      </c>
      <c r="Y36" s="21" t="s">
        <v>47</v>
      </c>
      <c r="Z36" s="24" t="s">
        <v>249</v>
      </c>
      <c r="AA36" s="52" t="s">
        <v>264</v>
      </c>
    </row>
    <row r="37" spans="1:27" ht="76.5" outlineLevel="1" x14ac:dyDescent="0.25">
      <c r="A37" s="19" t="s">
        <v>255</v>
      </c>
      <c r="B37" s="20" t="s">
        <v>26</v>
      </c>
      <c r="C37" s="21" t="s">
        <v>241</v>
      </c>
      <c r="D37" s="21" t="s">
        <v>242</v>
      </c>
      <c r="E37" s="21" t="s">
        <v>243</v>
      </c>
      <c r="F37" s="21" t="s">
        <v>244</v>
      </c>
      <c r="G37" s="21" t="s">
        <v>245</v>
      </c>
      <c r="H37" s="54" t="s">
        <v>256</v>
      </c>
      <c r="I37" s="54" t="s">
        <v>257</v>
      </c>
      <c r="J37" s="21" t="s">
        <v>31</v>
      </c>
      <c r="K37" s="21">
        <v>100</v>
      </c>
      <c r="L37" s="19">
        <v>230000000</v>
      </c>
      <c r="M37" s="22" t="s">
        <v>27</v>
      </c>
      <c r="N37" s="21" t="s">
        <v>41</v>
      </c>
      <c r="O37" s="23" t="s">
        <v>45</v>
      </c>
      <c r="P37" s="24" t="s">
        <v>47</v>
      </c>
      <c r="Q37" s="55" t="s">
        <v>48</v>
      </c>
      <c r="R37" s="21" t="s">
        <v>77</v>
      </c>
      <c r="S37" s="24"/>
      <c r="T37" s="26" t="s">
        <v>47</v>
      </c>
      <c r="U37" s="24" t="s">
        <v>47</v>
      </c>
      <c r="V37" s="27" t="s">
        <v>47</v>
      </c>
      <c r="W37" s="27">
        <v>15000000</v>
      </c>
      <c r="X37" s="27">
        <f t="shared" si="3"/>
        <v>16800000</v>
      </c>
      <c r="Y37" s="21" t="s">
        <v>47</v>
      </c>
      <c r="Z37" s="24" t="s">
        <v>49</v>
      </c>
      <c r="AA37" s="52" t="s">
        <v>259</v>
      </c>
    </row>
    <row r="38" spans="1:27" outlineLevel="1" x14ac:dyDescent="0.25">
      <c r="A38" s="44" t="s">
        <v>42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49">
        <f>SUM(W33:W37)</f>
        <v>266240000</v>
      </c>
      <c r="X38" s="49">
        <f>SUM(X33:X37)</f>
        <v>298188800.00000006</v>
      </c>
      <c r="Y38" s="36"/>
      <c r="Z38" s="36"/>
      <c r="AA38" s="36"/>
    </row>
    <row r="39" spans="1:27" s="15" customFormat="1" outlineLevel="1" x14ac:dyDescent="0.25">
      <c r="A39" s="41" t="s">
        <v>85</v>
      </c>
      <c r="B39" s="46"/>
      <c r="C39" s="42"/>
      <c r="D39" s="42"/>
      <c r="E39" s="42"/>
      <c r="F39" s="42"/>
      <c r="G39" s="42"/>
      <c r="H39" s="42"/>
      <c r="I39" s="42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7">
        <f>W38</f>
        <v>266240000</v>
      </c>
      <c r="X39" s="47">
        <f>X38</f>
        <v>298188800.00000006</v>
      </c>
      <c r="Y39" s="46"/>
      <c r="Z39" s="46"/>
      <c r="AA39" s="42"/>
    </row>
    <row r="40" spans="1:27" outlineLevel="1" x14ac:dyDescent="0.25">
      <c r="A40" s="41" t="s">
        <v>24</v>
      </c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8"/>
      <c r="X40" s="48"/>
      <c r="Y40" s="42"/>
      <c r="Z40" s="42"/>
      <c r="AA40" s="42"/>
    </row>
    <row r="41" spans="1:27" outlineLevel="1" x14ac:dyDescent="0.25">
      <c r="A41" s="44" t="s">
        <v>40</v>
      </c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49"/>
      <c r="X41" s="49"/>
      <c r="Y41" s="36"/>
      <c r="Z41" s="36"/>
      <c r="AA41" s="36"/>
    </row>
    <row r="42" spans="1:27" ht="89.25" outlineLevel="1" x14ac:dyDescent="0.25">
      <c r="A42" s="19" t="s">
        <v>260</v>
      </c>
      <c r="B42" s="20" t="s">
        <v>26</v>
      </c>
      <c r="C42" s="21" t="s">
        <v>233</v>
      </c>
      <c r="D42" s="21" t="s">
        <v>234</v>
      </c>
      <c r="E42" s="21" t="s">
        <v>235</v>
      </c>
      <c r="F42" s="21" t="s">
        <v>236</v>
      </c>
      <c r="G42" s="21" t="s">
        <v>237</v>
      </c>
      <c r="H42" s="21" t="s">
        <v>238</v>
      </c>
      <c r="I42" s="21" t="s">
        <v>239</v>
      </c>
      <c r="J42" s="21" t="s">
        <v>31</v>
      </c>
      <c r="K42" s="21">
        <v>50</v>
      </c>
      <c r="L42" s="19">
        <v>230000000</v>
      </c>
      <c r="M42" s="22" t="s">
        <v>27</v>
      </c>
      <c r="N42" s="53" t="s">
        <v>51</v>
      </c>
      <c r="O42" s="56" t="s">
        <v>261</v>
      </c>
      <c r="P42" s="24" t="s">
        <v>47</v>
      </c>
      <c r="Q42" s="57" t="s">
        <v>50</v>
      </c>
      <c r="R42" s="21" t="s">
        <v>77</v>
      </c>
      <c r="S42" s="24"/>
      <c r="T42" s="26" t="s">
        <v>47</v>
      </c>
      <c r="U42" s="24" t="s">
        <v>47</v>
      </c>
      <c r="V42" s="27" t="s">
        <v>47</v>
      </c>
      <c r="W42" s="27">
        <v>6240000</v>
      </c>
      <c r="X42" s="27">
        <f t="shared" ref="X42:X47" si="4">W42*1.12</f>
        <v>6988800.0000000009</v>
      </c>
      <c r="Y42" s="21" t="s">
        <v>47</v>
      </c>
      <c r="Z42" s="24" t="s">
        <v>49</v>
      </c>
      <c r="AA42" s="52"/>
    </row>
    <row r="43" spans="1:27" ht="89.25" outlineLevel="1" x14ac:dyDescent="0.25">
      <c r="A43" s="19" t="s">
        <v>262</v>
      </c>
      <c r="B43" s="20" t="s">
        <v>26</v>
      </c>
      <c r="C43" s="21" t="s">
        <v>241</v>
      </c>
      <c r="D43" s="21" t="s">
        <v>242</v>
      </c>
      <c r="E43" s="21" t="s">
        <v>243</v>
      </c>
      <c r="F43" s="21" t="s">
        <v>244</v>
      </c>
      <c r="G43" s="21" t="s">
        <v>245</v>
      </c>
      <c r="H43" s="21" t="s">
        <v>246</v>
      </c>
      <c r="I43" s="21" t="s">
        <v>247</v>
      </c>
      <c r="J43" s="21" t="s">
        <v>31</v>
      </c>
      <c r="K43" s="21">
        <v>70</v>
      </c>
      <c r="L43" s="19">
        <v>230000000</v>
      </c>
      <c r="M43" s="22" t="s">
        <v>27</v>
      </c>
      <c r="N43" s="53" t="s">
        <v>51</v>
      </c>
      <c r="O43" s="54" t="s">
        <v>261</v>
      </c>
      <c r="P43" s="24" t="s">
        <v>47</v>
      </c>
      <c r="Q43" s="55" t="s">
        <v>50</v>
      </c>
      <c r="R43" s="21" t="s">
        <v>77</v>
      </c>
      <c r="S43" s="24"/>
      <c r="T43" s="26" t="s">
        <v>47</v>
      </c>
      <c r="U43" s="24" t="s">
        <v>47</v>
      </c>
      <c r="V43" s="27" t="s">
        <v>47</v>
      </c>
      <c r="W43" s="27">
        <v>55000000</v>
      </c>
      <c r="X43" s="27">
        <f t="shared" si="4"/>
        <v>61600000.000000007</v>
      </c>
      <c r="Y43" s="21" t="s">
        <v>47</v>
      </c>
      <c r="Z43" s="24">
        <v>2015</v>
      </c>
      <c r="AA43" s="58"/>
    </row>
    <row r="44" spans="1:27" ht="89.25" outlineLevel="1" x14ac:dyDescent="0.25">
      <c r="A44" s="19" t="s">
        <v>265</v>
      </c>
      <c r="B44" s="20" t="s">
        <v>26</v>
      </c>
      <c r="C44" s="21" t="s">
        <v>241</v>
      </c>
      <c r="D44" s="21" t="s">
        <v>242</v>
      </c>
      <c r="E44" s="21" t="s">
        <v>243</v>
      </c>
      <c r="F44" s="21" t="s">
        <v>244</v>
      </c>
      <c r="G44" s="21" t="s">
        <v>245</v>
      </c>
      <c r="H44" s="21" t="s">
        <v>246</v>
      </c>
      <c r="I44" s="21" t="s">
        <v>247</v>
      </c>
      <c r="J44" s="21" t="s">
        <v>31</v>
      </c>
      <c r="K44" s="21">
        <v>80</v>
      </c>
      <c r="L44" s="19">
        <v>230000000</v>
      </c>
      <c r="M44" s="22" t="s">
        <v>27</v>
      </c>
      <c r="N44" s="53" t="s">
        <v>51</v>
      </c>
      <c r="O44" s="54" t="s">
        <v>261</v>
      </c>
      <c r="P44" s="24" t="s">
        <v>47</v>
      </c>
      <c r="Q44" s="55" t="s">
        <v>50</v>
      </c>
      <c r="R44" s="21" t="s">
        <v>77</v>
      </c>
      <c r="S44" s="24"/>
      <c r="T44" s="26" t="s">
        <v>47</v>
      </c>
      <c r="U44" s="24" t="s">
        <v>47</v>
      </c>
      <c r="V44" s="27" t="s">
        <v>47</v>
      </c>
      <c r="W44" s="27">
        <v>90000000</v>
      </c>
      <c r="X44" s="27">
        <f t="shared" si="4"/>
        <v>100800000.00000001</v>
      </c>
      <c r="Y44" s="21" t="s">
        <v>47</v>
      </c>
      <c r="Z44" s="24" t="s">
        <v>49</v>
      </c>
      <c r="AA44" s="58"/>
    </row>
    <row r="45" spans="1:27" ht="89.25" outlineLevel="1" x14ac:dyDescent="0.25">
      <c r="A45" s="19" t="s">
        <v>266</v>
      </c>
      <c r="B45" s="20" t="s">
        <v>26</v>
      </c>
      <c r="C45" s="21" t="s">
        <v>241</v>
      </c>
      <c r="D45" s="21" t="s">
        <v>242</v>
      </c>
      <c r="E45" s="21" t="s">
        <v>243</v>
      </c>
      <c r="F45" s="21" t="s">
        <v>244</v>
      </c>
      <c r="G45" s="21" t="s">
        <v>245</v>
      </c>
      <c r="H45" s="21" t="s">
        <v>253</v>
      </c>
      <c r="I45" s="21" t="s">
        <v>254</v>
      </c>
      <c r="J45" s="21" t="s">
        <v>31</v>
      </c>
      <c r="K45" s="21">
        <v>100</v>
      </c>
      <c r="L45" s="19">
        <v>230000000</v>
      </c>
      <c r="M45" s="22" t="s">
        <v>27</v>
      </c>
      <c r="N45" s="53" t="s">
        <v>51</v>
      </c>
      <c r="O45" s="23" t="s">
        <v>45</v>
      </c>
      <c r="P45" s="24" t="s">
        <v>47</v>
      </c>
      <c r="Q45" s="55" t="s">
        <v>50</v>
      </c>
      <c r="R45" s="21" t="s">
        <v>77</v>
      </c>
      <c r="S45" s="24"/>
      <c r="T45" s="26" t="s">
        <v>47</v>
      </c>
      <c r="U45" s="24" t="s">
        <v>47</v>
      </c>
      <c r="V45" s="27" t="s">
        <v>47</v>
      </c>
      <c r="W45" s="27">
        <v>90000000</v>
      </c>
      <c r="X45" s="27">
        <f t="shared" si="4"/>
        <v>100800000.00000001</v>
      </c>
      <c r="Y45" s="21" t="s">
        <v>47</v>
      </c>
      <c r="Z45" s="24">
        <v>2015</v>
      </c>
      <c r="AA45" s="52"/>
    </row>
    <row r="46" spans="1:27" ht="76.5" outlineLevel="1" x14ac:dyDescent="0.25">
      <c r="A46" s="19" t="s">
        <v>267</v>
      </c>
      <c r="B46" s="20" t="s">
        <v>26</v>
      </c>
      <c r="C46" s="21" t="s">
        <v>241</v>
      </c>
      <c r="D46" s="21" t="s">
        <v>242</v>
      </c>
      <c r="E46" s="21" t="s">
        <v>243</v>
      </c>
      <c r="F46" s="21" t="s">
        <v>244</v>
      </c>
      <c r="G46" s="21" t="s">
        <v>245</v>
      </c>
      <c r="H46" s="54" t="s">
        <v>256</v>
      </c>
      <c r="I46" s="54" t="s">
        <v>257</v>
      </c>
      <c r="J46" s="21" t="s">
        <v>31</v>
      </c>
      <c r="K46" s="21">
        <v>100</v>
      </c>
      <c r="L46" s="19">
        <v>230000000</v>
      </c>
      <c r="M46" s="22" t="s">
        <v>27</v>
      </c>
      <c r="N46" s="53" t="s">
        <v>51</v>
      </c>
      <c r="O46" s="23" t="s">
        <v>45</v>
      </c>
      <c r="P46" s="24" t="s">
        <v>47</v>
      </c>
      <c r="Q46" s="55" t="s">
        <v>50</v>
      </c>
      <c r="R46" s="21" t="s">
        <v>77</v>
      </c>
      <c r="S46" s="24"/>
      <c r="T46" s="26" t="s">
        <v>47</v>
      </c>
      <c r="U46" s="24" t="s">
        <v>47</v>
      </c>
      <c r="V46" s="27" t="s">
        <v>47</v>
      </c>
      <c r="W46" s="27">
        <v>26300000</v>
      </c>
      <c r="X46" s="27">
        <f t="shared" si="4"/>
        <v>29456000.000000004</v>
      </c>
      <c r="Y46" s="21" t="s">
        <v>47</v>
      </c>
      <c r="Z46" s="24" t="s">
        <v>49</v>
      </c>
      <c r="AA46" s="52"/>
    </row>
    <row r="47" spans="1:27" ht="76.5" outlineLevel="1" x14ac:dyDescent="0.25">
      <c r="A47" s="59" t="s">
        <v>272</v>
      </c>
      <c r="B47" s="60" t="s">
        <v>26</v>
      </c>
      <c r="C47" s="61" t="s">
        <v>241</v>
      </c>
      <c r="D47" s="54" t="s">
        <v>242</v>
      </c>
      <c r="E47" s="61" t="s">
        <v>243</v>
      </c>
      <c r="F47" s="54" t="s">
        <v>268</v>
      </c>
      <c r="G47" s="61" t="s">
        <v>269</v>
      </c>
      <c r="H47" s="54" t="s">
        <v>270</v>
      </c>
      <c r="I47" s="54" t="s">
        <v>257</v>
      </c>
      <c r="J47" s="62" t="s">
        <v>31</v>
      </c>
      <c r="K47" s="63">
        <v>100</v>
      </c>
      <c r="L47" s="19">
        <v>230000000</v>
      </c>
      <c r="M47" s="22" t="s">
        <v>27</v>
      </c>
      <c r="N47" s="53" t="s">
        <v>51</v>
      </c>
      <c r="O47" s="54" t="s">
        <v>271</v>
      </c>
      <c r="P47" s="64"/>
      <c r="Q47" s="55" t="s">
        <v>50</v>
      </c>
      <c r="R47" s="21" t="s">
        <v>77</v>
      </c>
      <c r="S47" s="59"/>
      <c r="T47" s="59"/>
      <c r="U47" s="59"/>
      <c r="V47" s="59"/>
      <c r="W47" s="113">
        <v>2100000</v>
      </c>
      <c r="X47" s="113">
        <f t="shared" si="4"/>
        <v>2352000</v>
      </c>
      <c r="Y47" s="64"/>
      <c r="Z47" s="64">
        <v>2015</v>
      </c>
      <c r="AA47" s="59"/>
    </row>
    <row r="48" spans="1:27" s="15" customFormat="1" outlineLevel="1" x14ac:dyDescent="0.25">
      <c r="A48" s="44" t="s">
        <v>42</v>
      </c>
      <c r="B48" s="50"/>
      <c r="C48" s="36"/>
      <c r="D48" s="36"/>
      <c r="E48" s="36"/>
      <c r="F48" s="36"/>
      <c r="G48" s="36"/>
      <c r="H48" s="36"/>
      <c r="I48" s="36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1">
        <f>SUM(W42:W47)</f>
        <v>269640000</v>
      </c>
      <c r="X48" s="51">
        <f>SUM(X42:X47)</f>
        <v>301996800.00000006</v>
      </c>
      <c r="Y48" s="50"/>
      <c r="Z48" s="50"/>
      <c r="AA48" s="36"/>
    </row>
    <row r="49" spans="1:27" s="15" customFormat="1" outlineLevel="1" x14ac:dyDescent="0.25">
      <c r="A49" s="41" t="s">
        <v>33</v>
      </c>
      <c r="B49" s="46"/>
      <c r="C49" s="42"/>
      <c r="D49" s="42"/>
      <c r="E49" s="42"/>
      <c r="F49" s="42"/>
      <c r="G49" s="42"/>
      <c r="H49" s="42"/>
      <c r="I49" s="42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7">
        <f>W48</f>
        <v>269640000</v>
      </c>
      <c r="X49" s="47">
        <f>X48</f>
        <v>301996800.00000006</v>
      </c>
      <c r="Y49" s="46"/>
      <c r="Z49" s="46"/>
      <c r="AA49" s="42"/>
    </row>
    <row r="50" spans="1:27" x14ac:dyDescent="0.25">
      <c r="A50" s="38" t="s">
        <v>112</v>
      </c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40"/>
      <c r="X50" s="40"/>
      <c r="Y50" s="39"/>
      <c r="Z50" s="39"/>
      <c r="AA50" s="39"/>
    </row>
    <row r="51" spans="1:27" outlineLevel="1" x14ac:dyDescent="0.25">
      <c r="A51" s="41" t="s">
        <v>88</v>
      </c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3"/>
      <c r="X51" s="43"/>
      <c r="Y51" s="42"/>
      <c r="Z51" s="42"/>
      <c r="AA51" s="42"/>
    </row>
    <row r="52" spans="1:27" outlineLevel="1" x14ac:dyDescent="0.25">
      <c r="A52" s="44" t="s">
        <v>36</v>
      </c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45"/>
      <c r="X52" s="45"/>
      <c r="Y52" s="36"/>
      <c r="Z52" s="36"/>
      <c r="AA52" s="36"/>
    </row>
    <row r="53" spans="1:27" ht="38.25" outlineLevel="1" x14ac:dyDescent="0.25">
      <c r="A53" s="19" t="s">
        <v>113</v>
      </c>
      <c r="B53" s="20" t="s">
        <v>26</v>
      </c>
      <c r="C53" s="21" t="s">
        <v>114</v>
      </c>
      <c r="D53" s="29" t="s">
        <v>115</v>
      </c>
      <c r="E53" s="29" t="s">
        <v>116</v>
      </c>
      <c r="F53" s="29" t="s">
        <v>117</v>
      </c>
      <c r="G53" s="29" t="s">
        <v>118</v>
      </c>
      <c r="H53" s="20" t="s">
        <v>119</v>
      </c>
      <c r="I53" s="20" t="s">
        <v>120</v>
      </c>
      <c r="J53" s="21" t="s">
        <v>31</v>
      </c>
      <c r="K53" s="21">
        <v>100</v>
      </c>
      <c r="L53" s="19">
        <v>230000000</v>
      </c>
      <c r="M53" s="22" t="s">
        <v>27</v>
      </c>
      <c r="N53" s="21" t="s">
        <v>32</v>
      </c>
      <c r="O53" s="30" t="s">
        <v>43</v>
      </c>
      <c r="P53" s="31" t="s">
        <v>121</v>
      </c>
      <c r="Q53" s="32" t="s">
        <v>44</v>
      </c>
      <c r="R53" s="20" t="s">
        <v>122</v>
      </c>
      <c r="S53" s="24">
        <v>112</v>
      </c>
      <c r="T53" s="26" t="s">
        <v>123</v>
      </c>
      <c r="U53" s="33">
        <v>91070</v>
      </c>
      <c r="V53" s="34">
        <v>141.08000000000001</v>
      </c>
      <c r="W53" s="34">
        <f t="shared" ref="W53:W54" si="5">U53*V53</f>
        <v>12848155.600000001</v>
      </c>
      <c r="X53" s="34">
        <f t="shared" ref="X53:X54" si="6">W53*1.12</f>
        <v>14389934.272000004</v>
      </c>
      <c r="Y53" s="21"/>
      <c r="Z53" s="24">
        <v>2014</v>
      </c>
      <c r="AA53" s="62" t="s">
        <v>137</v>
      </c>
    </row>
    <row r="54" spans="1:27" ht="38.25" outlineLevel="1" x14ac:dyDescent="0.25">
      <c r="A54" s="19" t="s">
        <v>124</v>
      </c>
      <c r="B54" s="20" t="s">
        <v>26</v>
      </c>
      <c r="C54" s="21" t="s">
        <v>125</v>
      </c>
      <c r="D54" s="29" t="s">
        <v>126</v>
      </c>
      <c r="E54" s="29" t="s">
        <v>127</v>
      </c>
      <c r="F54" s="29" t="s">
        <v>128</v>
      </c>
      <c r="G54" s="29" t="s">
        <v>129</v>
      </c>
      <c r="H54" s="20" t="s">
        <v>130</v>
      </c>
      <c r="I54" s="20" t="s">
        <v>131</v>
      </c>
      <c r="J54" s="21" t="s">
        <v>31</v>
      </c>
      <c r="K54" s="21">
        <v>0</v>
      </c>
      <c r="L54" s="19">
        <v>230000000</v>
      </c>
      <c r="M54" s="22" t="s">
        <v>27</v>
      </c>
      <c r="N54" s="21" t="s">
        <v>32</v>
      </c>
      <c r="O54" s="30" t="s">
        <v>43</v>
      </c>
      <c r="P54" s="31" t="s">
        <v>80</v>
      </c>
      <c r="Q54" s="32" t="s">
        <v>132</v>
      </c>
      <c r="R54" s="20" t="s">
        <v>122</v>
      </c>
      <c r="S54" s="24">
        <v>112</v>
      </c>
      <c r="T54" s="26" t="s">
        <v>123</v>
      </c>
      <c r="U54" s="33">
        <v>599999.99999999977</v>
      </c>
      <c r="V54" s="34">
        <v>151.78</v>
      </c>
      <c r="W54" s="34">
        <f t="shared" si="5"/>
        <v>91067999.99999997</v>
      </c>
      <c r="X54" s="34">
        <f t="shared" si="6"/>
        <v>101996159.99999997</v>
      </c>
      <c r="Y54" s="21"/>
      <c r="Z54" s="24">
        <v>2014</v>
      </c>
      <c r="AA54" s="62" t="s">
        <v>133</v>
      </c>
    </row>
    <row r="55" spans="1:27" outlineLevel="1" x14ac:dyDescent="0.25">
      <c r="A55" s="44" t="s">
        <v>35</v>
      </c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49">
        <f>SUM(W53:W54)</f>
        <v>103916155.59999996</v>
      </c>
      <c r="X55" s="49">
        <f>SUM(X53:X54)</f>
        <v>116386094.27199997</v>
      </c>
      <c r="Y55" s="36"/>
      <c r="Z55" s="36"/>
      <c r="AA55" s="36"/>
    </row>
    <row r="56" spans="1:27" s="15" customFormat="1" outlineLevel="1" x14ac:dyDescent="0.25">
      <c r="A56" s="41" t="s">
        <v>85</v>
      </c>
      <c r="B56" s="46"/>
      <c r="C56" s="42"/>
      <c r="D56" s="42"/>
      <c r="E56" s="42"/>
      <c r="F56" s="42"/>
      <c r="G56" s="42"/>
      <c r="H56" s="42"/>
      <c r="I56" s="42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7">
        <f>W55</f>
        <v>103916155.59999996</v>
      </c>
      <c r="X56" s="47">
        <f>X55</f>
        <v>116386094.27199997</v>
      </c>
      <c r="Y56" s="46"/>
      <c r="Z56" s="46"/>
      <c r="AA56" s="42"/>
    </row>
    <row r="57" spans="1:27" outlineLevel="1" x14ac:dyDescent="0.25">
      <c r="A57" s="41" t="s">
        <v>24</v>
      </c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8"/>
      <c r="X57" s="48"/>
      <c r="Y57" s="42"/>
      <c r="Z57" s="42"/>
      <c r="AA57" s="42"/>
    </row>
    <row r="58" spans="1:27" outlineLevel="1" x14ac:dyDescent="0.25">
      <c r="A58" s="44" t="s">
        <v>36</v>
      </c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49"/>
      <c r="X58" s="49"/>
      <c r="Y58" s="36"/>
      <c r="Z58" s="36"/>
      <c r="AA58" s="36"/>
    </row>
    <row r="59" spans="1:27" ht="38.25" outlineLevel="1" x14ac:dyDescent="0.2">
      <c r="A59" s="64" t="s">
        <v>134</v>
      </c>
      <c r="B59" s="64" t="s">
        <v>74</v>
      </c>
      <c r="C59" s="62" t="s">
        <v>114</v>
      </c>
      <c r="D59" s="62" t="s">
        <v>115</v>
      </c>
      <c r="E59" s="62" t="s">
        <v>116</v>
      </c>
      <c r="F59" s="62" t="s">
        <v>117</v>
      </c>
      <c r="G59" s="65" t="s">
        <v>118</v>
      </c>
      <c r="H59" s="66" t="s">
        <v>119</v>
      </c>
      <c r="I59" s="66" t="s">
        <v>120</v>
      </c>
      <c r="J59" s="67" t="s">
        <v>31</v>
      </c>
      <c r="K59" s="68">
        <v>100</v>
      </c>
      <c r="L59" s="66">
        <v>230000000</v>
      </c>
      <c r="M59" s="65" t="s">
        <v>27</v>
      </c>
      <c r="N59" s="21" t="s">
        <v>37</v>
      </c>
      <c r="O59" s="30" t="s">
        <v>43</v>
      </c>
      <c r="P59" s="31" t="s">
        <v>121</v>
      </c>
      <c r="Q59" s="32" t="s">
        <v>48</v>
      </c>
      <c r="R59" s="66" t="s">
        <v>122</v>
      </c>
      <c r="S59" s="64">
        <v>112</v>
      </c>
      <c r="T59" s="62" t="s">
        <v>123</v>
      </c>
      <c r="U59" s="69">
        <v>91070</v>
      </c>
      <c r="V59" s="70">
        <v>135.72</v>
      </c>
      <c r="W59" s="70">
        <f>U59*V59</f>
        <v>12360020.4</v>
      </c>
      <c r="X59" s="70">
        <f>W59*1.12</f>
        <v>13843222.848000001</v>
      </c>
      <c r="Y59" s="71"/>
      <c r="Z59" s="72">
        <v>2015</v>
      </c>
      <c r="AA59" s="62"/>
    </row>
    <row r="60" spans="1:27" ht="38.25" outlineLevel="1" x14ac:dyDescent="0.25">
      <c r="A60" s="64" t="s">
        <v>135</v>
      </c>
      <c r="B60" s="62" t="s">
        <v>26</v>
      </c>
      <c r="C60" s="73" t="s">
        <v>125</v>
      </c>
      <c r="D60" s="62" t="s">
        <v>126</v>
      </c>
      <c r="E60" s="62" t="s">
        <v>127</v>
      </c>
      <c r="F60" s="62" t="s">
        <v>128</v>
      </c>
      <c r="G60" s="65" t="s">
        <v>129</v>
      </c>
      <c r="H60" s="62" t="s">
        <v>130</v>
      </c>
      <c r="I60" s="62" t="s">
        <v>131</v>
      </c>
      <c r="J60" s="67" t="s">
        <v>31</v>
      </c>
      <c r="K60" s="68">
        <v>0</v>
      </c>
      <c r="L60" s="62">
        <v>230000000</v>
      </c>
      <c r="M60" s="54" t="s">
        <v>27</v>
      </c>
      <c r="N60" s="21" t="s">
        <v>32</v>
      </c>
      <c r="O60" s="30" t="s">
        <v>43</v>
      </c>
      <c r="P60" s="31" t="s">
        <v>80</v>
      </c>
      <c r="Q60" s="32" t="s">
        <v>136</v>
      </c>
      <c r="R60" s="62" t="s">
        <v>122</v>
      </c>
      <c r="S60" s="64">
        <v>112</v>
      </c>
      <c r="T60" s="62" t="s">
        <v>123</v>
      </c>
      <c r="U60" s="69">
        <v>599999.99999999977</v>
      </c>
      <c r="V60" s="70">
        <v>151.78</v>
      </c>
      <c r="W60" s="70">
        <f t="shared" ref="W60" si="7">U60*V60</f>
        <v>91067999.99999997</v>
      </c>
      <c r="X60" s="70">
        <f t="shared" ref="X60" si="8">W60*1.12</f>
        <v>101996159.99999997</v>
      </c>
      <c r="Y60" s="64"/>
      <c r="Z60" s="72">
        <v>2015</v>
      </c>
      <c r="AA60" s="62"/>
    </row>
    <row r="61" spans="1:27" s="15" customFormat="1" outlineLevel="1" x14ac:dyDescent="0.25">
      <c r="A61" s="44" t="s">
        <v>35</v>
      </c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49">
        <f>SUM(W59:W60)</f>
        <v>103428020.39999998</v>
      </c>
      <c r="X61" s="49">
        <f>SUM(X59:X60)</f>
        <v>115839382.84799998</v>
      </c>
      <c r="Y61" s="50"/>
      <c r="Z61" s="50"/>
      <c r="AA61" s="36"/>
    </row>
    <row r="62" spans="1:27" s="15" customFormat="1" outlineLevel="1" x14ac:dyDescent="0.25">
      <c r="A62" s="41" t="s">
        <v>33</v>
      </c>
      <c r="B62" s="46"/>
      <c r="C62" s="42"/>
      <c r="D62" s="42"/>
      <c r="E62" s="42"/>
      <c r="F62" s="42"/>
      <c r="G62" s="42"/>
      <c r="H62" s="42"/>
      <c r="I62" s="42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7">
        <f>W61</f>
        <v>103428020.39999998</v>
      </c>
      <c r="X62" s="47">
        <f>X61</f>
        <v>115839382.84799998</v>
      </c>
      <c r="Y62" s="46"/>
      <c r="Z62" s="46"/>
      <c r="AA62" s="42"/>
    </row>
    <row r="63" spans="1:27" x14ac:dyDescent="0.25">
      <c r="A63" s="38" t="s">
        <v>56</v>
      </c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40"/>
      <c r="X63" s="40"/>
      <c r="Y63" s="39"/>
      <c r="Z63" s="39"/>
      <c r="AA63" s="39"/>
    </row>
    <row r="64" spans="1:27" outlineLevel="1" x14ac:dyDescent="0.25">
      <c r="A64" s="41" t="s">
        <v>88</v>
      </c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3"/>
      <c r="X64" s="43"/>
      <c r="Y64" s="42"/>
      <c r="Z64" s="42"/>
      <c r="AA64" s="42"/>
    </row>
    <row r="65" spans="1:27" outlineLevel="1" x14ac:dyDescent="0.25">
      <c r="A65" s="44" t="s">
        <v>40</v>
      </c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45"/>
      <c r="X65" s="45"/>
      <c r="Y65" s="36"/>
      <c r="Z65" s="36"/>
      <c r="AA65" s="36"/>
    </row>
    <row r="66" spans="1:27" ht="38.25" outlineLevel="1" x14ac:dyDescent="0.25">
      <c r="A66" s="19" t="s">
        <v>72</v>
      </c>
      <c r="B66" s="20" t="s">
        <v>26</v>
      </c>
      <c r="C66" s="21" t="s">
        <v>57</v>
      </c>
      <c r="D66" s="21" t="s">
        <v>58</v>
      </c>
      <c r="E66" s="21" t="s">
        <v>59</v>
      </c>
      <c r="F66" s="21" t="s">
        <v>60</v>
      </c>
      <c r="G66" s="21" t="s">
        <v>61</v>
      </c>
      <c r="H66" s="21" t="s">
        <v>62</v>
      </c>
      <c r="I66" s="21" t="s">
        <v>63</v>
      </c>
      <c r="J66" s="21" t="s">
        <v>31</v>
      </c>
      <c r="K66" s="21">
        <v>100</v>
      </c>
      <c r="L66" s="19">
        <v>230000000</v>
      </c>
      <c r="M66" s="74" t="s">
        <v>27</v>
      </c>
      <c r="N66" s="21" t="s">
        <v>53</v>
      </c>
      <c r="O66" s="23" t="s">
        <v>43</v>
      </c>
      <c r="P66" s="24" t="s">
        <v>47</v>
      </c>
      <c r="Q66" s="21" t="s">
        <v>71</v>
      </c>
      <c r="R66" s="21" t="s">
        <v>55</v>
      </c>
      <c r="S66" s="24" t="s">
        <v>47</v>
      </c>
      <c r="T66" s="26" t="s">
        <v>47</v>
      </c>
      <c r="U66" s="24" t="s">
        <v>47</v>
      </c>
      <c r="V66" s="27" t="s">
        <v>47</v>
      </c>
      <c r="W66" s="34">
        <v>71025632</v>
      </c>
      <c r="X66" s="34">
        <f t="shared" ref="X66:X72" si="9">W66*1.12</f>
        <v>79548707.840000004</v>
      </c>
      <c r="Y66" s="21" t="s">
        <v>47</v>
      </c>
      <c r="Z66" s="24">
        <v>2015</v>
      </c>
      <c r="AA66" s="26" t="s">
        <v>229</v>
      </c>
    </row>
    <row r="67" spans="1:27" ht="51" outlineLevel="1" x14ac:dyDescent="0.2">
      <c r="A67" s="19" t="s">
        <v>138</v>
      </c>
      <c r="B67" s="20" t="s">
        <v>26</v>
      </c>
      <c r="C67" s="21" t="s">
        <v>139</v>
      </c>
      <c r="D67" s="29" t="s">
        <v>140</v>
      </c>
      <c r="E67" s="29" t="s">
        <v>141</v>
      </c>
      <c r="F67" s="29" t="s">
        <v>140</v>
      </c>
      <c r="G67" s="29" t="s">
        <v>141</v>
      </c>
      <c r="H67" s="20" t="s">
        <v>142</v>
      </c>
      <c r="I67" s="20" t="s">
        <v>143</v>
      </c>
      <c r="J67" s="21" t="s">
        <v>31</v>
      </c>
      <c r="K67" s="21">
        <v>50</v>
      </c>
      <c r="L67" s="19">
        <v>230000000</v>
      </c>
      <c r="M67" s="22" t="s">
        <v>27</v>
      </c>
      <c r="N67" s="21" t="s">
        <v>37</v>
      </c>
      <c r="O67" s="30" t="s">
        <v>43</v>
      </c>
      <c r="P67" s="31" t="s">
        <v>47</v>
      </c>
      <c r="Q67" s="32" t="s">
        <v>48</v>
      </c>
      <c r="R67" s="20" t="s">
        <v>55</v>
      </c>
      <c r="S67" s="24"/>
      <c r="T67" s="26" t="s">
        <v>47</v>
      </c>
      <c r="U67" s="33" t="s">
        <v>47</v>
      </c>
      <c r="V67" s="34" t="s">
        <v>47</v>
      </c>
      <c r="W67" s="34">
        <v>84000000</v>
      </c>
      <c r="X67" s="34">
        <f t="shared" si="9"/>
        <v>94080000.000000015</v>
      </c>
      <c r="Y67" s="21" t="s">
        <v>47</v>
      </c>
      <c r="Z67" s="24" t="s">
        <v>49</v>
      </c>
      <c r="AA67" s="35" t="s">
        <v>230</v>
      </c>
    </row>
    <row r="68" spans="1:27" ht="51" outlineLevel="1" x14ac:dyDescent="0.2">
      <c r="A68" s="19" t="s">
        <v>144</v>
      </c>
      <c r="B68" s="20" t="s">
        <v>26</v>
      </c>
      <c r="C68" s="21" t="s">
        <v>139</v>
      </c>
      <c r="D68" s="29" t="s">
        <v>140</v>
      </c>
      <c r="E68" s="29" t="s">
        <v>141</v>
      </c>
      <c r="F68" s="29" t="s">
        <v>140</v>
      </c>
      <c r="G68" s="29" t="s">
        <v>141</v>
      </c>
      <c r="H68" s="20" t="s">
        <v>142</v>
      </c>
      <c r="I68" s="20" t="s">
        <v>143</v>
      </c>
      <c r="J68" s="21" t="s">
        <v>31</v>
      </c>
      <c r="K68" s="21">
        <v>50</v>
      </c>
      <c r="L68" s="19">
        <v>230000000</v>
      </c>
      <c r="M68" s="22" t="s">
        <v>27</v>
      </c>
      <c r="N68" s="21" t="s">
        <v>37</v>
      </c>
      <c r="O68" s="30" t="s">
        <v>43</v>
      </c>
      <c r="P68" s="31" t="s">
        <v>47</v>
      </c>
      <c r="Q68" s="32" t="s">
        <v>48</v>
      </c>
      <c r="R68" s="20" t="s">
        <v>55</v>
      </c>
      <c r="S68" s="24"/>
      <c r="T68" s="26" t="s">
        <v>47</v>
      </c>
      <c r="U68" s="33" t="s">
        <v>47</v>
      </c>
      <c r="V68" s="34" t="s">
        <v>47</v>
      </c>
      <c r="W68" s="34">
        <v>18000000</v>
      </c>
      <c r="X68" s="34">
        <f t="shared" si="9"/>
        <v>20160000.000000004</v>
      </c>
      <c r="Y68" s="21" t="s">
        <v>47</v>
      </c>
      <c r="Z68" s="24" t="s">
        <v>49</v>
      </c>
      <c r="AA68" s="35" t="s">
        <v>230</v>
      </c>
    </row>
    <row r="69" spans="1:27" ht="51" outlineLevel="1" x14ac:dyDescent="0.2">
      <c r="A69" s="19" t="s">
        <v>145</v>
      </c>
      <c r="B69" s="20" t="s">
        <v>26</v>
      </c>
      <c r="C69" s="21" t="s">
        <v>139</v>
      </c>
      <c r="D69" s="29" t="s">
        <v>140</v>
      </c>
      <c r="E69" s="29" t="s">
        <v>141</v>
      </c>
      <c r="F69" s="29" t="s">
        <v>140</v>
      </c>
      <c r="G69" s="29" t="s">
        <v>141</v>
      </c>
      <c r="H69" s="20" t="s">
        <v>142</v>
      </c>
      <c r="I69" s="20" t="s">
        <v>143</v>
      </c>
      <c r="J69" s="21" t="s">
        <v>31</v>
      </c>
      <c r="K69" s="21">
        <v>50</v>
      </c>
      <c r="L69" s="19">
        <v>230000000</v>
      </c>
      <c r="M69" s="22" t="s">
        <v>27</v>
      </c>
      <c r="N69" s="21" t="s">
        <v>37</v>
      </c>
      <c r="O69" s="30" t="s">
        <v>43</v>
      </c>
      <c r="P69" s="31" t="s">
        <v>47</v>
      </c>
      <c r="Q69" s="32" t="s">
        <v>48</v>
      </c>
      <c r="R69" s="20" t="s">
        <v>55</v>
      </c>
      <c r="S69" s="24"/>
      <c r="T69" s="26" t="s">
        <v>47</v>
      </c>
      <c r="U69" s="33" t="s">
        <v>47</v>
      </c>
      <c r="V69" s="34" t="s">
        <v>47</v>
      </c>
      <c r="W69" s="34">
        <v>55000000</v>
      </c>
      <c r="X69" s="34">
        <f t="shared" si="9"/>
        <v>61600000.000000007</v>
      </c>
      <c r="Y69" s="21" t="s">
        <v>47</v>
      </c>
      <c r="Z69" s="24" t="s">
        <v>49</v>
      </c>
      <c r="AA69" s="35" t="s">
        <v>230</v>
      </c>
    </row>
    <row r="70" spans="1:27" ht="51" outlineLevel="1" x14ac:dyDescent="0.2">
      <c r="A70" s="19" t="s">
        <v>146</v>
      </c>
      <c r="B70" s="20" t="s">
        <v>26</v>
      </c>
      <c r="C70" s="21" t="s">
        <v>139</v>
      </c>
      <c r="D70" s="29" t="s">
        <v>140</v>
      </c>
      <c r="E70" s="29" t="s">
        <v>141</v>
      </c>
      <c r="F70" s="29" t="s">
        <v>140</v>
      </c>
      <c r="G70" s="29" t="s">
        <v>141</v>
      </c>
      <c r="H70" s="20" t="s">
        <v>142</v>
      </c>
      <c r="I70" s="20" t="s">
        <v>143</v>
      </c>
      <c r="J70" s="21" t="s">
        <v>31</v>
      </c>
      <c r="K70" s="21">
        <v>50</v>
      </c>
      <c r="L70" s="19">
        <v>230000000</v>
      </c>
      <c r="M70" s="22" t="s">
        <v>27</v>
      </c>
      <c r="N70" s="21" t="s">
        <v>37</v>
      </c>
      <c r="O70" s="30" t="s">
        <v>43</v>
      </c>
      <c r="P70" s="31" t="s">
        <v>47</v>
      </c>
      <c r="Q70" s="32" t="s">
        <v>48</v>
      </c>
      <c r="R70" s="20" t="s">
        <v>55</v>
      </c>
      <c r="S70" s="24"/>
      <c r="T70" s="26" t="s">
        <v>47</v>
      </c>
      <c r="U70" s="33" t="s">
        <v>47</v>
      </c>
      <c r="V70" s="34" t="s">
        <v>47</v>
      </c>
      <c r="W70" s="34">
        <v>50050000</v>
      </c>
      <c r="X70" s="34">
        <f t="shared" si="9"/>
        <v>56056000.000000007</v>
      </c>
      <c r="Y70" s="21" t="s">
        <v>47</v>
      </c>
      <c r="Z70" s="24" t="s">
        <v>49</v>
      </c>
      <c r="AA70" s="35" t="s">
        <v>230</v>
      </c>
    </row>
    <row r="71" spans="1:27" ht="51" outlineLevel="1" x14ac:dyDescent="0.2">
      <c r="A71" s="19" t="s">
        <v>147</v>
      </c>
      <c r="B71" s="20" t="s">
        <v>26</v>
      </c>
      <c r="C71" s="21" t="s">
        <v>139</v>
      </c>
      <c r="D71" s="29" t="s">
        <v>140</v>
      </c>
      <c r="E71" s="29" t="s">
        <v>141</v>
      </c>
      <c r="F71" s="29" t="s">
        <v>140</v>
      </c>
      <c r="G71" s="29" t="s">
        <v>141</v>
      </c>
      <c r="H71" s="20" t="s">
        <v>142</v>
      </c>
      <c r="I71" s="20" t="s">
        <v>143</v>
      </c>
      <c r="J71" s="21" t="s">
        <v>31</v>
      </c>
      <c r="K71" s="21">
        <v>50</v>
      </c>
      <c r="L71" s="19">
        <v>230000000</v>
      </c>
      <c r="M71" s="22" t="s">
        <v>27</v>
      </c>
      <c r="N71" s="21" t="s">
        <v>37</v>
      </c>
      <c r="O71" s="30" t="s">
        <v>43</v>
      </c>
      <c r="P71" s="31" t="s">
        <v>47</v>
      </c>
      <c r="Q71" s="32" t="s">
        <v>48</v>
      </c>
      <c r="R71" s="20" t="s">
        <v>55</v>
      </c>
      <c r="S71" s="24"/>
      <c r="T71" s="26" t="s">
        <v>47</v>
      </c>
      <c r="U71" s="33" t="s">
        <v>47</v>
      </c>
      <c r="V71" s="34" t="s">
        <v>47</v>
      </c>
      <c r="W71" s="34">
        <v>9790000</v>
      </c>
      <c r="X71" s="34">
        <f t="shared" si="9"/>
        <v>10964800.000000002</v>
      </c>
      <c r="Y71" s="21" t="s">
        <v>47</v>
      </c>
      <c r="Z71" s="24" t="s">
        <v>49</v>
      </c>
      <c r="AA71" s="35" t="s">
        <v>230</v>
      </c>
    </row>
    <row r="72" spans="1:27" ht="38.25" outlineLevel="1" x14ac:dyDescent="0.25">
      <c r="A72" s="19" t="s">
        <v>73</v>
      </c>
      <c r="B72" s="20" t="s">
        <v>26</v>
      </c>
      <c r="C72" s="75" t="s">
        <v>64</v>
      </c>
      <c r="D72" s="21" t="s">
        <v>65</v>
      </c>
      <c r="E72" s="21" t="s">
        <v>66</v>
      </c>
      <c r="F72" s="21" t="s">
        <v>67</v>
      </c>
      <c r="G72" s="21" t="s">
        <v>68</v>
      </c>
      <c r="H72" s="21" t="s">
        <v>69</v>
      </c>
      <c r="I72" s="21" t="s">
        <v>70</v>
      </c>
      <c r="J72" s="21" t="s">
        <v>34</v>
      </c>
      <c r="K72" s="21">
        <v>50</v>
      </c>
      <c r="L72" s="19">
        <v>230000000</v>
      </c>
      <c r="M72" s="22" t="s">
        <v>27</v>
      </c>
      <c r="N72" s="21" t="s">
        <v>37</v>
      </c>
      <c r="O72" s="23" t="s">
        <v>43</v>
      </c>
      <c r="P72" s="24"/>
      <c r="Q72" s="21" t="s">
        <v>148</v>
      </c>
      <c r="R72" s="21" t="s">
        <v>55</v>
      </c>
      <c r="S72" s="24"/>
      <c r="T72" s="26"/>
      <c r="U72" s="24"/>
      <c r="V72" s="27"/>
      <c r="W72" s="34">
        <v>7818000</v>
      </c>
      <c r="X72" s="34">
        <f t="shared" si="9"/>
        <v>8756160</v>
      </c>
      <c r="Y72" s="21"/>
      <c r="Z72" s="24">
        <v>2015</v>
      </c>
      <c r="AA72" s="26" t="s">
        <v>231</v>
      </c>
    </row>
    <row r="73" spans="1:27" outlineLevel="1" x14ac:dyDescent="0.25">
      <c r="A73" s="44" t="s">
        <v>42</v>
      </c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49">
        <f>SUM(W66:W72)</f>
        <v>295683632</v>
      </c>
      <c r="X73" s="49">
        <f>SUM(X66:X72)</f>
        <v>331165667.84000003</v>
      </c>
      <c r="Y73" s="36"/>
      <c r="Z73" s="36"/>
      <c r="AA73" s="36"/>
    </row>
    <row r="74" spans="1:27" s="15" customFormat="1" outlineLevel="1" x14ac:dyDescent="0.25">
      <c r="A74" s="41" t="s">
        <v>85</v>
      </c>
      <c r="B74" s="46"/>
      <c r="C74" s="42"/>
      <c r="D74" s="42"/>
      <c r="E74" s="42"/>
      <c r="F74" s="42"/>
      <c r="G74" s="42"/>
      <c r="H74" s="42"/>
      <c r="I74" s="42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7">
        <f>W73</f>
        <v>295683632</v>
      </c>
      <c r="X74" s="47">
        <f>X73</f>
        <v>331165667.84000003</v>
      </c>
      <c r="Y74" s="46"/>
      <c r="Z74" s="46"/>
      <c r="AA74" s="42"/>
    </row>
    <row r="75" spans="1:27" outlineLevel="1" x14ac:dyDescent="0.25">
      <c r="A75" s="41" t="s">
        <v>24</v>
      </c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8"/>
      <c r="X75" s="48"/>
      <c r="Y75" s="42"/>
      <c r="Z75" s="42"/>
      <c r="AA75" s="42"/>
    </row>
    <row r="76" spans="1:27" outlineLevel="1" x14ac:dyDescent="0.25">
      <c r="A76" s="44" t="s">
        <v>36</v>
      </c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45"/>
      <c r="X76" s="45"/>
      <c r="Y76" s="36"/>
      <c r="Z76" s="36"/>
      <c r="AA76" s="36"/>
    </row>
    <row r="77" spans="1:27" ht="114.75" outlineLevel="1" x14ac:dyDescent="0.25">
      <c r="A77" s="62" t="s">
        <v>186</v>
      </c>
      <c r="B77" s="60" t="s">
        <v>74</v>
      </c>
      <c r="C77" s="76" t="s">
        <v>149</v>
      </c>
      <c r="D77" s="76" t="s">
        <v>150</v>
      </c>
      <c r="E77" s="76" t="s">
        <v>151</v>
      </c>
      <c r="F77" s="76" t="s">
        <v>152</v>
      </c>
      <c r="G77" s="76" t="s">
        <v>153</v>
      </c>
      <c r="H77" s="76" t="s">
        <v>154</v>
      </c>
      <c r="I77" s="76" t="s">
        <v>155</v>
      </c>
      <c r="J77" s="64" t="s">
        <v>34</v>
      </c>
      <c r="K77" s="77">
        <v>50</v>
      </c>
      <c r="L77" s="61">
        <v>230000000</v>
      </c>
      <c r="M77" s="62" t="s">
        <v>75</v>
      </c>
      <c r="N77" s="21" t="s">
        <v>51</v>
      </c>
      <c r="O77" s="76" t="s">
        <v>43</v>
      </c>
      <c r="P77" s="78"/>
      <c r="Q77" s="62" t="s">
        <v>87</v>
      </c>
      <c r="R77" s="79" t="s">
        <v>76</v>
      </c>
      <c r="S77" s="78">
        <v>112</v>
      </c>
      <c r="T77" s="76" t="s">
        <v>123</v>
      </c>
      <c r="U77" s="80">
        <v>386043.5</v>
      </c>
      <c r="V77" s="80">
        <f>W77/U77</f>
        <v>200</v>
      </c>
      <c r="W77" s="81">
        <v>77208700</v>
      </c>
      <c r="X77" s="70">
        <f t="shared" ref="X77:X82" si="10">W77*1.12</f>
        <v>86473744.000000015</v>
      </c>
      <c r="Y77" s="82"/>
      <c r="Z77" s="62">
        <v>2015</v>
      </c>
      <c r="AA77" s="83"/>
    </row>
    <row r="78" spans="1:27" ht="114.75" outlineLevel="1" x14ac:dyDescent="0.25">
      <c r="A78" s="62" t="s">
        <v>187</v>
      </c>
      <c r="B78" s="60" t="s">
        <v>74</v>
      </c>
      <c r="C78" s="76" t="s">
        <v>149</v>
      </c>
      <c r="D78" s="76" t="s">
        <v>150</v>
      </c>
      <c r="E78" s="76" t="s">
        <v>151</v>
      </c>
      <c r="F78" s="76" t="s">
        <v>152</v>
      </c>
      <c r="G78" s="76" t="s">
        <v>153</v>
      </c>
      <c r="H78" s="76" t="s">
        <v>154</v>
      </c>
      <c r="I78" s="76" t="s">
        <v>155</v>
      </c>
      <c r="J78" s="64" t="s">
        <v>31</v>
      </c>
      <c r="K78" s="77">
        <v>50</v>
      </c>
      <c r="L78" s="61">
        <v>230000000</v>
      </c>
      <c r="M78" s="62" t="s">
        <v>75</v>
      </c>
      <c r="N78" s="79" t="s">
        <v>37</v>
      </c>
      <c r="O78" s="76" t="s">
        <v>43</v>
      </c>
      <c r="P78" s="78"/>
      <c r="Q78" s="62" t="s">
        <v>156</v>
      </c>
      <c r="R78" s="79" t="s">
        <v>76</v>
      </c>
      <c r="S78" s="78">
        <v>112</v>
      </c>
      <c r="T78" s="76" t="s">
        <v>123</v>
      </c>
      <c r="U78" s="84">
        <v>77209</v>
      </c>
      <c r="V78" s="80">
        <f>W78/U78</f>
        <v>200</v>
      </c>
      <c r="W78" s="81">
        <v>15441800</v>
      </c>
      <c r="X78" s="70">
        <f t="shared" si="10"/>
        <v>17294816</v>
      </c>
      <c r="Y78" s="82"/>
      <c r="Z78" s="62">
        <v>2015</v>
      </c>
      <c r="AA78" s="83"/>
    </row>
    <row r="79" spans="1:27" ht="102" outlineLevel="1" x14ac:dyDescent="0.25">
      <c r="A79" s="62" t="s">
        <v>188</v>
      </c>
      <c r="B79" s="20" t="s">
        <v>26</v>
      </c>
      <c r="C79" s="21" t="s">
        <v>157</v>
      </c>
      <c r="D79" s="29" t="s">
        <v>158</v>
      </c>
      <c r="E79" s="29" t="s">
        <v>159</v>
      </c>
      <c r="F79" s="29" t="s">
        <v>160</v>
      </c>
      <c r="G79" s="29" t="s">
        <v>161</v>
      </c>
      <c r="H79" s="20" t="s">
        <v>162</v>
      </c>
      <c r="I79" s="20" t="s">
        <v>163</v>
      </c>
      <c r="J79" s="21" t="s">
        <v>84</v>
      </c>
      <c r="K79" s="21">
        <v>45</v>
      </c>
      <c r="L79" s="19">
        <v>230000000</v>
      </c>
      <c r="M79" s="22" t="s">
        <v>27</v>
      </c>
      <c r="N79" s="21" t="s">
        <v>51</v>
      </c>
      <c r="O79" s="30" t="s">
        <v>79</v>
      </c>
      <c r="P79" s="31" t="s">
        <v>80</v>
      </c>
      <c r="Q79" s="32" t="s">
        <v>164</v>
      </c>
      <c r="R79" s="32" t="s">
        <v>82</v>
      </c>
      <c r="S79" s="24">
        <v>642</v>
      </c>
      <c r="T79" s="26" t="s">
        <v>165</v>
      </c>
      <c r="U79" s="33">
        <v>1</v>
      </c>
      <c r="V79" s="80">
        <f>W79/U79</f>
        <v>5500000</v>
      </c>
      <c r="W79" s="34">
        <v>5500000</v>
      </c>
      <c r="X79" s="70">
        <f t="shared" si="10"/>
        <v>6160000.0000000009</v>
      </c>
      <c r="Y79" s="21" t="s">
        <v>38</v>
      </c>
      <c r="Z79" s="62">
        <v>2015</v>
      </c>
      <c r="AA79" s="83"/>
    </row>
    <row r="80" spans="1:27" ht="102" outlineLevel="1" x14ac:dyDescent="0.25">
      <c r="A80" s="62" t="s">
        <v>189</v>
      </c>
      <c r="B80" s="20" t="s">
        <v>26</v>
      </c>
      <c r="C80" s="21" t="s">
        <v>166</v>
      </c>
      <c r="D80" s="29" t="s">
        <v>167</v>
      </c>
      <c r="E80" s="29" t="s">
        <v>168</v>
      </c>
      <c r="F80" s="29" t="s">
        <v>169</v>
      </c>
      <c r="G80" s="29" t="s">
        <v>168</v>
      </c>
      <c r="H80" s="20" t="s">
        <v>170</v>
      </c>
      <c r="I80" s="20" t="s">
        <v>171</v>
      </c>
      <c r="J80" s="21" t="s">
        <v>31</v>
      </c>
      <c r="K80" s="21"/>
      <c r="L80" s="19">
        <v>230000000</v>
      </c>
      <c r="M80" s="22" t="s">
        <v>27</v>
      </c>
      <c r="N80" s="21" t="s">
        <v>86</v>
      </c>
      <c r="O80" s="30" t="s">
        <v>79</v>
      </c>
      <c r="P80" s="31" t="s">
        <v>80</v>
      </c>
      <c r="Q80" s="32" t="s">
        <v>81</v>
      </c>
      <c r="R80" s="20" t="s">
        <v>172</v>
      </c>
      <c r="S80" s="24">
        <v>796</v>
      </c>
      <c r="T80" s="26" t="s">
        <v>83</v>
      </c>
      <c r="U80" s="85">
        <v>940</v>
      </c>
      <c r="V80" s="34">
        <v>111</v>
      </c>
      <c r="W80" s="34">
        <f t="shared" ref="W80:W82" si="11">U80*V80</f>
        <v>104340</v>
      </c>
      <c r="X80" s="70">
        <f t="shared" si="10"/>
        <v>116860.80000000002</v>
      </c>
      <c r="Y80" s="21"/>
      <c r="Z80" s="62">
        <v>2015</v>
      </c>
      <c r="AA80" s="83"/>
    </row>
    <row r="81" spans="1:27" ht="102" outlineLevel="1" x14ac:dyDescent="0.25">
      <c r="A81" s="62" t="s">
        <v>190</v>
      </c>
      <c r="B81" s="20" t="s">
        <v>26</v>
      </c>
      <c r="C81" s="21" t="s">
        <v>173</v>
      </c>
      <c r="D81" s="29" t="s">
        <v>174</v>
      </c>
      <c r="E81" s="29" t="s">
        <v>174</v>
      </c>
      <c r="F81" s="29" t="s">
        <v>175</v>
      </c>
      <c r="G81" s="29" t="s">
        <v>176</v>
      </c>
      <c r="H81" s="20" t="s">
        <v>177</v>
      </c>
      <c r="I81" s="20" t="s">
        <v>178</v>
      </c>
      <c r="J81" s="21" t="s">
        <v>31</v>
      </c>
      <c r="K81" s="21"/>
      <c r="L81" s="19">
        <v>230000000</v>
      </c>
      <c r="M81" s="22" t="s">
        <v>27</v>
      </c>
      <c r="N81" s="21" t="s">
        <v>86</v>
      </c>
      <c r="O81" s="30" t="s">
        <v>79</v>
      </c>
      <c r="P81" s="31" t="s">
        <v>80</v>
      </c>
      <c r="Q81" s="32" t="s">
        <v>81</v>
      </c>
      <c r="R81" s="20" t="s">
        <v>172</v>
      </c>
      <c r="S81" s="24">
        <v>778</v>
      </c>
      <c r="T81" s="26" t="s">
        <v>179</v>
      </c>
      <c r="U81" s="85">
        <v>285</v>
      </c>
      <c r="V81" s="34">
        <v>2500</v>
      </c>
      <c r="W81" s="34">
        <f t="shared" si="11"/>
        <v>712500</v>
      </c>
      <c r="X81" s="70">
        <f t="shared" si="10"/>
        <v>798000.00000000012</v>
      </c>
      <c r="Y81" s="21"/>
      <c r="Z81" s="62">
        <v>2015</v>
      </c>
      <c r="AA81" s="83"/>
    </row>
    <row r="82" spans="1:27" ht="102" outlineLevel="1" x14ac:dyDescent="0.25">
      <c r="A82" s="62" t="s">
        <v>191</v>
      </c>
      <c r="B82" s="20" t="s">
        <v>26</v>
      </c>
      <c r="C82" s="21" t="s">
        <v>180</v>
      </c>
      <c r="D82" s="29" t="s">
        <v>181</v>
      </c>
      <c r="E82" s="29" t="s">
        <v>182</v>
      </c>
      <c r="F82" s="29" t="s">
        <v>183</v>
      </c>
      <c r="G82" s="29"/>
      <c r="H82" s="20" t="s">
        <v>184</v>
      </c>
      <c r="I82" s="20" t="s">
        <v>185</v>
      </c>
      <c r="J82" s="21" t="s">
        <v>31</v>
      </c>
      <c r="K82" s="21"/>
      <c r="L82" s="19">
        <v>230000000</v>
      </c>
      <c r="M82" s="22" t="s">
        <v>27</v>
      </c>
      <c r="N82" s="21" t="s">
        <v>86</v>
      </c>
      <c r="O82" s="30" t="s">
        <v>79</v>
      </c>
      <c r="P82" s="31" t="s">
        <v>80</v>
      </c>
      <c r="Q82" s="32" t="s">
        <v>81</v>
      </c>
      <c r="R82" s="20" t="s">
        <v>172</v>
      </c>
      <c r="S82" s="24">
        <v>796</v>
      </c>
      <c r="T82" s="26" t="s">
        <v>83</v>
      </c>
      <c r="U82" s="85">
        <v>10</v>
      </c>
      <c r="V82" s="34">
        <v>41750.29</v>
      </c>
      <c r="W82" s="34">
        <f t="shared" si="11"/>
        <v>417502.9</v>
      </c>
      <c r="X82" s="70">
        <f t="shared" si="10"/>
        <v>467603.24800000008</v>
      </c>
      <c r="Y82" s="21"/>
      <c r="Z82" s="62">
        <v>2015</v>
      </c>
      <c r="AA82" s="83"/>
    </row>
    <row r="83" spans="1:27" outlineLevel="1" x14ac:dyDescent="0.25">
      <c r="A83" s="44" t="s">
        <v>35</v>
      </c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49">
        <f>SUM(W77:W82)</f>
        <v>99384842.900000006</v>
      </c>
      <c r="X83" s="49">
        <f>SUM(X77:X82)</f>
        <v>111311024.04800001</v>
      </c>
      <c r="Y83" s="36"/>
      <c r="Z83" s="36"/>
      <c r="AA83" s="36"/>
    </row>
    <row r="84" spans="1:27" outlineLevel="1" x14ac:dyDescent="0.25">
      <c r="A84" s="44" t="s">
        <v>40</v>
      </c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45"/>
      <c r="X84" s="45"/>
      <c r="Y84" s="36"/>
      <c r="Z84" s="36"/>
      <c r="AA84" s="36"/>
    </row>
    <row r="85" spans="1:27" ht="38.25" outlineLevel="1" x14ac:dyDescent="0.25">
      <c r="A85" s="86" t="s">
        <v>192</v>
      </c>
      <c r="B85" s="87" t="s">
        <v>26</v>
      </c>
      <c r="C85" s="87" t="s">
        <v>57</v>
      </c>
      <c r="D85" s="87" t="s">
        <v>58</v>
      </c>
      <c r="E85" s="87" t="s">
        <v>59</v>
      </c>
      <c r="F85" s="87" t="s">
        <v>60</v>
      </c>
      <c r="G85" s="87" t="s">
        <v>61</v>
      </c>
      <c r="H85" s="87" t="s">
        <v>62</v>
      </c>
      <c r="I85" s="87" t="s">
        <v>63</v>
      </c>
      <c r="J85" s="87" t="s">
        <v>31</v>
      </c>
      <c r="K85" s="87">
        <v>100</v>
      </c>
      <c r="L85" s="88" t="s">
        <v>46</v>
      </c>
      <c r="M85" s="89" t="s">
        <v>27</v>
      </c>
      <c r="N85" s="53" t="s">
        <v>51</v>
      </c>
      <c r="O85" s="90" t="s">
        <v>43</v>
      </c>
      <c r="P85" s="91" t="s">
        <v>47</v>
      </c>
      <c r="Q85" s="62" t="s">
        <v>193</v>
      </c>
      <c r="R85" s="87" t="s">
        <v>55</v>
      </c>
      <c r="S85" s="91" t="s">
        <v>47</v>
      </c>
      <c r="T85" s="92" t="s">
        <v>47</v>
      </c>
      <c r="U85" s="91" t="s">
        <v>47</v>
      </c>
      <c r="V85" s="93" t="s">
        <v>47</v>
      </c>
      <c r="W85" s="93">
        <v>66574810.57</v>
      </c>
      <c r="X85" s="93">
        <f t="shared" ref="X85:X100" si="12">W85*1.12</f>
        <v>74563787.838400006</v>
      </c>
      <c r="Y85" s="87" t="s">
        <v>47</v>
      </c>
      <c r="Z85" s="62">
        <v>2015</v>
      </c>
      <c r="AA85" s="94"/>
    </row>
    <row r="86" spans="1:27" ht="51" outlineLevel="1" x14ac:dyDescent="0.25">
      <c r="A86" s="62" t="s">
        <v>194</v>
      </c>
      <c r="B86" s="55" t="s">
        <v>26</v>
      </c>
      <c r="C86" s="62" t="s">
        <v>195</v>
      </c>
      <c r="D86" s="62" t="s">
        <v>140</v>
      </c>
      <c r="E86" s="62" t="s">
        <v>141</v>
      </c>
      <c r="F86" s="62" t="s">
        <v>140</v>
      </c>
      <c r="G86" s="62" t="s">
        <v>141</v>
      </c>
      <c r="H86" s="62" t="s">
        <v>142</v>
      </c>
      <c r="I86" s="62" t="s">
        <v>143</v>
      </c>
      <c r="J86" s="64" t="s">
        <v>31</v>
      </c>
      <c r="K86" s="68">
        <v>50</v>
      </c>
      <c r="L86" s="95">
        <v>230000000</v>
      </c>
      <c r="M86" s="65" t="s">
        <v>27</v>
      </c>
      <c r="N86" s="79" t="s">
        <v>37</v>
      </c>
      <c r="O86" s="65" t="s">
        <v>43</v>
      </c>
      <c r="P86" s="96"/>
      <c r="Q86" s="62" t="s">
        <v>48</v>
      </c>
      <c r="R86" s="62" t="s">
        <v>55</v>
      </c>
      <c r="S86" s="96"/>
      <c r="T86" s="96"/>
      <c r="U86" s="96"/>
      <c r="V86" s="97"/>
      <c r="W86" s="98">
        <v>57142857.142857134</v>
      </c>
      <c r="X86" s="70">
        <f t="shared" si="12"/>
        <v>64000000</v>
      </c>
      <c r="Y86" s="62"/>
      <c r="Z86" s="62">
        <v>2015</v>
      </c>
      <c r="AA86" s="94"/>
    </row>
    <row r="87" spans="1:27" ht="51" outlineLevel="1" x14ac:dyDescent="0.25">
      <c r="A87" s="62" t="s">
        <v>196</v>
      </c>
      <c r="B87" s="55" t="s">
        <v>26</v>
      </c>
      <c r="C87" s="62" t="s">
        <v>195</v>
      </c>
      <c r="D87" s="62" t="s">
        <v>140</v>
      </c>
      <c r="E87" s="62" t="s">
        <v>141</v>
      </c>
      <c r="F87" s="62" t="s">
        <v>140</v>
      </c>
      <c r="G87" s="62" t="s">
        <v>141</v>
      </c>
      <c r="H87" s="62" t="s">
        <v>142</v>
      </c>
      <c r="I87" s="62" t="s">
        <v>143</v>
      </c>
      <c r="J87" s="64" t="s">
        <v>31</v>
      </c>
      <c r="K87" s="68">
        <v>50</v>
      </c>
      <c r="L87" s="95">
        <v>230000000</v>
      </c>
      <c r="M87" s="65" t="s">
        <v>27</v>
      </c>
      <c r="N87" s="79" t="s">
        <v>37</v>
      </c>
      <c r="O87" s="65" t="s">
        <v>43</v>
      </c>
      <c r="P87" s="96"/>
      <c r="Q87" s="62" t="s">
        <v>48</v>
      </c>
      <c r="R87" s="62" t="s">
        <v>55</v>
      </c>
      <c r="S87" s="96"/>
      <c r="T87" s="96"/>
      <c r="U87" s="96"/>
      <c r="V87" s="97"/>
      <c r="W87" s="98">
        <v>22321428.571428571</v>
      </c>
      <c r="X87" s="70">
        <f t="shared" si="12"/>
        <v>25000000</v>
      </c>
      <c r="Y87" s="99"/>
      <c r="Z87" s="99">
        <v>2015</v>
      </c>
      <c r="AA87" s="94"/>
    </row>
    <row r="88" spans="1:27" ht="51" outlineLevel="1" x14ac:dyDescent="0.25">
      <c r="A88" s="62" t="s">
        <v>197</v>
      </c>
      <c r="B88" s="55" t="s">
        <v>26</v>
      </c>
      <c r="C88" s="62" t="s">
        <v>195</v>
      </c>
      <c r="D88" s="100" t="s">
        <v>140</v>
      </c>
      <c r="E88" s="100" t="s">
        <v>141</v>
      </c>
      <c r="F88" s="100" t="s">
        <v>140</v>
      </c>
      <c r="G88" s="100" t="s">
        <v>141</v>
      </c>
      <c r="H88" s="100" t="s">
        <v>142</v>
      </c>
      <c r="I88" s="100" t="s">
        <v>143</v>
      </c>
      <c r="J88" s="54" t="s">
        <v>31</v>
      </c>
      <c r="K88" s="55">
        <v>50</v>
      </c>
      <c r="L88" s="95">
        <v>230000000</v>
      </c>
      <c r="M88" s="65" t="s">
        <v>27</v>
      </c>
      <c r="N88" s="61" t="s">
        <v>37</v>
      </c>
      <c r="O88" s="65" t="s">
        <v>43</v>
      </c>
      <c r="P88" s="62"/>
      <c r="Q88" s="55" t="s">
        <v>48</v>
      </c>
      <c r="R88" s="62" t="s">
        <v>55</v>
      </c>
      <c r="S88" s="62"/>
      <c r="T88" s="62"/>
      <c r="U88" s="62"/>
      <c r="V88" s="98"/>
      <c r="W88" s="98">
        <v>9375000</v>
      </c>
      <c r="X88" s="70">
        <f t="shared" si="12"/>
        <v>10500000.000000002</v>
      </c>
      <c r="Y88" s="87" t="s">
        <v>47</v>
      </c>
      <c r="Z88" s="62">
        <v>2015</v>
      </c>
      <c r="AA88" s="94"/>
    </row>
    <row r="89" spans="1:27" ht="51" outlineLevel="1" x14ac:dyDescent="0.25">
      <c r="A89" s="62" t="s">
        <v>198</v>
      </c>
      <c r="B89" s="55" t="s">
        <v>26</v>
      </c>
      <c r="C89" s="76" t="s">
        <v>195</v>
      </c>
      <c r="D89" s="54" t="s">
        <v>140</v>
      </c>
      <c r="E89" s="54" t="s">
        <v>141</v>
      </c>
      <c r="F89" s="95" t="s">
        <v>140</v>
      </c>
      <c r="G89" s="54" t="s">
        <v>141</v>
      </c>
      <c r="H89" s="54" t="s">
        <v>142</v>
      </c>
      <c r="I89" s="54" t="s">
        <v>143</v>
      </c>
      <c r="J89" s="54" t="s">
        <v>31</v>
      </c>
      <c r="K89" s="55">
        <v>50</v>
      </c>
      <c r="L89" s="95">
        <v>230000000</v>
      </c>
      <c r="M89" s="65" t="s">
        <v>27</v>
      </c>
      <c r="N89" s="53" t="s">
        <v>37</v>
      </c>
      <c r="O89" s="65" t="s">
        <v>43</v>
      </c>
      <c r="P89" s="62"/>
      <c r="Q89" s="55" t="s">
        <v>48</v>
      </c>
      <c r="R89" s="62" t="s">
        <v>55</v>
      </c>
      <c r="S89" s="62"/>
      <c r="T89" s="62"/>
      <c r="U89" s="62"/>
      <c r="V89" s="98"/>
      <c r="W89" s="98">
        <v>38794642.859999999</v>
      </c>
      <c r="X89" s="70">
        <f t="shared" si="12"/>
        <v>43450000.003200002</v>
      </c>
      <c r="Y89" s="101"/>
      <c r="Z89" s="62">
        <v>2015</v>
      </c>
      <c r="AA89" s="94"/>
    </row>
    <row r="90" spans="1:27" ht="51" outlineLevel="1" x14ac:dyDescent="0.25">
      <c r="A90" s="62" t="s">
        <v>199</v>
      </c>
      <c r="B90" s="55" t="s">
        <v>26</v>
      </c>
      <c r="C90" s="102" t="s">
        <v>195</v>
      </c>
      <c r="D90" s="54" t="s">
        <v>140</v>
      </c>
      <c r="E90" s="54" t="s">
        <v>141</v>
      </c>
      <c r="F90" s="95" t="s">
        <v>140</v>
      </c>
      <c r="G90" s="54" t="s">
        <v>141</v>
      </c>
      <c r="H90" s="54" t="s">
        <v>142</v>
      </c>
      <c r="I90" s="54" t="s">
        <v>143</v>
      </c>
      <c r="J90" s="54" t="s">
        <v>31</v>
      </c>
      <c r="K90" s="103">
        <v>50</v>
      </c>
      <c r="L90" s="95">
        <v>230000000</v>
      </c>
      <c r="M90" s="65" t="s">
        <v>27</v>
      </c>
      <c r="N90" s="53" t="s">
        <v>37</v>
      </c>
      <c r="O90" s="65" t="s">
        <v>43</v>
      </c>
      <c r="P90" s="62"/>
      <c r="Q90" s="103" t="s">
        <v>48</v>
      </c>
      <c r="R90" s="62" t="s">
        <v>55</v>
      </c>
      <c r="S90" s="62"/>
      <c r="T90" s="62"/>
      <c r="U90" s="62"/>
      <c r="V90" s="98"/>
      <c r="W90" s="98">
        <v>12053571.428571427</v>
      </c>
      <c r="X90" s="70">
        <f t="shared" si="12"/>
        <v>13500000</v>
      </c>
      <c r="Y90" s="104"/>
      <c r="Z90" s="96">
        <v>2015</v>
      </c>
      <c r="AA90" s="105"/>
    </row>
    <row r="91" spans="1:27" ht="38.25" outlineLevel="1" x14ac:dyDescent="0.25">
      <c r="A91" s="62" t="s">
        <v>200</v>
      </c>
      <c r="B91" s="55" t="s">
        <v>26</v>
      </c>
      <c r="C91" s="106" t="s">
        <v>64</v>
      </c>
      <c r="D91" s="107" t="s">
        <v>65</v>
      </c>
      <c r="E91" s="107" t="s">
        <v>66</v>
      </c>
      <c r="F91" s="107" t="s">
        <v>67</v>
      </c>
      <c r="G91" s="107" t="s">
        <v>68</v>
      </c>
      <c r="H91" s="54" t="s">
        <v>201</v>
      </c>
      <c r="I91" s="54" t="s">
        <v>202</v>
      </c>
      <c r="J91" s="54" t="s">
        <v>31</v>
      </c>
      <c r="K91" s="55">
        <v>50</v>
      </c>
      <c r="L91" s="95">
        <v>230000000</v>
      </c>
      <c r="M91" s="65" t="s">
        <v>27</v>
      </c>
      <c r="N91" s="53" t="s">
        <v>53</v>
      </c>
      <c r="O91" s="65" t="s">
        <v>43</v>
      </c>
      <c r="P91" s="62"/>
      <c r="Q91" s="62" t="s">
        <v>71</v>
      </c>
      <c r="R91" s="62" t="s">
        <v>55</v>
      </c>
      <c r="S91" s="63"/>
      <c r="T91" s="62"/>
      <c r="U91" s="62"/>
      <c r="V91" s="98"/>
      <c r="W91" s="98">
        <v>1750982.14</v>
      </c>
      <c r="X91" s="70">
        <f t="shared" si="12"/>
        <v>1961099.9968000001</v>
      </c>
      <c r="Y91" s="108"/>
      <c r="Z91" s="62">
        <v>2015</v>
      </c>
      <c r="AA91" s="105"/>
    </row>
    <row r="92" spans="1:27" ht="51" outlineLevel="1" x14ac:dyDescent="0.25">
      <c r="A92" s="109" t="s">
        <v>219</v>
      </c>
      <c r="B92" s="21" t="s">
        <v>26</v>
      </c>
      <c r="C92" s="21" t="s">
        <v>203</v>
      </c>
      <c r="D92" s="21" t="s">
        <v>204</v>
      </c>
      <c r="E92" s="21" t="s">
        <v>205</v>
      </c>
      <c r="F92" s="21" t="s">
        <v>204</v>
      </c>
      <c r="G92" s="21" t="s">
        <v>205</v>
      </c>
      <c r="H92" s="21" t="s">
        <v>206</v>
      </c>
      <c r="I92" s="21" t="s">
        <v>207</v>
      </c>
      <c r="J92" s="21" t="s">
        <v>84</v>
      </c>
      <c r="K92" s="21">
        <v>50</v>
      </c>
      <c r="L92" s="19" t="s">
        <v>46</v>
      </c>
      <c r="M92" s="110" t="s">
        <v>27</v>
      </c>
      <c r="N92" s="53" t="s">
        <v>156</v>
      </c>
      <c r="O92" s="23" t="s">
        <v>43</v>
      </c>
      <c r="P92" s="24" t="s">
        <v>47</v>
      </c>
      <c r="Q92" s="62" t="s">
        <v>71</v>
      </c>
      <c r="R92" s="21" t="s">
        <v>55</v>
      </c>
      <c r="S92" s="24"/>
      <c r="T92" s="26"/>
      <c r="U92" s="24"/>
      <c r="V92" s="27"/>
      <c r="W92" s="27">
        <v>4450821.43</v>
      </c>
      <c r="X92" s="27">
        <f t="shared" si="12"/>
        <v>4984920.0016000001</v>
      </c>
      <c r="Y92" s="21"/>
      <c r="Z92" s="62">
        <v>2015</v>
      </c>
      <c r="AA92" s="111"/>
    </row>
    <row r="93" spans="1:27" ht="51" outlineLevel="1" x14ac:dyDescent="0.25">
      <c r="A93" s="109" t="s">
        <v>220</v>
      </c>
      <c r="B93" s="55" t="s">
        <v>26</v>
      </c>
      <c r="C93" s="102" t="s">
        <v>195</v>
      </c>
      <c r="D93" s="54" t="s">
        <v>140</v>
      </c>
      <c r="E93" s="54" t="s">
        <v>141</v>
      </c>
      <c r="F93" s="95" t="s">
        <v>140</v>
      </c>
      <c r="G93" s="54" t="s">
        <v>141</v>
      </c>
      <c r="H93" s="54" t="s">
        <v>142</v>
      </c>
      <c r="I93" s="54" t="s">
        <v>143</v>
      </c>
      <c r="J93" s="54" t="s">
        <v>31</v>
      </c>
      <c r="K93" s="103">
        <v>50</v>
      </c>
      <c r="L93" s="95">
        <v>230000000</v>
      </c>
      <c r="M93" s="65" t="s">
        <v>27</v>
      </c>
      <c r="N93" s="53" t="s">
        <v>37</v>
      </c>
      <c r="O93" s="65" t="s">
        <v>43</v>
      </c>
      <c r="P93" s="62"/>
      <c r="Q93" s="103" t="s">
        <v>48</v>
      </c>
      <c r="R93" s="62" t="s">
        <v>55</v>
      </c>
      <c r="S93" s="62"/>
      <c r="T93" s="62"/>
      <c r="U93" s="62"/>
      <c r="V93" s="98"/>
      <c r="W93" s="98">
        <v>11249999.999999998</v>
      </c>
      <c r="X93" s="70">
        <f t="shared" si="12"/>
        <v>12600000</v>
      </c>
      <c r="Y93" s="21" t="s">
        <v>47</v>
      </c>
      <c r="Z93" s="62">
        <v>2015</v>
      </c>
      <c r="AA93" s="111"/>
    </row>
    <row r="94" spans="1:27" ht="51" outlineLevel="1" x14ac:dyDescent="0.25">
      <c r="A94" s="109" t="s">
        <v>221</v>
      </c>
      <c r="B94" s="55" t="s">
        <v>26</v>
      </c>
      <c r="C94" s="102" t="s">
        <v>195</v>
      </c>
      <c r="D94" s="54" t="s">
        <v>140</v>
      </c>
      <c r="E94" s="54" t="s">
        <v>141</v>
      </c>
      <c r="F94" s="95" t="s">
        <v>140</v>
      </c>
      <c r="G94" s="54" t="s">
        <v>141</v>
      </c>
      <c r="H94" s="54" t="s">
        <v>142</v>
      </c>
      <c r="I94" s="54" t="s">
        <v>143</v>
      </c>
      <c r="J94" s="54" t="s">
        <v>31</v>
      </c>
      <c r="K94" s="103">
        <v>50</v>
      </c>
      <c r="L94" s="95">
        <v>230000000</v>
      </c>
      <c r="M94" s="65" t="s">
        <v>27</v>
      </c>
      <c r="N94" s="53" t="s">
        <v>37</v>
      </c>
      <c r="O94" s="65" t="s">
        <v>43</v>
      </c>
      <c r="P94" s="62"/>
      <c r="Q94" s="103" t="s">
        <v>48</v>
      </c>
      <c r="R94" s="62" t="s">
        <v>55</v>
      </c>
      <c r="S94" s="62"/>
      <c r="T94" s="62"/>
      <c r="U94" s="62"/>
      <c r="V94" s="98"/>
      <c r="W94" s="98">
        <v>63660714.289999999</v>
      </c>
      <c r="X94" s="70">
        <f t="shared" si="12"/>
        <v>71300000.004800007</v>
      </c>
      <c r="Y94" s="21" t="s">
        <v>47</v>
      </c>
      <c r="Z94" s="62">
        <v>2015</v>
      </c>
      <c r="AA94" s="111"/>
    </row>
    <row r="95" spans="1:27" ht="51" outlineLevel="1" x14ac:dyDescent="0.25">
      <c r="A95" s="109" t="s">
        <v>222</v>
      </c>
      <c r="B95" s="55" t="s">
        <v>26</v>
      </c>
      <c r="C95" s="102" t="s">
        <v>195</v>
      </c>
      <c r="D95" s="54" t="s">
        <v>140</v>
      </c>
      <c r="E95" s="54" t="s">
        <v>141</v>
      </c>
      <c r="F95" s="95" t="s">
        <v>140</v>
      </c>
      <c r="G95" s="54" t="s">
        <v>141</v>
      </c>
      <c r="H95" s="54" t="s">
        <v>142</v>
      </c>
      <c r="I95" s="54" t="s">
        <v>143</v>
      </c>
      <c r="J95" s="54" t="s">
        <v>31</v>
      </c>
      <c r="K95" s="103">
        <v>50</v>
      </c>
      <c r="L95" s="95">
        <v>230000000</v>
      </c>
      <c r="M95" s="65" t="s">
        <v>27</v>
      </c>
      <c r="N95" s="53" t="s">
        <v>37</v>
      </c>
      <c r="O95" s="65" t="s">
        <v>43</v>
      </c>
      <c r="P95" s="62"/>
      <c r="Q95" s="103" t="s">
        <v>48</v>
      </c>
      <c r="R95" s="62" t="s">
        <v>55</v>
      </c>
      <c r="S95" s="62"/>
      <c r="T95" s="62"/>
      <c r="U95" s="62"/>
      <c r="V95" s="98"/>
      <c r="W95" s="98">
        <v>1928571.43</v>
      </c>
      <c r="X95" s="70">
        <f t="shared" si="12"/>
        <v>2160000.0016000001</v>
      </c>
      <c r="Y95" s="21" t="s">
        <v>47</v>
      </c>
      <c r="Z95" s="62">
        <v>2015</v>
      </c>
      <c r="AA95" s="111"/>
    </row>
    <row r="96" spans="1:27" ht="89.25" outlineLevel="1" x14ac:dyDescent="0.25">
      <c r="A96" s="109" t="s">
        <v>223</v>
      </c>
      <c r="B96" s="60" t="s">
        <v>26</v>
      </c>
      <c r="C96" s="61" t="s">
        <v>90</v>
      </c>
      <c r="D96" s="61" t="s">
        <v>91</v>
      </c>
      <c r="E96" s="21" t="s">
        <v>208</v>
      </c>
      <c r="F96" s="61" t="s">
        <v>91</v>
      </c>
      <c r="G96" s="21" t="s">
        <v>208</v>
      </c>
      <c r="H96" s="61" t="s">
        <v>92</v>
      </c>
      <c r="I96" s="21" t="s">
        <v>209</v>
      </c>
      <c r="J96" s="54" t="s">
        <v>31</v>
      </c>
      <c r="K96" s="103">
        <v>100</v>
      </c>
      <c r="L96" s="95">
        <v>230000000</v>
      </c>
      <c r="M96" s="65" t="s">
        <v>27</v>
      </c>
      <c r="N96" s="53" t="s">
        <v>41</v>
      </c>
      <c r="O96" s="65" t="s">
        <v>43</v>
      </c>
      <c r="P96" s="62"/>
      <c r="Q96" s="103" t="s">
        <v>53</v>
      </c>
      <c r="R96" s="62" t="s">
        <v>210</v>
      </c>
      <c r="S96" s="63"/>
      <c r="T96" s="62"/>
      <c r="U96" s="62"/>
      <c r="V96" s="98"/>
      <c r="W96" s="98">
        <v>40000000</v>
      </c>
      <c r="X96" s="70">
        <f t="shared" si="12"/>
        <v>44800000.000000007</v>
      </c>
      <c r="Y96" s="108"/>
      <c r="Z96" s="62">
        <v>2015</v>
      </c>
      <c r="AA96" s="111"/>
    </row>
    <row r="97" spans="1:27" ht="38.25" outlineLevel="1" x14ac:dyDescent="0.25">
      <c r="A97" s="109" t="s">
        <v>224</v>
      </c>
      <c r="B97" s="55" t="s">
        <v>26</v>
      </c>
      <c r="C97" s="106" t="s">
        <v>64</v>
      </c>
      <c r="D97" s="107" t="s">
        <v>65</v>
      </c>
      <c r="E97" s="107" t="s">
        <v>66</v>
      </c>
      <c r="F97" s="107" t="s">
        <v>67</v>
      </c>
      <c r="G97" s="107" t="s">
        <v>68</v>
      </c>
      <c r="H97" s="54" t="s">
        <v>211</v>
      </c>
      <c r="I97" s="54" t="s">
        <v>212</v>
      </c>
      <c r="J97" s="54" t="s">
        <v>31</v>
      </c>
      <c r="K97" s="55">
        <v>50</v>
      </c>
      <c r="L97" s="95">
        <v>230000000</v>
      </c>
      <c r="M97" s="65" t="s">
        <v>27</v>
      </c>
      <c r="N97" s="53" t="s">
        <v>53</v>
      </c>
      <c r="O97" s="65" t="s">
        <v>43</v>
      </c>
      <c r="P97" s="62"/>
      <c r="Q97" s="62" t="s">
        <v>71</v>
      </c>
      <c r="R97" s="62" t="s">
        <v>55</v>
      </c>
      <c r="S97" s="63"/>
      <c r="T97" s="62"/>
      <c r="U97" s="62"/>
      <c r="V97" s="98"/>
      <c r="W97" s="98">
        <v>1758303.57</v>
      </c>
      <c r="X97" s="70">
        <f t="shared" si="12"/>
        <v>1969299.9984000002</v>
      </c>
      <c r="Y97" s="108"/>
      <c r="Z97" s="62">
        <v>2015</v>
      </c>
      <c r="AA97" s="112"/>
    </row>
    <row r="98" spans="1:27" ht="38.25" outlineLevel="1" x14ac:dyDescent="0.25">
      <c r="A98" s="109" t="s">
        <v>225</v>
      </c>
      <c r="B98" s="55" t="s">
        <v>26</v>
      </c>
      <c r="C98" s="106" t="s">
        <v>64</v>
      </c>
      <c r="D98" s="107" t="s">
        <v>65</v>
      </c>
      <c r="E98" s="107" t="s">
        <v>66</v>
      </c>
      <c r="F98" s="107" t="s">
        <v>67</v>
      </c>
      <c r="G98" s="107" t="s">
        <v>68</v>
      </c>
      <c r="H98" s="54" t="s">
        <v>213</v>
      </c>
      <c r="I98" s="54" t="s">
        <v>214</v>
      </c>
      <c r="J98" s="54" t="s">
        <v>31</v>
      </c>
      <c r="K98" s="55">
        <v>50</v>
      </c>
      <c r="L98" s="95">
        <v>230000000</v>
      </c>
      <c r="M98" s="65" t="s">
        <v>27</v>
      </c>
      <c r="N98" s="53" t="s">
        <v>53</v>
      </c>
      <c r="O98" s="65" t="s">
        <v>43</v>
      </c>
      <c r="P98" s="62"/>
      <c r="Q98" s="62" t="s">
        <v>71</v>
      </c>
      <c r="R98" s="62" t="s">
        <v>55</v>
      </c>
      <c r="S98" s="63"/>
      <c r="T98" s="62"/>
      <c r="U98" s="62"/>
      <c r="V98" s="98"/>
      <c r="W98" s="98">
        <v>1754285.71</v>
      </c>
      <c r="X98" s="70">
        <f t="shared" si="12"/>
        <v>1964799.9952000002</v>
      </c>
      <c r="Y98" s="108"/>
      <c r="Z98" s="62">
        <v>2015</v>
      </c>
      <c r="AA98" s="112"/>
    </row>
    <row r="99" spans="1:27" ht="38.25" outlineLevel="1" x14ac:dyDescent="0.25">
      <c r="A99" s="109" t="s">
        <v>226</v>
      </c>
      <c r="B99" s="55" t="s">
        <v>26</v>
      </c>
      <c r="C99" s="106" t="s">
        <v>64</v>
      </c>
      <c r="D99" s="107" t="s">
        <v>65</v>
      </c>
      <c r="E99" s="107" t="s">
        <v>66</v>
      </c>
      <c r="F99" s="107" t="s">
        <v>67</v>
      </c>
      <c r="G99" s="107" t="s">
        <v>68</v>
      </c>
      <c r="H99" s="54" t="s">
        <v>215</v>
      </c>
      <c r="I99" s="54" t="s">
        <v>216</v>
      </c>
      <c r="J99" s="54" t="s">
        <v>31</v>
      </c>
      <c r="K99" s="55">
        <v>50</v>
      </c>
      <c r="L99" s="95">
        <v>230000000</v>
      </c>
      <c r="M99" s="65" t="s">
        <v>27</v>
      </c>
      <c r="N99" s="53" t="s">
        <v>53</v>
      </c>
      <c r="O99" s="65" t="s">
        <v>43</v>
      </c>
      <c r="P99" s="62"/>
      <c r="Q99" s="62" t="s">
        <v>71</v>
      </c>
      <c r="R99" s="62" t="s">
        <v>55</v>
      </c>
      <c r="S99" s="63"/>
      <c r="T99" s="62"/>
      <c r="U99" s="62"/>
      <c r="V99" s="98"/>
      <c r="W99" s="98">
        <v>1766964.29</v>
      </c>
      <c r="X99" s="70">
        <f t="shared" si="12"/>
        <v>1979000.0048000002</v>
      </c>
      <c r="Y99" s="108"/>
      <c r="Z99" s="62">
        <v>2015</v>
      </c>
      <c r="AA99" s="112"/>
    </row>
    <row r="100" spans="1:27" ht="38.25" outlineLevel="1" x14ac:dyDescent="0.25">
      <c r="A100" s="109" t="s">
        <v>227</v>
      </c>
      <c r="B100" s="55" t="s">
        <v>26</v>
      </c>
      <c r="C100" s="106" t="s">
        <v>64</v>
      </c>
      <c r="D100" s="107" t="s">
        <v>65</v>
      </c>
      <c r="E100" s="107" t="s">
        <v>66</v>
      </c>
      <c r="F100" s="107" t="s">
        <v>67</v>
      </c>
      <c r="G100" s="107" t="s">
        <v>68</v>
      </c>
      <c r="H100" s="54" t="s">
        <v>217</v>
      </c>
      <c r="I100" s="54" t="s">
        <v>218</v>
      </c>
      <c r="J100" s="54" t="s">
        <v>31</v>
      </c>
      <c r="K100" s="55">
        <v>50</v>
      </c>
      <c r="L100" s="95">
        <v>230000000</v>
      </c>
      <c r="M100" s="65" t="s">
        <v>27</v>
      </c>
      <c r="N100" s="53" t="s">
        <v>53</v>
      </c>
      <c r="O100" s="65" t="s">
        <v>43</v>
      </c>
      <c r="P100" s="62"/>
      <c r="Q100" s="62" t="s">
        <v>71</v>
      </c>
      <c r="R100" s="62" t="s">
        <v>55</v>
      </c>
      <c r="S100" s="63"/>
      <c r="T100" s="62"/>
      <c r="U100" s="62"/>
      <c r="V100" s="98"/>
      <c r="W100" s="98">
        <v>787464.29</v>
      </c>
      <c r="X100" s="70">
        <f t="shared" si="12"/>
        <v>881960.00480000011</v>
      </c>
      <c r="Y100" s="108"/>
      <c r="Z100" s="62">
        <v>2015</v>
      </c>
      <c r="AA100" s="112"/>
    </row>
    <row r="101" spans="1:27" outlineLevel="1" x14ac:dyDescent="0.25">
      <c r="A101" s="44" t="s">
        <v>42</v>
      </c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49">
        <f>SUM(W85:W100)</f>
        <v>335370417.72285712</v>
      </c>
      <c r="X101" s="49">
        <f>SUM(X85:X100)</f>
        <v>375614867.84960002</v>
      </c>
      <c r="Y101" s="36"/>
      <c r="Z101" s="36"/>
      <c r="AA101" s="36"/>
    </row>
    <row r="102" spans="1:27" s="15" customFormat="1" outlineLevel="1" x14ac:dyDescent="0.25">
      <c r="A102" s="41" t="s">
        <v>33</v>
      </c>
      <c r="B102" s="46"/>
      <c r="C102" s="42"/>
      <c r="D102" s="42"/>
      <c r="E102" s="42"/>
      <c r="F102" s="42"/>
      <c r="G102" s="42"/>
      <c r="H102" s="42"/>
      <c r="I102" s="42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7">
        <f>W83+W101</f>
        <v>434755260.62285709</v>
      </c>
      <c r="X102" s="47">
        <f>X83+X101</f>
        <v>486925891.89760005</v>
      </c>
      <c r="Y102" s="46"/>
      <c r="Z102" s="46"/>
      <c r="AA102" s="42"/>
    </row>
    <row r="103" spans="1:27" x14ac:dyDescent="0.25">
      <c r="A103" s="38" t="s">
        <v>273</v>
      </c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40"/>
      <c r="X103" s="40"/>
      <c r="Y103" s="39"/>
      <c r="Z103" s="39"/>
      <c r="AA103" s="39"/>
    </row>
    <row r="104" spans="1:27" outlineLevel="1" x14ac:dyDescent="0.25">
      <c r="A104" s="41" t="s">
        <v>88</v>
      </c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3"/>
      <c r="X104" s="43"/>
      <c r="Y104" s="42"/>
      <c r="Z104" s="42"/>
      <c r="AA104" s="42"/>
    </row>
    <row r="105" spans="1:27" outlineLevel="1" x14ac:dyDescent="0.25">
      <c r="A105" s="44" t="s">
        <v>286</v>
      </c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45"/>
      <c r="X105" s="45"/>
      <c r="Y105" s="36"/>
      <c r="Z105" s="36"/>
      <c r="AA105" s="36"/>
    </row>
    <row r="106" spans="1:27" ht="102" outlineLevel="1" x14ac:dyDescent="0.25">
      <c r="A106" s="19" t="s">
        <v>274</v>
      </c>
      <c r="B106" s="20" t="s">
        <v>26</v>
      </c>
      <c r="C106" s="21" t="s">
        <v>275</v>
      </c>
      <c r="D106" s="21" t="s">
        <v>276</v>
      </c>
      <c r="E106" s="21" t="s">
        <v>277</v>
      </c>
      <c r="F106" s="21" t="s">
        <v>278</v>
      </c>
      <c r="G106" s="21" t="s">
        <v>279</v>
      </c>
      <c r="H106" s="21" t="s">
        <v>280</v>
      </c>
      <c r="I106" s="21" t="s">
        <v>281</v>
      </c>
      <c r="J106" s="21" t="s">
        <v>282</v>
      </c>
      <c r="K106" s="21">
        <v>40</v>
      </c>
      <c r="L106" s="19">
        <v>230000000</v>
      </c>
      <c r="M106" s="22" t="s">
        <v>27</v>
      </c>
      <c r="N106" s="21" t="s">
        <v>283</v>
      </c>
      <c r="O106" s="23" t="s">
        <v>284</v>
      </c>
      <c r="P106" s="24"/>
      <c r="Q106" s="25" t="s">
        <v>50</v>
      </c>
      <c r="R106" s="21" t="s">
        <v>285</v>
      </c>
      <c r="S106" s="24"/>
      <c r="T106" s="26"/>
      <c r="U106" s="24"/>
      <c r="V106" s="27"/>
      <c r="W106" s="27">
        <v>542000000</v>
      </c>
      <c r="X106" s="27">
        <f>W106*1.12</f>
        <v>607040000</v>
      </c>
      <c r="Y106" s="21"/>
      <c r="Z106" s="24">
        <v>2015</v>
      </c>
      <c r="AA106" s="26" t="s">
        <v>301</v>
      </c>
    </row>
    <row r="107" spans="1:27" ht="89.25" outlineLevel="1" x14ac:dyDescent="0.25">
      <c r="A107" s="19" t="s">
        <v>287</v>
      </c>
      <c r="B107" s="20" t="s">
        <v>26</v>
      </c>
      <c r="C107" s="21" t="s">
        <v>288</v>
      </c>
      <c r="D107" s="29" t="s">
        <v>289</v>
      </c>
      <c r="E107" s="29" t="s">
        <v>290</v>
      </c>
      <c r="F107" s="29" t="s">
        <v>291</v>
      </c>
      <c r="G107" s="29" t="s">
        <v>292</v>
      </c>
      <c r="H107" s="20" t="s">
        <v>293</v>
      </c>
      <c r="I107" s="20" t="s">
        <v>294</v>
      </c>
      <c r="J107" s="21" t="s">
        <v>282</v>
      </c>
      <c r="K107" s="21">
        <v>40</v>
      </c>
      <c r="L107" s="19">
        <v>230000000</v>
      </c>
      <c r="M107" s="22" t="s">
        <v>27</v>
      </c>
      <c r="N107" s="21" t="s">
        <v>295</v>
      </c>
      <c r="O107" s="30" t="s">
        <v>43</v>
      </c>
      <c r="P107" s="31" t="s">
        <v>47</v>
      </c>
      <c r="Q107" s="32" t="s">
        <v>50</v>
      </c>
      <c r="R107" s="20" t="s">
        <v>296</v>
      </c>
      <c r="S107" s="24"/>
      <c r="T107" s="26" t="s">
        <v>47</v>
      </c>
      <c r="U107" s="33" t="s">
        <v>47</v>
      </c>
      <c r="V107" s="34" t="s">
        <v>47</v>
      </c>
      <c r="W107" s="34">
        <v>67500000</v>
      </c>
      <c r="X107" s="34">
        <f t="shared" ref="X107" si="13">W107*1.12</f>
        <v>75600000</v>
      </c>
      <c r="Y107" s="21" t="s">
        <v>47</v>
      </c>
      <c r="Z107" s="24" t="s">
        <v>49</v>
      </c>
      <c r="AA107" s="26" t="s">
        <v>300</v>
      </c>
    </row>
    <row r="108" spans="1:27" outlineLevel="1" x14ac:dyDescent="0.25">
      <c r="A108" s="44" t="s">
        <v>297</v>
      </c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49">
        <f>SUM(W106:W107)</f>
        <v>609500000</v>
      </c>
      <c r="X108" s="49">
        <f>SUM(X106:X107)</f>
        <v>682640000</v>
      </c>
      <c r="Y108" s="36"/>
      <c r="Z108" s="36"/>
      <c r="AA108" s="36"/>
    </row>
    <row r="109" spans="1:27" s="15" customFormat="1" outlineLevel="1" x14ac:dyDescent="0.25">
      <c r="A109" s="41" t="s">
        <v>85</v>
      </c>
      <c r="B109" s="46"/>
      <c r="C109" s="42"/>
      <c r="D109" s="42"/>
      <c r="E109" s="42"/>
      <c r="F109" s="42"/>
      <c r="G109" s="42"/>
      <c r="H109" s="42"/>
      <c r="I109" s="42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7">
        <f>W108</f>
        <v>609500000</v>
      </c>
      <c r="X109" s="47">
        <f>X108</f>
        <v>682640000</v>
      </c>
      <c r="Y109" s="46"/>
      <c r="Z109" s="46"/>
      <c r="AA109" s="42"/>
    </row>
    <row r="110" spans="1:27" outlineLevel="1" x14ac:dyDescent="0.25">
      <c r="A110" s="41" t="s">
        <v>24</v>
      </c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8"/>
      <c r="X110" s="48"/>
      <c r="Y110" s="42"/>
      <c r="Z110" s="42"/>
      <c r="AA110" s="42"/>
    </row>
    <row r="111" spans="1:27" outlineLevel="1" x14ac:dyDescent="0.25">
      <c r="A111" s="44" t="s">
        <v>286</v>
      </c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49"/>
      <c r="X111" s="49"/>
      <c r="Y111" s="36"/>
      <c r="Z111" s="36"/>
      <c r="AA111" s="36"/>
    </row>
    <row r="112" spans="1:27" ht="102" outlineLevel="1" x14ac:dyDescent="0.25">
      <c r="A112" s="19" t="s">
        <v>298</v>
      </c>
      <c r="B112" s="20" t="s">
        <v>26</v>
      </c>
      <c r="C112" s="21" t="s">
        <v>275</v>
      </c>
      <c r="D112" s="21" t="s">
        <v>276</v>
      </c>
      <c r="E112" s="21" t="s">
        <v>277</v>
      </c>
      <c r="F112" s="21" t="s">
        <v>278</v>
      </c>
      <c r="G112" s="21" t="s">
        <v>279</v>
      </c>
      <c r="H112" s="21" t="s">
        <v>280</v>
      </c>
      <c r="I112" s="21" t="s">
        <v>281</v>
      </c>
      <c r="J112" s="21" t="s">
        <v>282</v>
      </c>
      <c r="K112" s="21">
        <v>40</v>
      </c>
      <c r="L112" s="19">
        <v>230000000</v>
      </c>
      <c r="M112" s="22" t="s">
        <v>27</v>
      </c>
      <c r="N112" s="21" t="s">
        <v>283</v>
      </c>
      <c r="O112" s="23" t="s">
        <v>284</v>
      </c>
      <c r="P112" s="24"/>
      <c r="Q112" s="25" t="s">
        <v>50</v>
      </c>
      <c r="R112" s="21" t="s">
        <v>285</v>
      </c>
      <c r="S112" s="24"/>
      <c r="T112" s="26"/>
      <c r="U112" s="24"/>
      <c r="V112" s="27"/>
      <c r="W112" s="27">
        <v>496437690</v>
      </c>
      <c r="X112" s="27">
        <f>W112*1.12</f>
        <v>556010212.80000007</v>
      </c>
      <c r="Y112" s="21"/>
      <c r="Z112" s="24">
        <v>2015</v>
      </c>
      <c r="AA112" s="28"/>
    </row>
    <row r="113" spans="1:27" ht="89.25" outlineLevel="1" x14ac:dyDescent="0.2">
      <c r="A113" s="19" t="s">
        <v>299</v>
      </c>
      <c r="B113" s="20" t="s">
        <v>26</v>
      </c>
      <c r="C113" s="21" t="s">
        <v>288</v>
      </c>
      <c r="D113" s="29" t="s">
        <v>289</v>
      </c>
      <c r="E113" s="29" t="s">
        <v>290</v>
      </c>
      <c r="F113" s="29" t="s">
        <v>291</v>
      </c>
      <c r="G113" s="29" t="s">
        <v>292</v>
      </c>
      <c r="H113" s="20" t="s">
        <v>293</v>
      </c>
      <c r="I113" s="20" t="s">
        <v>294</v>
      </c>
      <c r="J113" s="21" t="s">
        <v>282</v>
      </c>
      <c r="K113" s="21">
        <v>40</v>
      </c>
      <c r="L113" s="19">
        <v>230000000</v>
      </c>
      <c r="M113" s="22" t="s">
        <v>27</v>
      </c>
      <c r="N113" s="21" t="s">
        <v>283</v>
      </c>
      <c r="O113" s="30" t="s">
        <v>43</v>
      </c>
      <c r="P113" s="31" t="s">
        <v>47</v>
      </c>
      <c r="Q113" s="32" t="s">
        <v>50</v>
      </c>
      <c r="R113" s="20" t="s">
        <v>296</v>
      </c>
      <c r="S113" s="24"/>
      <c r="T113" s="26" t="s">
        <v>47</v>
      </c>
      <c r="U113" s="33" t="s">
        <v>47</v>
      </c>
      <c r="V113" s="34" t="s">
        <v>47</v>
      </c>
      <c r="W113" s="27">
        <v>54807200</v>
      </c>
      <c r="X113" s="27">
        <f t="shared" ref="X113" si="14">W113*1.12</f>
        <v>61384064.000000007</v>
      </c>
      <c r="Y113" s="21" t="s">
        <v>47</v>
      </c>
      <c r="Z113" s="24" t="s">
        <v>49</v>
      </c>
      <c r="AA113" s="35"/>
    </row>
    <row r="114" spans="1:27" s="15" customFormat="1" outlineLevel="1" x14ac:dyDescent="0.25">
      <c r="A114" s="44" t="s">
        <v>297</v>
      </c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49">
        <f>SUM(W112:W113)</f>
        <v>551244890</v>
      </c>
      <c r="X114" s="49">
        <f>SUM(X112:X113)</f>
        <v>617394276.80000007</v>
      </c>
      <c r="Y114" s="50"/>
      <c r="Z114" s="50"/>
      <c r="AA114" s="36"/>
    </row>
    <row r="115" spans="1:27" s="15" customFormat="1" outlineLevel="1" x14ac:dyDescent="0.25">
      <c r="A115" s="41" t="s">
        <v>33</v>
      </c>
      <c r="B115" s="46"/>
      <c r="C115" s="42"/>
      <c r="D115" s="42"/>
      <c r="E115" s="42"/>
      <c r="F115" s="42"/>
      <c r="G115" s="42"/>
      <c r="H115" s="42"/>
      <c r="I115" s="42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7">
        <f>W114</f>
        <v>551244890</v>
      </c>
      <c r="X115" s="47">
        <f>X114</f>
        <v>617394276.80000007</v>
      </c>
      <c r="Y115" s="46"/>
      <c r="Z115" s="46"/>
      <c r="AA115" s="42"/>
    </row>
  </sheetData>
  <protectedRanges>
    <protectedRange password="CA9C" sqref="AA16" name="Диапазон3_25" securityDescriptor="O:WDG:WDD:(A;;CC;;;S-1-5-21-1281035640-548247933-376692995-11259)(A;;CC;;;S-1-5-21-1281035640-548247933-376692995-11258)(A;;CC;;;S-1-5-21-1281035640-548247933-376692995-5864)"/>
    <protectedRange password="CA9C" sqref="L12:M12 A12:B12 L16:M16 A16:B16" name="Диапазон3_5" securityDescriptor="O:WDG:WDD:(A;;CC;;;S-1-5-21-1281035640-548247933-376692995-11259)(A;;CC;;;S-1-5-21-1281035640-548247933-376692995-11258)(A;;CC;;;S-1-5-21-1281035640-548247933-376692995-5864)"/>
    <protectedRange password="CA9C" sqref="AA12" name="Диапазон3_11_1" securityDescriptor="O:WDG:WDD:(A;;CC;;;S-1-5-21-1281035640-548247933-376692995-11259)(A;;CC;;;S-1-5-21-1281035640-548247933-376692995-11258)(A;;CC;;;S-1-5-21-1281035640-548247933-376692995-5864)"/>
    <protectedRange password="CA9C" sqref="R12:Z12 N12:P12 C12:K12 R16:Z16 N16:P16 C16:K16" name="Диапазон3_14_1" securityDescriptor="O:WDG:WDD:(A;;CC;;;S-1-5-21-1281035640-548247933-376692995-11259)(A;;CC;;;S-1-5-21-1281035640-548247933-376692995-11258)(A;;CC;;;S-1-5-21-1281035640-548247933-376692995-5864)"/>
    <protectedRange password="CA9C" sqref="Q12 Q16" name="Диапазон3_1_1_1" securityDescriptor="O:WDG:WDD:(A;;CC;;;S-1-5-21-1281035640-548247933-376692995-11259)(A;;CC;;;S-1-5-21-1281035640-548247933-376692995-11258)(A;;CC;;;S-1-5-21-1281035640-548247933-376692995-5864)"/>
    <protectedRange password="CA9C" sqref="A22:Z22 B27:I27" name="Диапазон3_49" securityDescriptor="O:WDG:WDD:(A;;CC;;;S-1-5-21-1281035640-548247933-376692995-11259)(A;;CC;;;S-1-5-21-1281035640-548247933-376692995-11258)(A;;CC;;;S-1-5-21-1281035640-548247933-376692995-5864)"/>
    <protectedRange password="CA9C" sqref="J27:M27 R27" name="Диапазон3_1_2" securityDescriptor="O:WDG:WDD:(A;;CC;;;S-1-5-21-1281035640-548247933-376692995-11259)(A;;CC;;;S-1-5-21-1281035640-548247933-376692995-11258)(A;;CC;;;S-1-5-21-1281035640-548247933-376692995-5864)"/>
    <protectedRange password="CA9C" sqref="A53:Z53" name="Диапазон3_54" securityDescriptor="O:WDG:WDD:(A;;CC;;;S-1-5-21-1281035640-548247933-376692995-11259)(A;;CC;;;S-1-5-21-1281035640-548247933-376692995-11258)(A;;CC;;;S-1-5-21-1281035640-548247933-376692995-5864)"/>
    <protectedRange password="CA9C" sqref="A54:Z54" name="Диапазон3_55" securityDescriptor="O:WDG:WDD:(A;;CC;;;S-1-5-21-1281035640-548247933-376692995-11259)(A;;CC;;;S-1-5-21-1281035640-548247933-376692995-11258)(A;;CC;;;S-1-5-21-1281035640-548247933-376692995-5864)"/>
    <protectedRange password="CA9C" sqref="N60:P60" name="Диапазон3_2_2" securityDescriptor="O:WDG:WDD:(A;;CC;;;S-1-5-21-1281035640-548247933-376692995-11259)(A;;CC;;;S-1-5-21-1281035640-548247933-376692995-11258)(A;;CC;;;S-1-5-21-1281035640-548247933-376692995-5864)"/>
    <protectedRange password="CA9C" sqref="Q60" name="Диапазон3_3_3" securityDescriptor="O:WDG:WDD:(A;;CC;;;S-1-5-21-1281035640-548247933-376692995-11259)(A;;CC;;;S-1-5-21-1281035640-548247933-376692995-11258)(A;;CC;;;S-1-5-21-1281035640-548247933-376692995-5864)"/>
    <protectedRange password="CA9C" sqref="N59:Q59" name="Диапазон3_2_1_1" securityDescriptor="O:WDG:WDD:(A;;CC;;;S-1-5-21-1281035640-548247933-376692995-11259)(A;;CC;;;S-1-5-21-1281035640-548247933-376692995-11258)(A;;CC;;;S-1-5-21-1281035640-548247933-376692995-5864)"/>
    <protectedRange password="CA9C" sqref="L66 B66" name="Диапазон3_56" securityDescriptor="O:WDG:WDD:(A;;CC;;;S-1-5-21-1281035640-548247933-376692995-11259)(A;;CC;;;S-1-5-21-1281035640-548247933-376692995-11258)(A;;CC;;;S-1-5-21-1281035640-548247933-376692995-5864)"/>
    <protectedRange password="CA9C" sqref="A66" name="Диапазон3_12_24" securityDescriptor="O:WDG:WDD:(A;;CC;;;S-1-5-21-1281035640-548247933-376692995-11259)(A;;CC;;;S-1-5-21-1281035640-548247933-376692995-11258)(A;;CC;;;S-1-5-21-1281035640-548247933-376692995-5864)"/>
    <protectedRange password="CA9C" sqref="N66:AA66" name="Диапазон3_25_30" securityDescriptor="O:WDG:WDD:(A;;CC;;;S-1-5-21-1281035640-548247933-376692995-11259)(A;;CC;;;S-1-5-21-1281035640-548247933-376692995-11258)(A;;CC;;;S-1-5-21-1281035640-548247933-376692995-5864)"/>
    <protectedRange password="CA9C" sqref="M66" name="Диапазон3_38_1" securityDescriptor="O:WDG:WDD:(A;;CC;;;S-1-5-21-1281035640-548247933-376692995-11259)(A;;CC;;;S-1-5-21-1281035640-548247933-376692995-11258)(A;;CC;;;S-1-5-21-1281035640-548247933-376692995-5864)"/>
    <protectedRange password="CA9C" sqref="C66:K66" name="Диапазон3_5_1_1" securityDescriptor="O:WDG:WDD:(A;;CC;;;S-1-5-21-1281035640-548247933-376692995-11259)(A;;CC;;;S-1-5-21-1281035640-548247933-376692995-11258)(A;;CC;;;S-1-5-21-1281035640-548247933-376692995-5864)"/>
    <protectedRange password="CA9C" sqref="A67:Z71" name="Диапазон3_57" securityDescriptor="O:WDG:WDD:(A;;CC;;;S-1-5-21-1281035640-548247933-376692995-11259)(A;;CC;;;S-1-5-21-1281035640-548247933-376692995-11258)(A;;CC;;;S-1-5-21-1281035640-548247933-376692995-5864)"/>
    <protectedRange password="CA9C" sqref="L72:N72 B72" name="Диапазон3_58" securityDescriptor="O:WDG:WDD:(A;;CC;;;S-1-5-21-1281035640-548247933-376692995-11259)(A;;CC;;;S-1-5-21-1281035640-548247933-376692995-11258)(A;;CC;;;S-1-5-21-1281035640-548247933-376692995-5864)"/>
    <protectedRange password="CA9C" sqref="A72" name="Диапазон3_12_30" securityDescriptor="O:WDG:WDD:(A;;CC;;;S-1-5-21-1281035640-548247933-376692995-11259)(A;;CC;;;S-1-5-21-1281035640-548247933-376692995-11258)(A;;CC;;;S-1-5-21-1281035640-548247933-376692995-5864)"/>
    <protectedRange password="CA9C" sqref="C72:K72 O72:AA72" name="Диапазон3_25_33" securityDescriptor="O:WDG:WDD:(A;;CC;;;S-1-5-21-1281035640-548247933-376692995-11259)(A;;CC;;;S-1-5-21-1281035640-548247933-376692995-11258)(A;;CC;;;S-1-5-21-1281035640-548247933-376692995-5864)"/>
    <protectedRange password="CA9C" sqref="B79:Q79 S79:U79 N77 W79" name="Диапазон3_59" securityDescriptor="O:WDG:WDD:(A;;CC;;;S-1-5-21-1281035640-548247933-376692995-11259)(A;;CC;;;S-1-5-21-1281035640-548247933-376692995-11258)(A;;CC;;;S-1-5-21-1281035640-548247933-376692995-5864)"/>
    <protectedRange password="CA9C" sqref="R79" name="Диапазон3_39_1" securityDescriptor="O:WDG:WDD:(A;;CC;;;S-1-5-21-1281035640-548247933-376692995-11259)(A;;CC;;;S-1-5-21-1281035640-548247933-376692995-11258)(A;;CC;;;S-1-5-21-1281035640-548247933-376692995-5864)"/>
    <protectedRange password="CA9C" sqref="Y79:Y82" name="Диапазон3_1_3" securityDescriptor="O:WDG:WDD:(A;;CC;;;S-1-5-21-1281035640-548247933-376692995-11259)(A;;CC;;;S-1-5-21-1281035640-548247933-376692995-11258)(A;;CC;;;S-1-5-21-1281035640-548247933-376692995-5864)"/>
    <protectedRange password="CA9C" sqref="N80:N82 Q80:Q82" name="Диапазон3_2_3" securityDescriptor="O:WDG:WDD:(A;;CC;;;S-1-5-21-1281035640-548247933-376692995-11259)(A;;CC;;;S-1-5-21-1281035640-548247933-376692995-11258)(A;;CC;;;S-1-5-21-1281035640-548247933-376692995-5864)"/>
    <protectedRange password="CA9C" sqref="O80:P80 B80:M80 J81:J82 R80:W80" name="Диапазон3_12_2" securityDescriptor="O:WDG:WDD:(A;;CC;;;S-1-5-21-1281035640-548247933-376692995-11259)(A;;CC;;;S-1-5-21-1281035640-548247933-376692995-11258)(A;;CC;;;S-1-5-21-1281035640-548247933-376692995-5864)"/>
    <protectedRange password="CA9C" sqref="O81:P81 B81:I81 K81:M81 R81:W81" name="Диапазон3_13_1" securityDescriptor="O:WDG:WDD:(A;;CC;;;S-1-5-21-1281035640-548247933-376692995-11259)(A;;CC;;;S-1-5-21-1281035640-548247933-376692995-11258)(A;;CC;;;S-1-5-21-1281035640-548247933-376692995-5864)"/>
    <protectedRange password="CA9C" sqref="O82:P82 B82:I82 K82:M82 R82:W82" name="Диапазон3_14_2" securityDescriptor="O:WDG:WDD:(A;;CC;;;S-1-5-21-1281035640-548247933-376692995-11259)(A;;CC;;;S-1-5-21-1281035640-548247933-376692995-11258)(A;;CC;;;S-1-5-21-1281035640-548247933-376692995-5864)"/>
    <protectedRange password="CA9C" sqref="A85:M85 O85:P85 R85:Y85" name="Диапазон3_5_1_2" securityDescriptor="O:WDG:WDD:(A;;CC;;;S-1-5-21-1281035640-548247933-376692995-11259)(A;;CC;;;S-1-5-21-1281035640-548247933-376692995-11258)(A;;CC;;;S-1-5-21-1281035640-548247933-376692995-5864)"/>
    <protectedRange password="CA9C" sqref="Y88" name="Диапазон3_5_2" securityDescriptor="O:WDG:WDD:(A;;CC;;;S-1-5-21-1281035640-548247933-376692995-11259)(A;;CC;;;S-1-5-21-1281035640-548247933-376692995-11258)(A;;CC;;;S-1-5-21-1281035640-548247933-376692995-5864)"/>
    <protectedRange password="CA9C" sqref="J92" name="Диапазон3_60" securityDescriptor="O:WDG:WDD:(A;;CC;;;S-1-5-21-1281035640-548247933-376692995-11259)(A;;CC;;;S-1-5-21-1281035640-548247933-376692995-11258)(A;;CC;;;S-1-5-21-1281035640-548247933-376692995-5864)"/>
    <protectedRange password="CA9C" sqref="O92:P92 R92:Y92 K92:M92 A92:I92 A93:A100" name="Диапазон3_5_1_3" securityDescriptor="O:WDG:WDD:(A;;CC;;;S-1-5-21-1281035640-548247933-376692995-11259)(A;;CC;;;S-1-5-21-1281035640-548247933-376692995-11258)(A;;CC;;;S-1-5-21-1281035640-548247933-376692995-5864)"/>
    <protectedRange password="CA9C" sqref="R96 B96:I96 Y93:Y95" name="Диапазон3_7_2" securityDescriptor="O:WDG:WDD:(A;;CC;;;S-1-5-21-1281035640-548247933-376692995-11259)(A;;CC;;;S-1-5-21-1281035640-548247933-376692995-11258)(A;;CC;;;S-1-5-21-1281035640-548247933-376692995-5864)"/>
    <protectedRange password="CA9C" sqref="L33:M33 A33:B33 L42:M42 A42:B42" name="Диапазон3" securityDescriptor="O:WDG:WDD:(A;;CC;;;S-1-5-21-1281035640-548247933-376692995-11259)(A;;CC;;;S-1-5-21-1281035640-548247933-376692995-11258)(A;;CC;;;S-1-5-21-1281035640-548247933-376692995-5864)"/>
    <protectedRange password="CA9C" sqref="N33:Z33 C33:K33 P42 C42:K42 R42:Z42" name="Диапазон3_12" securityDescriptor="O:WDG:WDD:(A;;CC;;;S-1-5-21-1281035640-548247933-376692995-11259)(A;;CC;;;S-1-5-21-1281035640-548247933-376692995-11258)(A;;CC;;;S-1-5-21-1281035640-548247933-376692995-5864)"/>
    <protectedRange password="CA9C" sqref="L34:M34 A34:B34 L43:M43 A43:B43" name="Диапазон3_1" securityDescriptor="O:WDG:WDD:(A;;CC;;;S-1-5-21-1281035640-548247933-376692995-11259)(A;;CC;;;S-1-5-21-1281035640-548247933-376692995-11258)(A;;CC;;;S-1-5-21-1281035640-548247933-376692995-5864)"/>
    <protectedRange password="CA9C" sqref="N34:Z34 C34:K34 P43 C43:K43 R43:Z43 R44" name="Диапазон3_13" securityDescriptor="O:WDG:WDD:(A;;CC;;;S-1-5-21-1281035640-548247933-376692995-11259)(A;;CC;;;S-1-5-21-1281035640-548247933-376692995-11258)(A;;CC;;;S-1-5-21-1281035640-548247933-376692995-5864)"/>
    <protectedRange password="CA9C" sqref="L35:M35 A35:B35 L44:M44 A44:B44" name="Диапазон3_2" securityDescriptor="O:WDG:WDD:(A;;CC;;;S-1-5-21-1281035640-548247933-376692995-11259)(A;;CC;;;S-1-5-21-1281035640-548247933-376692995-11258)(A;;CC;;;S-1-5-21-1281035640-548247933-376692995-5864)"/>
    <protectedRange password="CA9C" sqref="N35:Z35 C35:K35 P44 C44:K44 S44:Z44" name="Диапазон3_16" securityDescriptor="O:WDG:WDD:(A;;CC;;;S-1-5-21-1281035640-548247933-376692995-11259)(A;;CC;;;S-1-5-21-1281035640-548247933-376692995-11258)(A;;CC;;;S-1-5-21-1281035640-548247933-376692995-5864)"/>
    <protectedRange password="CA9C" sqref="L36:M36 A36:B36 L45:M45 A45:B45" name="Диапазон3_3" securityDescriptor="O:WDG:WDD:(A;;CC;;;S-1-5-21-1281035640-548247933-376692995-11259)(A;;CC;;;S-1-5-21-1281035640-548247933-376692995-11258)(A;;CC;;;S-1-5-21-1281035640-548247933-376692995-5864)"/>
    <protectedRange password="CA9C" sqref="N36:Z36 C36:K36 O45:P45 C45:K45 R45:Z45" name="Диапазон3_17" securityDescriptor="O:WDG:WDD:(A;;CC;;;S-1-5-21-1281035640-548247933-376692995-11259)(A;;CC;;;S-1-5-21-1281035640-548247933-376692995-11258)(A;;CC;;;S-1-5-21-1281035640-548247933-376692995-5864)"/>
    <protectedRange password="CA9C" sqref="L37:M37 A37:B37 A46:B46 L46:M47" name="Диапазон3_4" securityDescriptor="O:WDG:WDD:(A;;CC;;;S-1-5-21-1281035640-548247933-376692995-11259)(A;;CC;;;S-1-5-21-1281035640-548247933-376692995-11258)(A;;CC;;;S-1-5-21-1281035640-548247933-376692995-5864)"/>
    <protectedRange password="CA9C" sqref="N37:Z37 C37:K37 O46:P46 C46:K46 R46:Z46 R47" name="Диапазон3_18" securityDescriptor="O:WDG:WDD:(A;;CC;;;S-1-5-21-1281035640-548247933-376692995-11259)(A;;CC;;;S-1-5-21-1281035640-548247933-376692995-11258)(A;;CC;;;S-1-5-21-1281035640-548247933-376692995-5864)"/>
    <protectedRange password="CA9C" sqref="L106:M106 A106:B106 L112:M112 A112:B112" name="Диапазон3_6" securityDescriptor="O:WDG:WDD:(A;;CC;;;S-1-5-21-1281035640-548247933-376692995-11259)(A;;CC;;;S-1-5-21-1281035640-548247933-376692995-11258)(A;;CC;;;S-1-5-21-1281035640-548247933-376692995-5864)"/>
    <protectedRange password="CA9C" sqref="N106:Z106 C106:K106 N112:Z112 C112:K112 N113" name="Диапазон3_31" securityDescriptor="O:WDG:WDD:(A;;CC;;;S-1-5-21-1281035640-548247933-376692995-11259)(A;;CC;;;S-1-5-21-1281035640-548247933-376692995-11258)(A;;CC;;;S-1-5-21-1281035640-548247933-376692995-5864)"/>
    <protectedRange password="CA9C" sqref="A107:Z107 A113:M113 O113:Z113" name="Диапазон3_7" securityDescriptor="O:WDG:WDD:(A;;CC;;;S-1-5-21-1281035640-548247933-376692995-11259)(A;;CC;;;S-1-5-21-1281035640-548247933-376692995-11258)(A;;CC;;;S-1-5-21-1281035640-548247933-376692995-5864)"/>
    <protectedRange password="CA9C" sqref="AA106" name="Диапазон3_35" securityDescriptor="O:WDG:WDD:(A;;CC;;;S-1-5-21-1281035640-548247933-376692995-11259)(A;;CC;;;S-1-5-21-1281035640-548247933-376692995-11258)(A;;CC;;;S-1-5-21-1281035640-548247933-376692995-5864)"/>
    <protectedRange password="CA9C" sqref="AA107" name="Диапазон3_35_1" securityDescriptor="O:WDG:WDD:(A;;CC;;;S-1-5-21-1281035640-548247933-376692995-11259)(A;;CC;;;S-1-5-21-1281035640-548247933-376692995-11258)(A;;CC;;;S-1-5-21-1281035640-548247933-376692995-5864)"/>
  </protectedRanges>
  <autoFilter ref="A8:AA102"/>
  <sortState ref="A1438:AA1894">
    <sortCondition ref="A1438:A1894"/>
  </sortState>
  <mergeCells count="1">
    <mergeCell ref="A4:AA4"/>
  </mergeCells>
  <pageMargins left="0.31496062992125984" right="0.11811023622047245" top="0.35433070866141736" bottom="0.35433070866141736" header="0.31496062992125984" footer="0.31496062992125984"/>
  <pageSetup paperSize="8" scale="36" fitToHeight="0" orientation="landscape" horizontalDpi="300" verticalDpi="300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товары, работы и услуги</vt:lpstr>
      <vt:lpstr>'товары, работы и услуги'!Область_печати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2015-02-09T10:35:38Z</dcterms:modified>
</cp:coreProperties>
</file>