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Тусипкалиева Айгуль Мугиевна" algorithmName="SHA-512" hashValue="wlPBi/xjBtSAIthnVHpwDxNn36C80A94idYbOzWMrdObI8IpBNVvdis33I6W+LUmwarySf7+0/64iaBHWO9O7g==" saltValue="axpFWRIADm2qjST3TpX9Og==" spinCount="100000"/>
  <workbookPr defaultThemeVersion="153222"/>
  <mc:AlternateContent xmlns:mc="http://schemas.openxmlformats.org/markup-compatibility/2006">
    <mc:Choice Requires="x15">
      <x15ac:absPath xmlns:x15ac="http://schemas.microsoft.com/office/spreadsheetml/2010/11/ac" url="Z:\1. ПЛАН ЗАКУПОК\Долгосрочный\"/>
    </mc:Choice>
  </mc:AlternateContent>
  <bookViews>
    <workbookView xWindow="0" yWindow="0" windowWidth="28800" windowHeight="12435"/>
  </bookViews>
  <sheets>
    <sheet name="2021-2025-14" sheetId="2" r:id="rId1"/>
  </sheets>
  <externalReferences>
    <externalReference r:id="rId2"/>
    <externalReference r:id="rId3"/>
    <externalReference r:id="rId4"/>
    <externalReference r:id="rId5"/>
    <externalReference r:id="rId6"/>
  </externalReferences>
  <definedNames>
    <definedName name="_xlnm._FilterDatabase" localSheetId="0" hidden="1">'2021-2025-14'!$A$19:$WXF$347</definedName>
    <definedName name="атр">'[1]Атрибуты товара'!$A$4:$A$535</definedName>
    <definedName name="атрибут" localSheetId="0">'[2]Атрибуты товар'!$A$3:$A$534</definedName>
    <definedName name="ЕИ" localSheetId="0">'[3]Справочник единиц измерения'!$B$3:$B$45</definedName>
    <definedName name="Инкотермс">'[3]Справочник Инкотермс'!$A$4:$A$14</definedName>
    <definedName name="НДС">'[4]Признак НДС'!$B$3:$B$4</definedName>
    <definedName name="осн">#REF!</definedName>
    <definedName name="основания150">'[5]Основание из одного источника'!$A$3:$A$60</definedName>
    <definedName name="Приоритет_закупок">#REF!</definedName>
    <definedName name="Способ_закупок">#REF!</definedName>
    <definedName name="Тип_дней">'[1]Тип дней'!$B$2:$B$3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W255" i="2" l="1"/>
  <c r="AX255" i="2" s="1"/>
  <c r="AW227" i="2"/>
  <c r="AX227" i="2" s="1"/>
  <c r="AW225" i="2"/>
  <c r="AW223" i="2"/>
  <c r="AX223" i="2" s="1"/>
  <c r="AW221" i="2"/>
  <c r="AX221" i="2" s="1"/>
  <c r="AW219" i="2"/>
  <c r="AX219" i="2" s="1"/>
  <c r="AW216" i="2"/>
  <c r="AW214" i="2"/>
  <c r="AX214" i="2" s="1"/>
  <c r="AW210" i="2"/>
  <c r="AX210" i="2" s="1"/>
  <c r="AW212" i="2"/>
  <c r="AX212" i="2" s="1"/>
  <c r="AX225" i="2"/>
  <c r="AX216" i="2"/>
  <c r="AM255" i="2"/>
  <c r="AI255" i="2"/>
  <c r="AE255" i="2"/>
  <c r="AD227" i="2"/>
  <c r="AD219" i="2"/>
  <c r="AD223" i="2"/>
  <c r="AD225" i="2"/>
  <c r="AD221" i="2"/>
  <c r="AE313" i="2"/>
  <c r="AD216" i="2"/>
  <c r="AD214" i="2"/>
  <c r="AD212" i="2"/>
  <c r="AE210" i="2"/>
  <c r="AD210" i="2"/>
  <c r="AE227" i="2" l="1"/>
  <c r="AE219" i="2"/>
  <c r="AE223" i="2"/>
  <c r="AE225" i="2"/>
  <c r="AE221" i="2"/>
  <c r="AE216" i="2"/>
  <c r="AE214" i="2"/>
  <c r="AE212" i="2"/>
  <c r="AM331" i="2"/>
  <c r="AI331" i="2"/>
  <c r="AW200" i="2" l="1"/>
  <c r="AX200" i="2" s="1"/>
  <c r="AX199" i="2" l="1"/>
  <c r="AW202" i="2"/>
  <c r="AX332" i="2" l="1"/>
  <c r="AU332" i="2"/>
  <c r="AQ332" i="2"/>
  <c r="AM332" i="2"/>
  <c r="AI332" i="2"/>
  <c r="AM201" i="2"/>
  <c r="AI201" i="2"/>
  <c r="AE201" i="2"/>
  <c r="AI198" i="2"/>
  <c r="AE198" i="2"/>
  <c r="AV157" i="2"/>
  <c r="AL157" i="2"/>
  <c r="AM157" i="2" s="1"/>
  <c r="AH157" i="2"/>
  <c r="AV155" i="2"/>
  <c r="AL155" i="2"/>
  <c r="AM155" i="2" s="1"/>
  <c r="AH155" i="2"/>
  <c r="AV153" i="2"/>
  <c r="AL153" i="2"/>
  <c r="AM153" i="2" s="1"/>
  <c r="AH153" i="2"/>
  <c r="AV151" i="2"/>
  <c r="AL151" i="2"/>
  <c r="AM151" i="2" s="1"/>
  <c r="AH151" i="2"/>
  <c r="AV149" i="2"/>
  <c r="AL149" i="2"/>
  <c r="AM149" i="2" s="1"/>
  <c r="AH149" i="2"/>
  <c r="AV147" i="2"/>
  <c r="AL147" i="2"/>
  <c r="AM147" i="2" s="1"/>
  <c r="AH147" i="2"/>
  <c r="AV145" i="2"/>
  <c r="AL145" i="2"/>
  <c r="AM145" i="2" s="1"/>
  <c r="AH145" i="2"/>
  <c r="AV143" i="2"/>
  <c r="AL143" i="2"/>
  <c r="AM143" i="2" s="1"/>
  <c r="AH143" i="2"/>
  <c r="AV141" i="2"/>
  <c r="AL141" i="2"/>
  <c r="AM141" i="2" s="1"/>
  <c r="AH141" i="2"/>
  <c r="AW141" i="2" l="1"/>
  <c r="AX141" i="2" s="1"/>
  <c r="AW143" i="2"/>
  <c r="AX143" i="2" s="1"/>
  <c r="AW145" i="2"/>
  <c r="AX145" i="2" s="1"/>
  <c r="AW147" i="2"/>
  <c r="AX147" i="2" s="1"/>
  <c r="AW149" i="2"/>
  <c r="AX149" i="2" s="1"/>
  <c r="AW151" i="2"/>
  <c r="AX151" i="2" s="1"/>
  <c r="AW153" i="2"/>
  <c r="AX153" i="2" s="1"/>
  <c r="AW155" i="2"/>
  <c r="AX155" i="2" s="1"/>
  <c r="AW157" i="2"/>
  <c r="AX157" i="2" s="1"/>
  <c r="AI157" i="2"/>
  <c r="AI155" i="2"/>
  <c r="AI153" i="2"/>
  <c r="AI151" i="2"/>
  <c r="AI149" i="2"/>
  <c r="AI147" i="2"/>
  <c r="AI145" i="2"/>
  <c r="AI143" i="2"/>
  <c r="AI141" i="2"/>
  <c r="AW277" i="2"/>
  <c r="AX175" i="2"/>
  <c r="AX164" i="2"/>
  <c r="AX326" i="2"/>
  <c r="AX322" i="2"/>
  <c r="AX318" i="2"/>
  <c r="AX327" i="2"/>
  <c r="AU327" i="2"/>
  <c r="AQ327" i="2"/>
  <c r="AM327" i="2"/>
  <c r="AI327" i="2"/>
  <c r="AE327" i="2"/>
  <c r="AX323" i="2"/>
  <c r="AU323" i="2"/>
  <c r="AQ323" i="2"/>
  <c r="AM323" i="2"/>
  <c r="AI323" i="2"/>
  <c r="AE323" i="2"/>
  <c r="AX319" i="2"/>
  <c r="AU319" i="2"/>
  <c r="AQ319" i="2"/>
  <c r="AM319" i="2"/>
  <c r="AI319" i="2"/>
  <c r="AE319" i="2"/>
  <c r="AX315" i="2"/>
  <c r="AU315" i="2"/>
  <c r="AQ315" i="2"/>
  <c r="AM315" i="2"/>
  <c r="AI315" i="2"/>
  <c r="AE315" i="2"/>
  <c r="AX176" i="2"/>
  <c r="AI176" i="2"/>
  <c r="AE176" i="2"/>
  <c r="AW165" i="2"/>
  <c r="AX165" i="2" s="1"/>
  <c r="AI165" i="2"/>
  <c r="AE165" i="2"/>
  <c r="AX330" i="2" l="1"/>
  <c r="AM330" i="2"/>
  <c r="AI330" i="2"/>
  <c r="AE330" i="2"/>
  <c r="AW263" i="2"/>
  <c r="AX263" i="2" s="1"/>
  <c r="AM263" i="2"/>
  <c r="AI263" i="2"/>
  <c r="AE263" i="2"/>
  <c r="AX197" i="2"/>
  <c r="AI197" i="2"/>
  <c r="AE197" i="2"/>
  <c r="AW186" i="2"/>
  <c r="AX186" i="2" s="1"/>
  <c r="AI186" i="2"/>
  <c r="AE186" i="2"/>
  <c r="AX290" i="2" l="1"/>
  <c r="AX286" i="2"/>
  <c r="AX283" i="2"/>
  <c r="AX281" i="2"/>
  <c r="AX194" i="2"/>
  <c r="AX192" i="2"/>
  <c r="AX190" i="2"/>
  <c r="AX188" i="2"/>
  <c r="AX182" i="2"/>
  <c r="AX179" i="2"/>
  <c r="AU326" i="2"/>
  <c r="AQ326" i="2"/>
  <c r="AM326" i="2"/>
  <c r="AI326" i="2"/>
  <c r="AE326" i="2"/>
  <c r="AU322" i="2"/>
  <c r="AQ322" i="2"/>
  <c r="AM322" i="2"/>
  <c r="AI322" i="2"/>
  <c r="AE322" i="2"/>
  <c r="AU318" i="2"/>
  <c r="AQ318" i="2"/>
  <c r="AM318" i="2"/>
  <c r="AI318" i="2"/>
  <c r="AE318" i="2"/>
  <c r="AX314" i="2"/>
  <c r="AU314" i="2"/>
  <c r="AQ314" i="2"/>
  <c r="AM314" i="2"/>
  <c r="AI314" i="2"/>
  <c r="AE314" i="2"/>
  <c r="AX196" i="2"/>
  <c r="AI196" i="2"/>
  <c r="AE196" i="2"/>
  <c r="AW291" i="2"/>
  <c r="AX291" i="2" s="1"/>
  <c r="AI291" i="2"/>
  <c r="AE291" i="2"/>
  <c r="AW287" i="2"/>
  <c r="AX287" i="2" s="1"/>
  <c r="AI287" i="2"/>
  <c r="AE287" i="2"/>
  <c r="AW284" i="2"/>
  <c r="AX284" i="2" s="1"/>
  <c r="AI284" i="2"/>
  <c r="AE284" i="2"/>
  <c r="AW282" i="2"/>
  <c r="AX282" i="2" s="1"/>
  <c r="AI282" i="2"/>
  <c r="AE282" i="2"/>
  <c r="AW195" i="2"/>
  <c r="AX195" i="2" s="1"/>
  <c r="AU195" i="2"/>
  <c r="AQ195" i="2"/>
  <c r="AM195" i="2"/>
  <c r="AI195" i="2"/>
  <c r="AE195" i="2"/>
  <c r="AW193" i="2"/>
  <c r="AX193" i="2" s="1"/>
  <c r="AU193" i="2"/>
  <c r="AQ193" i="2"/>
  <c r="AM193" i="2"/>
  <c r="AI193" i="2"/>
  <c r="AE193" i="2"/>
  <c r="AW191" i="2"/>
  <c r="AX191" i="2" s="1"/>
  <c r="AU191" i="2"/>
  <c r="AQ191" i="2"/>
  <c r="AM191" i="2"/>
  <c r="AI191" i="2"/>
  <c r="AE191" i="2"/>
  <c r="AW189" i="2"/>
  <c r="AX189" i="2" s="1"/>
  <c r="AU189" i="2"/>
  <c r="AQ189" i="2"/>
  <c r="AM189" i="2"/>
  <c r="AI189" i="2"/>
  <c r="AE189" i="2"/>
  <c r="AW183" i="2"/>
  <c r="AX183" i="2" s="1"/>
  <c r="AI183" i="2"/>
  <c r="AE183" i="2"/>
  <c r="AW180" i="2"/>
  <c r="AX180" i="2" s="1"/>
  <c r="AI180" i="2"/>
  <c r="AE180" i="2"/>
  <c r="AI175" i="2"/>
  <c r="AE175" i="2"/>
  <c r="AW170" i="2"/>
  <c r="AX170" i="2" s="1"/>
  <c r="AI170" i="2"/>
  <c r="AE170" i="2"/>
  <c r="AI164" i="2"/>
  <c r="AE164" i="2"/>
  <c r="AW207" i="2" l="1"/>
  <c r="AX207" i="2" l="1"/>
  <c r="AX289" i="2"/>
  <c r="AX285" i="2"/>
  <c r="AX280" i="2"/>
  <c r="AX271" i="2"/>
  <c r="AX184" i="2"/>
  <c r="AX181" i="2"/>
  <c r="AX178" i="2"/>
  <c r="AX173" i="2"/>
  <c r="AX168" i="2"/>
  <c r="AX162" i="2"/>
  <c r="AX136" i="2"/>
  <c r="AX133" i="2"/>
  <c r="AX130" i="2"/>
  <c r="AX127" i="2"/>
  <c r="AX124" i="2"/>
  <c r="AX121" i="2"/>
  <c r="AX118" i="2"/>
  <c r="AX115" i="2"/>
  <c r="AX110" i="2"/>
  <c r="AX107" i="2"/>
  <c r="AX104" i="2"/>
  <c r="AX101" i="2"/>
  <c r="AX98" i="2"/>
  <c r="AX95" i="2"/>
  <c r="AX92" i="2"/>
  <c r="AX89" i="2"/>
  <c r="AX86" i="2"/>
  <c r="AX83" i="2"/>
  <c r="AX80" i="2"/>
  <c r="AX77" i="2"/>
  <c r="AX74" i="2"/>
  <c r="AX71" i="2"/>
  <c r="AX68" i="2"/>
  <c r="AX65" i="2"/>
  <c r="AX62" i="2"/>
  <c r="AX59" i="2"/>
  <c r="AX56" i="2"/>
  <c r="AX53" i="2"/>
  <c r="AX50" i="2"/>
  <c r="AX47" i="2"/>
  <c r="AX44" i="2"/>
  <c r="AX41" i="2"/>
  <c r="AX38" i="2"/>
  <c r="AX35" i="2"/>
  <c r="AX31" i="2"/>
  <c r="AX27" i="2"/>
  <c r="AX23" i="2"/>
  <c r="AX312" i="2"/>
  <c r="AE312" i="2"/>
  <c r="AX311" i="2"/>
  <c r="AU311" i="2"/>
  <c r="AQ311" i="2"/>
  <c r="AM311" i="2"/>
  <c r="AI311" i="2"/>
  <c r="AE311" i="2"/>
  <c r="AX310" i="2"/>
  <c r="AU310" i="2"/>
  <c r="AQ310" i="2"/>
  <c r="AM310" i="2"/>
  <c r="AI310" i="2"/>
  <c r="AE310" i="2"/>
  <c r="AX309" i="2"/>
  <c r="AU309" i="2"/>
  <c r="AQ309" i="2"/>
  <c r="AM309" i="2"/>
  <c r="AI309" i="2"/>
  <c r="AE309" i="2"/>
  <c r="AX308" i="2"/>
  <c r="AU308" i="2"/>
  <c r="AQ308" i="2"/>
  <c r="AM308" i="2"/>
  <c r="AI308" i="2"/>
  <c r="AE308" i="2"/>
  <c r="AI281" i="2"/>
  <c r="AE281" i="2"/>
  <c r="AW272" i="2"/>
  <c r="AX272" i="2" s="1"/>
  <c r="AU272" i="2"/>
  <c r="AQ272" i="2"/>
  <c r="AM272" i="2"/>
  <c r="AI272" i="2"/>
  <c r="AE272" i="2"/>
  <c r="AU194" i="2"/>
  <c r="AQ194" i="2"/>
  <c r="AM194" i="2"/>
  <c r="AI194" i="2"/>
  <c r="AE194" i="2"/>
  <c r="AU192" i="2"/>
  <c r="AQ192" i="2"/>
  <c r="AM192" i="2"/>
  <c r="AI192" i="2"/>
  <c r="AE192" i="2"/>
  <c r="AU190" i="2"/>
  <c r="AQ190" i="2"/>
  <c r="AM190" i="2"/>
  <c r="AI190" i="2"/>
  <c r="AE190" i="2"/>
  <c r="AU188" i="2"/>
  <c r="AQ188" i="2"/>
  <c r="AM188" i="2"/>
  <c r="AI188" i="2"/>
  <c r="AE188" i="2"/>
  <c r="AW187" i="2"/>
  <c r="AX187" i="2" s="1"/>
  <c r="AM187" i="2"/>
  <c r="AI187" i="2"/>
  <c r="AE187" i="2"/>
  <c r="AX185" i="2"/>
  <c r="AI185" i="2"/>
  <c r="AE185" i="2"/>
  <c r="AI182" i="2"/>
  <c r="AE182" i="2"/>
  <c r="AI179" i="2"/>
  <c r="AE179" i="2"/>
  <c r="AX174" i="2"/>
  <c r="AI174" i="2"/>
  <c r="AE174" i="2"/>
  <c r="AX169" i="2"/>
  <c r="AI169" i="2"/>
  <c r="AE169" i="2"/>
  <c r="AI163" i="2"/>
  <c r="AE163" i="2"/>
  <c r="AV156" i="2"/>
  <c r="AL156" i="2"/>
  <c r="AH156" i="2"/>
  <c r="AI156" i="2" s="1"/>
  <c r="AV154" i="2"/>
  <c r="AL154" i="2"/>
  <c r="AH154" i="2"/>
  <c r="AI154" i="2" s="1"/>
  <c r="AV152" i="2"/>
  <c r="AL152" i="2"/>
  <c r="AM152" i="2" s="1"/>
  <c r="AH152" i="2"/>
  <c r="AI152" i="2" s="1"/>
  <c r="AV150" i="2"/>
  <c r="AL150" i="2"/>
  <c r="AM150" i="2" s="1"/>
  <c r="AH150" i="2"/>
  <c r="AI150" i="2" s="1"/>
  <c r="AV148" i="2"/>
  <c r="AL148" i="2"/>
  <c r="AM148" i="2" s="1"/>
  <c r="AH148" i="2"/>
  <c r="AI148" i="2" s="1"/>
  <c r="AV146" i="2"/>
  <c r="AL146" i="2"/>
  <c r="AM146" i="2" s="1"/>
  <c r="AH146" i="2"/>
  <c r="AV144" i="2"/>
  <c r="AL144" i="2"/>
  <c r="AH144" i="2"/>
  <c r="AI144" i="2" s="1"/>
  <c r="AV142" i="2"/>
  <c r="AL142" i="2"/>
  <c r="AH142" i="2"/>
  <c r="AI142" i="2" s="1"/>
  <c r="AV140" i="2"/>
  <c r="AL140" i="2"/>
  <c r="AM140" i="2" s="1"/>
  <c r="AH140" i="2"/>
  <c r="AI140" i="2" s="1"/>
  <c r="AW137" i="2"/>
  <c r="AX137" i="2" s="1"/>
  <c r="AV137" i="2"/>
  <c r="AW134" i="2"/>
  <c r="AX134" i="2" s="1"/>
  <c r="AV134" i="2"/>
  <c r="AW131" i="2"/>
  <c r="AX131" i="2" s="1"/>
  <c r="AV131" i="2"/>
  <c r="AW128" i="2"/>
  <c r="AX128" i="2" s="1"/>
  <c r="AV128" i="2"/>
  <c r="AW125" i="2"/>
  <c r="AX125" i="2" s="1"/>
  <c r="AV125" i="2"/>
  <c r="AW122" i="2"/>
  <c r="AX122" i="2" s="1"/>
  <c r="AV122" i="2"/>
  <c r="AW119" i="2"/>
  <c r="AX119" i="2" s="1"/>
  <c r="AV119" i="2"/>
  <c r="AW116" i="2"/>
  <c r="AX116" i="2" s="1"/>
  <c r="AV116" i="2"/>
  <c r="AW111" i="2"/>
  <c r="AX111" i="2" s="1"/>
  <c r="AV111" i="2"/>
  <c r="AW108" i="2"/>
  <c r="AX108" i="2" s="1"/>
  <c r="AV108" i="2"/>
  <c r="AW105" i="2"/>
  <c r="AX105" i="2" s="1"/>
  <c r="AV105" i="2"/>
  <c r="AW102" i="2"/>
  <c r="AX102" i="2" s="1"/>
  <c r="AV102" i="2"/>
  <c r="AW99" i="2"/>
  <c r="AX99" i="2" s="1"/>
  <c r="AV99" i="2"/>
  <c r="AW96" i="2"/>
  <c r="AX96" i="2" s="1"/>
  <c r="AV96" i="2"/>
  <c r="AW93" i="2"/>
  <c r="AX93" i="2" s="1"/>
  <c r="AV93" i="2"/>
  <c r="AW90" i="2"/>
  <c r="AX90" i="2" s="1"/>
  <c r="AV90" i="2"/>
  <c r="AW87" i="2"/>
  <c r="AX87" i="2" s="1"/>
  <c r="AV87" i="2"/>
  <c r="AW84" i="2"/>
  <c r="AX84" i="2" s="1"/>
  <c r="AV84" i="2"/>
  <c r="AW81" i="2"/>
  <c r="AX81" i="2" s="1"/>
  <c r="AV81" i="2"/>
  <c r="AW78" i="2"/>
  <c r="AX78" i="2" s="1"/>
  <c r="AV78" i="2"/>
  <c r="AW75" i="2"/>
  <c r="AX75" i="2" s="1"/>
  <c r="AV75" i="2"/>
  <c r="AW72" i="2"/>
  <c r="AX72" i="2" s="1"/>
  <c r="AV72" i="2"/>
  <c r="AW69" i="2"/>
  <c r="AX69" i="2" s="1"/>
  <c r="AV69" i="2"/>
  <c r="AW66" i="2"/>
  <c r="AX66" i="2" s="1"/>
  <c r="AV66" i="2"/>
  <c r="AW63" i="2"/>
  <c r="AX63" i="2" s="1"/>
  <c r="AV63" i="2"/>
  <c r="AW60" i="2"/>
  <c r="AX60" i="2" s="1"/>
  <c r="AV60" i="2"/>
  <c r="AW57" i="2"/>
  <c r="AX57" i="2" s="1"/>
  <c r="AV57" i="2"/>
  <c r="AW54" i="2"/>
  <c r="AX54" i="2" s="1"/>
  <c r="AV54" i="2"/>
  <c r="AW51" i="2"/>
  <c r="AX51" i="2" s="1"/>
  <c r="AV51" i="2"/>
  <c r="AW48" i="2"/>
  <c r="AX48" i="2" s="1"/>
  <c r="AV48" i="2"/>
  <c r="AW45" i="2"/>
  <c r="AX45" i="2" s="1"/>
  <c r="AV45" i="2"/>
  <c r="AW42" i="2"/>
  <c r="AX42" i="2" s="1"/>
  <c r="AV42" i="2"/>
  <c r="AW39" i="2"/>
  <c r="AX39" i="2" s="1"/>
  <c r="AV39" i="2"/>
  <c r="AW36" i="2"/>
  <c r="AX36" i="2" s="1"/>
  <c r="AV36" i="2"/>
  <c r="AW32" i="2"/>
  <c r="AX32" i="2" s="1"/>
  <c r="AV32" i="2"/>
  <c r="AW28" i="2"/>
  <c r="AX28" i="2" s="1"/>
  <c r="AV28" i="2"/>
  <c r="AW24" i="2"/>
  <c r="AV24" i="2"/>
  <c r="AX146" i="2" l="1"/>
  <c r="AX150" i="2"/>
  <c r="AX163" i="2"/>
  <c r="AX144" i="2"/>
  <c r="AX24" i="2"/>
  <c r="AX156" i="2"/>
  <c r="AX154" i="2"/>
  <c r="AX142" i="2"/>
  <c r="AX148" i="2"/>
  <c r="AM142" i="2"/>
  <c r="AI146" i="2"/>
  <c r="AM154" i="2"/>
  <c r="AX140" i="2"/>
  <c r="AM144" i="2"/>
  <c r="AX152" i="2"/>
  <c r="AM156" i="2"/>
  <c r="AW268" i="2" l="1"/>
  <c r="AX268" i="2" s="1"/>
  <c r="AM268" i="2"/>
  <c r="AI268" i="2"/>
  <c r="AE268" i="2"/>
  <c r="AW276" i="2"/>
  <c r="AX276" i="2" s="1"/>
  <c r="AI276" i="2"/>
  <c r="AE276" i="2"/>
  <c r="AV139" i="2"/>
  <c r="AT139" i="2"/>
  <c r="AP139" i="2"/>
  <c r="AQ139" i="2" s="1"/>
  <c r="AL139" i="2"/>
  <c r="AM139" i="2" s="1"/>
  <c r="AH139" i="2"/>
  <c r="AI139" i="2" s="1"/>
  <c r="AD139" i="2"/>
  <c r="AE139" i="2" s="1"/>
  <c r="AV138" i="2"/>
  <c r="AT138" i="2"/>
  <c r="AP138" i="2"/>
  <c r="AQ138" i="2" s="1"/>
  <c r="AL138" i="2"/>
  <c r="AM138" i="2" s="1"/>
  <c r="AH138" i="2"/>
  <c r="AI138" i="2" s="1"/>
  <c r="AD138" i="2"/>
  <c r="AE138" i="2" s="1"/>
  <c r="AW138" i="2" l="1"/>
  <c r="AX138" i="2" s="1"/>
  <c r="AX139" i="2"/>
  <c r="AU139" i="2"/>
  <c r="AU138" i="2"/>
  <c r="AW307" i="2" l="1"/>
  <c r="AX307" i="2" s="1"/>
  <c r="AM307" i="2"/>
  <c r="AI307" i="2"/>
  <c r="AE307" i="2"/>
  <c r="AW306" i="2"/>
  <c r="AX306" i="2" s="1"/>
  <c r="AM306" i="2"/>
  <c r="AI306" i="2"/>
  <c r="AE306" i="2"/>
  <c r="AW305" i="2"/>
  <c r="AX305" i="2" s="1"/>
  <c r="AM305" i="2"/>
  <c r="AI305" i="2"/>
  <c r="AE305" i="2"/>
  <c r="AW304" i="2"/>
  <c r="AX304" i="2" s="1"/>
  <c r="AM304" i="2"/>
  <c r="AI304" i="2"/>
  <c r="AE304" i="2"/>
  <c r="AW303" i="2"/>
  <c r="AX303" i="2" s="1"/>
  <c r="AM303" i="2"/>
  <c r="AI303" i="2"/>
  <c r="AE303" i="2"/>
  <c r="AW302" i="2"/>
  <c r="AX302" i="2" s="1"/>
  <c r="AM302" i="2"/>
  <c r="AI302" i="2"/>
  <c r="AE302" i="2"/>
  <c r="AW301" i="2"/>
  <c r="AX301" i="2" s="1"/>
  <c r="AM301" i="2"/>
  <c r="AI301" i="2"/>
  <c r="AE301" i="2"/>
  <c r="AW300" i="2"/>
  <c r="AX300" i="2" s="1"/>
  <c r="AM300" i="2"/>
  <c r="AI300" i="2"/>
  <c r="AE300" i="2"/>
  <c r="AW299" i="2"/>
  <c r="AX299" i="2" s="1"/>
  <c r="AM299" i="2"/>
  <c r="AI299" i="2"/>
  <c r="AE299" i="2"/>
  <c r="AW298" i="2"/>
  <c r="AX298" i="2" s="1"/>
  <c r="AM298" i="2"/>
  <c r="AI298" i="2"/>
  <c r="AE298" i="2"/>
  <c r="AW297" i="2"/>
  <c r="AX297" i="2" s="1"/>
  <c r="AM297" i="2"/>
  <c r="AI297" i="2"/>
  <c r="AE297" i="2"/>
  <c r="AW296" i="2"/>
  <c r="AX296" i="2" s="1"/>
  <c r="AM296" i="2"/>
  <c r="AI296" i="2"/>
  <c r="AE296" i="2"/>
  <c r="AW295" i="2"/>
  <c r="AX295" i="2" s="1"/>
  <c r="AM295" i="2"/>
  <c r="AI295" i="2"/>
  <c r="AE295" i="2"/>
  <c r="AW294" i="2"/>
  <c r="AX294" i="2" s="1"/>
  <c r="AM294" i="2"/>
  <c r="AI294" i="2"/>
  <c r="AE294" i="2"/>
  <c r="AW293" i="2"/>
  <c r="AX293" i="2" s="1"/>
  <c r="AM293" i="2"/>
  <c r="AI293" i="2"/>
  <c r="AE293" i="2"/>
  <c r="AW292" i="2"/>
  <c r="AX292" i="2" s="1"/>
  <c r="AM292" i="2"/>
  <c r="AI292" i="2"/>
  <c r="AE292" i="2"/>
  <c r="AX135" i="2" l="1"/>
  <c r="AX132" i="2"/>
  <c r="AX129" i="2"/>
  <c r="AX126" i="2"/>
  <c r="AX123" i="2"/>
  <c r="AX120" i="2"/>
  <c r="AX117" i="2"/>
  <c r="AX114" i="2"/>
  <c r="AX112" i="2"/>
  <c r="AX109" i="2"/>
  <c r="AX106" i="2"/>
  <c r="AX103" i="2"/>
  <c r="AX100" i="2"/>
  <c r="AX97" i="2"/>
  <c r="AX94" i="2"/>
  <c r="AX91" i="2"/>
  <c r="AX88" i="2"/>
  <c r="AX85" i="2"/>
  <c r="AX82" i="2"/>
  <c r="AX79" i="2"/>
  <c r="AX76" i="2"/>
  <c r="AX73" i="2"/>
  <c r="AX70" i="2"/>
  <c r="AX67" i="2"/>
  <c r="AX64" i="2"/>
  <c r="AX61" i="2"/>
  <c r="AX58" i="2"/>
  <c r="AX55" i="2"/>
  <c r="AX52" i="2"/>
  <c r="AX49" i="2"/>
  <c r="AX46" i="2"/>
  <c r="AX43" i="2"/>
  <c r="AX40" i="2"/>
  <c r="AX37" i="2"/>
  <c r="AX34" i="2"/>
  <c r="AX30" i="2"/>
  <c r="AX26" i="2"/>
  <c r="AX22" i="2"/>
  <c r="AV136" i="2"/>
  <c r="AH136" i="2"/>
  <c r="AI136" i="2" s="1"/>
  <c r="AD136" i="2"/>
  <c r="AV133" i="2"/>
  <c r="AH133" i="2"/>
  <c r="AI133" i="2" s="1"/>
  <c r="AD133" i="2"/>
  <c r="AE133" i="2" s="1"/>
  <c r="AV130" i="2"/>
  <c r="AH130" i="2"/>
  <c r="AI130" i="2" s="1"/>
  <c r="AD130" i="2"/>
  <c r="AE130" i="2" s="1"/>
  <c r="AV127" i="2"/>
  <c r="AH127" i="2"/>
  <c r="AI127" i="2" s="1"/>
  <c r="AD127" i="2"/>
  <c r="AE127" i="2" s="1"/>
  <c r="AV124" i="2"/>
  <c r="AH124" i="2"/>
  <c r="AI124" i="2" s="1"/>
  <c r="AD124" i="2"/>
  <c r="AE124" i="2" s="1"/>
  <c r="AV121" i="2"/>
  <c r="AH121" i="2"/>
  <c r="AI121" i="2" s="1"/>
  <c r="AD121" i="2"/>
  <c r="AE121" i="2" s="1"/>
  <c r="AV118" i="2"/>
  <c r="AH118" i="2"/>
  <c r="AI118" i="2" s="1"/>
  <c r="AD118" i="2"/>
  <c r="AE118" i="2" s="1"/>
  <c r="AV115" i="2"/>
  <c r="AH115" i="2"/>
  <c r="AI115" i="2" s="1"/>
  <c r="AD115" i="2"/>
  <c r="AE115" i="2" s="1"/>
  <c r="AV113" i="2"/>
  <c r="AH113" i="2"/>
  <c r="AI113" i="2" s="1"/>
  <c r="AD113" i="2"/>
  <c r="AE113" i="2" s="1"/>
  <c r="AV110" i="2"/>
  <c r="AH110" i="2"/>
  <c r="AI110" i="2" s="1"/>
  <c r="AD110" i="2"/>
  <c r="AE110" i="2" s="1"/>
  <c r="AV107" i="2"/>
  <c r="AH107" i="2"/>
  <c r="AI107" i="2" s="1"/>
  <c r="AD107" i="2"/>
  <c r="AE107" i="2" s="1"/>
  <c r="AV104" i="2"/>
  <c r="AH104" i="2"/>
  <c r="AI104" i="2" s="1"/>
  <c r="AD104" i="2"/>
  <c r="AE104" i="2" s="1"/>
  <c r="AV101" i="2"/>
  <c r="AH101" i="2"/>
  <c r="AI101" i="2" s="1"/>
  <c r="AD101" i="2"/>
  <c r="AE101" i="2" s="1"/>
  <c r="AV98" i="2"/>
  <c r="AH98" i="2"/>
  <c r="AI98" i="2" s="1"/>
  <c r="AD98" i="2"/>
  <c r="AE98" i="2" s="1"/>
  <c r="AV95" i="2"/>
  <c r="AH95" i="2"/>
  <c r="AI95" i="2" s="1"/>
  <c r="AD95" i="2"/>
  <c r="AE95" i="2" s="1"/>
  <c r="AV92" i="2"/>
  <c r="AH92" i="2"/>
  <c r="AI92" i="2" s="1"/>
  <c r="AD92" i="2"/>
  <c r="AE92" i="2" s="1"/>
  <c r="AV89" i="2"/>
  <c r="AH89" i="2"/>
  <c r="AI89" i="2" s="1"/>
  <c r="AD89" i="2"/>
  <c r="AE89" i="2" s="1"/>
  <c r="AV86" i="2"/>
  <c r="AH86" i="2"/>
  <c r="AI86" i="2" s="1"/>
  <c r="AD86" i="2"/>
  <c r="AE86" i="2" s="1"/>
  <c r="AV83" i="2"/>
  <c r="AH83" i="2"/>
  <c r="AI83" i="2" s="1"/>
  <c r="AD83" i="2"/>
  <c r="AE83" i="2" s="1"/>
  <c r="AV80" i="2"/>
  <c r="AH80" i="2"/>
  <c r="AI80" i="2" s="1"/>
  <c r="AD80" i="2"/>
  <c r="AE80" i="2" s="1"/>
  <c r="AV77" i="2"/>
  <c r="AH77" i="2"/>
  <c r="AI77" i="2" s="1"/>
  <c r="AD77" i="2"/>
  <c r="AE77" i="2" s="1"/>
  <c r="AV74" i="2"/>
  <c r="AH74" i="2"/>
  <c r="AI74" i="2" s="1"/>
  <c r="AD74" i="2"/>
  <c r="AE74" i="2" s="1"/>
  <c r="AV71" i="2"/>
  <c r="AH71" i="2"/>
  <c r="AI71" i="2" s="1"/>
  <c r="AD71" i="2"/>
  <c r="AE71" i="2" s="1"/>
  <c r="AV68" i="2"/>
  <c r="AH68" i="2"/>
  <c r="AI68" i="2" s="1"/>
  <c r="AD68" i="2"/>
  <c r="AE68" i="2" s="1"/>
  <c r="AV65" i="2"/>
  <c r="AH65" i="2"/>
  <c r="AD65" i="2"/>
  <c r="AE65" i="2" s="1"/>
  <c r="AV62" i="2"/>
  <c r="AH62" i="2"/>
  <c r="AI62" i="2" s="1"/>
  <c r="AD62" i="2"/>
  <c r="AV59" i="2"/>
  <c r="AH59" i="2"/>
  <c r="AI59" i="2" s="1"/>
  <c r="AD59" i="2"/>
  <c r="AE59" i="2" s="1"/>
  <c r="AV56" i="2"/>
  <c r="AH56" i="2"/>
  <c r="AI56" i="2" s="1"/>
  <c r="AD56" i="2"/>
  <c r="AE56" i="2" s="1"/>
  <c r="AV53" i="2"/>
  <c r="AH53" i="2"/>
  <c r="AI53" i="2" s="1"/>
  <c r="AD53" i="2"/>
  <c r="AE53" i="2" s="1"/>
  <c r="AV50" i="2"/>
  <c r="AH50" i="2"/>
  <c r="AI50" i="2" s="1"/>
  <c r="AD50" i="2"/>
  <c r="AE50" i="2" s="1"/>
  <c r="AV47" i="2"/>
  <c r="AH47" i="2"/>
  <c r="AI47" i="2" s="1"/>
  <c r="AD47" i="2"/>
  <c r="AV44" i="2"/>
  <c r="AH44" i="2"/>
  <c r="AI44" i="2" s="1"/>
  <c r="AD44" i="2"/>
  <c r="AV41" i="2"/>
  <c r="AH41" i="2"/>
  <c r="AI41" i="2" s="1"/>
  <c r="AD41" i="2"/>
  <c r="AE41" i="2" s="1"/>
  <c r="AV38" i="2"/>
  <c r="AH38" i="2"/>
  <c r="AI38" i="2" s="1"/>
  <c r="AD38" i="2"/>
  <c r="AE38" i="2" s="1"/>
  <c r="AV35" i="2"/>
  <c r="AH35" i="2"/>
  <c r="AI35" i="2" s="1"/>
  <c r="AD35" i="2"/>
  <c r="AV31" i="2"/>
  <c r="AH31" i="2"/>
  <c r="AI31" i="2" s="1"/>
  <c r="AD31" i="2"/>
  <c r="AV27" i="2"/>
  <c r="AH27" i="2"/>
  <c r="AI27" i="2" s="1"/>
  <c r="AD27" i="2"/>
  <c r="AE27" i="2" s="1"/>
  <c r="AV23" i="2"/>
  <c r="AH23" i="2"/>
  <c r="AI23" i="2" s="1"/>
  <c r="AD23" i="2"/>
  <c r="AE23" i="2" s="1"/>
  <c r="AX270" i="2"/>
  <c r="AX266" i="2"/>
  <c r="AX253" i="2"/>
  <c r="AX250" i="2"/>
  <c r="AX247" i="2"/>
  <c r="AX244" i="2"/>
  <c r="AX241" i="2"/>
  <c r="AX238" i="2"/>
  <c r="AX235" i="2"/>
  <c r="AX232" i="2"/>
  <c r="AX229" i="2"/>
  <c r="AX239" i="2"/>
  <c r="AM239" i="2"/>
  <c r="AI239" i="2"/>
  <c r="AE239" i="2"/>
  <c r="AX236" i="2"/>
  <c r="AM236" i="2"/>
  <c r="AI236" i="2"/>
  <c r="AE236" i="2"/>
  <c r="AX233" i="2"/>
  <c r="AM233" i="2"/>
  <c r="AI233" i="2"/>
  <c r="AE233" i="2"/>
  <c r="AX230" i="2"/>
  <c r="AM230" i="2"/>
  <c r="AI230" i="2"/>
  <c r="AE230" i="2"/>
  <c r="AX267" i="2"/>
  <c r="AM267" i="2"/>
  <c r="AI267" i="2"/>
  <c r="AE267" i="2"/>
  <c r="AX254" i="2"/>
  <c r="AM254" i="2"/>
  <c r="AI254" i="2"/>
  <c r="AE254" i="2"/>
  <c r="AW251" i="2"/>
  <c r="AX251" i="2" s="1"/>
  <c r="AM251" i="2"/>
  <c r="AI251" i="2"/>
  <c r="AE251" i="2"/>
  <c r="AW248" i="2"/>
  <c r="AX248" i="2" s="1"/>
  <c r="AM248" i="2"/>
  <c r="AI248" i="2"/>
  <c r="AE248" i="2"/>
  <c r="AW245" i="2"/>
  <c r="AX245" i="2" s="1"/>
  <c r="AM245" i="2"/>
  <c r="AI245" i="2"/>
  <c r="AE245" i="2"/>
  <c r="AW242" i="2"/>
  <c r="AX242" i="2" s="1"/>
  <c r="AM242" i="2"/>
  <c r="AI242" i="2"/>
  <c r="AE242" i="2"/>
  <c r="AU271" i="2"/>
  <c r="AQ271" i="2"/>
  <c r="AM271" i="2"/>
  <c r="AI271" i="2"/>
  <c r="AE271" i="2"/>
  <c r="AU289" i="2"/>
  <c r="AQ289" i="2"/>
  <c r="AM289" i="2"/>
  <c r="AI289" i="2"/>
  <c r="AE289" i="2"/>
  <c r="AW288" i="2"/>
  <c r="AX288" i="2" s="1"/>
  <c r="AU288" i="2"/>
  <c r="AQ288" i="2"/>
  <c r="AM288" i="2"/>
  <c r="AI288" i="2"/>
  <c r="AE288" i="2"/>
  <c r="AU285" i="2"/>
  <c r="AQ285" i="2"/>
  <c r="AM285" i="2"/>
  <c r="AI285" i="2"/>
  <c r="AE285" i="2"/>
  <c r="AU283" i="2"/>
  <c r="AQ283" i="2"/>
  <c r="AM283" i="2"/>
  <c r="AI283" i="2"/>
  <c r="AE283" i="2"/>
  <c r="AU280" i="2"/>
  <c r="AQ280" i="2"/>
  <c r="AM280" i="2"/>
  <c r="AI280" i="2"/>
  <c r="AE280" i="2"/>
  <c r="AW279" i="2"/>
  <c r="AX279" i="2" s="1"/>
  <c r="AU279" i="2"/>
  <c r="AQ279" i="2"/>
  <c r="AM279" i="2"/>
  <c r="AI279" i="2"/>
  <c r="AE279" i="2"/>
  <c r="AX167" i="2"/>
  <c r="AX161" i="2"/>
  <c r="AU168" i="2"/>
  <c r="AQ168" i="2"/>
  <c r="AI168" i="2"/>
  <c r="AE168" i="2"/>
  <c r="AU162" i="2"/>
  <c r="AQ162" i="2"/>
  <c r="AM162" i="2"/>
  <c r="AI162" i="2"/>
  <c r="AE162" i="2"/>
  <c r="AI184" i="2"/>
  <c r="AE184" i="2"/>
  <c r="AI181" i="2"/>
  <c r="AE181" i="2"/>
  <c r="AI178" i="2"/>
  <c r="AE178" i="2"/>
  <c r="AI173" i="2"/>
  <c r="AE173" i="2"/>
  <c r="AE35" i="2" l="1"/>
  <c r="AE44" i="2"/>
  <c r="AE31" i="2"/>
  <c r="AW113" i="2"/>
  <c r="AW158" i="2" s="1"/>
  <c r="AE47" i="2"/>
  <c r="AE136" i="2"/>
  <c r="AI65" i="2"/>
  <c r="AE62" i="2"/>
  <c r="AX113" i="2" l="1"/>
  <c r="AX278" i="2"/>
  <c r="AV278" i="2"/>
  <c r="AM278" i="2"/>
  <c r="AI278" i="2"/>
  <c r="AE278" i="2"/>
  <c r="AV135" i="2" l="1"/>
  <c r="AH135" i="2"/>
  <c r="AI135" i="2" s="1"/>
  <c r="AD135" i="2"/>
  <c r="AE135" i="2" s="1"/>
  <c r="AV132" i="2"/>
  <c r="AH132" i="2"/>
  <c r="AI132" i="2" s="1"/>
  <c r="AD132" i="2"/>
  <c r="AE132" i="2" s="1"/>
  <c r="AV129" i="2"/>
  <c r="AH129" i="2"/>
  <c r="AI129" i="2" s="1"/>
  <c r="AD129" i="2"/>
  <c r="AE129" i="2" s="1"/>
  <c r="AV126" i="2"/>
  <c r="AH126" i="2"/>
  <c r="AI126" i="2" s="1"/>
  <c r="AD126" i="2"/>
  <c r="AV123" i="2"/>
  <c r="AH123" i="2"/>
  <c r="AI123" i="2" s="1"/>
  <c r="AD123" i="2"/>
  <c r="AV120" i="2"/>
  <c r="AH120" i="2"/>
  <c r="AD120" i="2"/>
  <c r="AE120" i="2" s="1"/>
  <c r="AV117" i="2"/>
  <c r="AH117" i="2"/>
  <c r="AI117" i="2" s="1"/>
  <c r="AD117" i="2"/>
  <c r="AE117" i="2" s="1"/>
  <c r="AV114" i="2"/>
  <c r="AH114" i="2"/>
  <c r="AI114" i="2" s="1"/>
  <c r="AD114" i="2"/>
  <c r="AE114" i="2" s="1"/>
  <c r="AV112" i="2"/>
  <c r="AH112" i="2"/>
  <c r="AI112" i="2" s="1"/>
  <c r="AD112" i="2"/>
  <c r="AE112" i="2" s="1"/>
  <c r="AV109" i="2"/>
  <c r="AH109" i="2"/>
  <c r="AI109" i="2" s="1"/>
  <c r="AD109" i="2"/>
  <c r="AV106" i="2"/>
  <c r="AH106" i="2"/>
  <c r="AI106" i="2" s="1"/>
  <c r="AD106" i="2"/>
  <c r="AV103" i="2"/>
  <c r="AH103" i="2"/>
  <c r="AD103" i="2"/>
  <c r="AE103" i="2" s="1"/>
  <c r="AV100" i="2"/>
  <c r="AH100" i="2"/>
  <c r="AI100" i="2" s="1"/>
  <c r="AD100" i="2"/>
  <c r="AE100" i="2" s="1"/>
  <c r="AV97" i="2"/>
  <c r="AH97" i="2"/>
  <c r="AI97" i="2" s="1"/>
  <c r="AD97" i="2"/>
  <c r="AE97" i="2" s="1"/>
  <c r="AV94" i="2"/>
  <c r="AH94" i="2"/>
  <c r="AI94" i="2" s="1"/>
  <c r="AD94" i="2"/>
  <c r="AE94" i="2" s="1"/>
  <c r="AV91" i="2"/>
  <c r="AH91" i="2"/>
  <c r="AI91" i="2" s="1"/>
  <c r="AD91" i="2"/>
  <c r="AV88" i="2"/>
  <c r="AH88" i="2"/>
  <c r="AI88" i="2" s="1"/>
  <c r="AD88" i="2"/>
  <c r="AE88" i="2" s="1"/>
  <c r="AV85" i="2"/>
  <c r="AH85" i="2"/>
  <c r="AI85" i="2" s="1"/>
  <c r="AD85" i="2"/>
  <c r="AE85" i="2" s="1"/>
  <c r="AV82" i="2"/>
  <c r="AH82" i="2"/>
  <c r="AI82" i="2" s="1"/>
  <c r="AD82" i="2"/>
  <c r="AE82" i="2" s="1"/>
  <c r="AV79" i="2"/>
  <c r="AH79" i="2"/>
  <c r="AI79" i="2" s="1"/>
  <c r="AD79" i="2"/>
  <c r="AE79" i="2" s="1"/>
  <c r="AV76" i="2"/>
  <c r="AH76" i="2"/>
  <c r="AI76" i="2" s="1"/>
  <c r="AD76" i="2"/>
  <c r="AE76" i="2" s="1"/>
  <c r="AV73" i="2"/>
  <c r="AH73" i="2"/>
  <c r="AI73" i="2" s="1"/>
  <c r="AD73" i="2"/>
  <c r="AV70" i="2"/>
  <c r="AH70" i="2"/>
  <c r="AI70" i="2" s="1"/>
  <c r="AD70" i="2"/>
  <c r="AE70" i="2" s="1"/>
  <c r="AV67" i="2"/>
  <c r="AH67" i="2"/>
  <c r="AI67" i="2" s="1"/>
  <c r="AD67" i="2"/>
  <c r="AE67" i="2" s="1"/>
  <c r="AV64" i="2"/>
  <c r="AH64" i="2"/>
  <c r="AI64" i="2" s="1"/>
  <c r="AD64" i="2"/>
  <c r="AE64" i="2" s="1"/>
  <c r="AV61" i="2"/>
  <c r="AH61" i="2"/>
  <c r="AI61" i="2" s="1"/>
  <c r="AD61" i="2"/>
  <c r="AE61" i="2" s="1"/>
  <c r="AV58" i="2"/>
  <c r="AH58" i="2"/>
  <c r="AI58" i="2" s="1"/>
  <c r="AD58" i="2"/>
  <c r="AE58" i="2" s="1"/>
  <c r="AV55" i="2"/>
  <c r="AH55" i="2"/>
  <c r="AI55" i="2" s="1"/>
  <c r="AD55" i="2"/>
  <c r="AV52" i="2"/>
  <c r="AH52" i="2"/>
  <c r="AI52" i="2" s="1"/>
  <c r="AD52" i="2"/>
  <c r="AE52" i="2" s="1"/>
  <c r="AV49" i="2"/>
  <c r="AH49" i="2"/>
  <c r="AD49" i="2"/>
  <c r="AE49" i="2" s="1"/>
  <c r="AV46" i="2"/>
  <c r="AH46" i="2"/>
  <c r="AI46" i="2" s="1"/>
  <c r="AD46" i="2"/>
  <c r="AE46" i="2" s="1"/>
  <c r="AV43" i="2"/>
  <c r="AH43" i="2"/>
  <c r="AI43" i="2" s="1"/>
  <c r="AD43" i="2"/>
  <c r="AE43" i="2" s="1"/>
  <c r="AV40" i="2"/>
  <c r="AH40" i="2"/>
  <c r="AI40" i="2" s="1"/>
  <c r="AD40" i="2"/>
  <c r="AE40" i="2" s="1"/>
  <c r="AV37" i="2"/>
  <c r="AH37" i="2"/>
  <c r="AI37" i="2" s="1"/>
  <c r="AD37" i="2"/>
  <c r="AT277" i="2"/>
  <c r="AU277" i="2" s="1"/>
  <c r="AP277" i="2"/>
  <c r="AQ277" i="2" s="1"/>
  <c r="AL277" i="2"/>
  <c r="AM277" i="2" s="1"/>
  <c r="AH277" i="2"/>
  <c r="AX277" i="2" s="1"/>
  <c r="AD277" i="2"/>
  <c r="AE277" i="2" s="1"/>
  <c r="AX33" i="2"/>
  <c r="AX29" i="2"/>
  <c r="AX25" i="2"/>
  <c r="AX21" i="2"/>
  <c r="AV34" i="2"/>
  <c r="AV30" i="2"/>
  <c r="AV26" i="2"/>
  <c r="AV22" i="2"/>
  <c r="AX252" i="2"/>
  <c r="AX249" i="2"/>
  <c r="AX246" i="2"/>
  <c r="AX243" i="2"/>
  <c r="AX240" i="2"/>
  <c r="AX237" i="2"/>
  <c r="AX234" i="2"/>
  <c r="AX231" i="2"/>
  <c r="AM253" i="2"/>
  <c r="AI253" i="2"/>
  <c r="AE253" i="2"/>
  <c r="AM250" i="2"/>
  <c r="AI250" i="2"/>
  <c r="AE250" i="2"/>
  <c r="AM247" i="2"/>
  <c r="AI247" i="2"/>
  <c r="AE247" i="2"/>
  <c r="AM244" i="2"/>
  <c r="AI244" i="2"/>
  <c r="AE244" i="2"/>
  <c r="AM241" i="2"/>
  <c r="AI241" i="2"/>
  <c r="AE241" i="2"/>
  <c r="AM238" i="2"/>
  <c r="AI238" i="2"/>
  <c r="AE238" i="2"/>
  <c r="AM235" i="2"/>
  <c r="AI235" i="2"/>
  <c r="AE235" i="2"/>
  <c r="AM232" i="2"/>
  <c r="AI232" i="2"/>
  <c r="AE232" i="2"/>
  <c r="AM229" i="2"/>
  <c r="AI229" i="2"/>
  <c r="AE229" i="2"/>
  <c r="AX265" i="2"/>
  <c r="AX274" i="2"/>
  <c r="AX158" i="2" l="1"/>
  <c r="AE106" i="2"/>
  <c r="AE123" i="2"/>
  <c r="AE37" i="2"/>
  <c r="AI49" i="2"/>
  <c r="AE55" i="2"/>
  <c r="AI103" i="2"/>
  <c r="AE109" i="2"/>
  <c r="AI120" i="2"/>
  <c r="AE126" i="2"/>
  <c r="AE73" i="2"/>
  <c r="AE91" i="2"/>
  <c r="AI277" i="2"/>
  <c r="AX275" i="2" l="1"/>
  <c r="AW269" i="2"/>
  <c r="AW261" i="2"/>
  <c r="AW260" i="2"/>
  <c r="AW259" i="2"/>
  <c r="AW208" i="2"/>
  <c r="AW172" i="2"/>
  <c r="AW205" i="2" s="1"/>
  <c r="AX166" i="2"/>
  <c r="AX160" i="2"/>
  <c r="AV25" i="2"/>
  <c r="AV29" i="2"/>
  <c r="AV33" i="2"/>
  <c r="AV21" i="2"/>
  <c r="AI275" i="2"/>
  <c r="AE275" i="2"/>
  <c r="AM265" i="2"/>
  <c r="AI265" i="2"/>
  <c r="AE265" i="2"/>
  <c r="AU167" i="2"/>
  <c r="AQ167" i="2"/>
  <c r="AM167" i="2"/>
  <c r="AI167" i="2"/>
  <c r="AE167" i="2"/>
  <c r="AU161" i="2"/>
  <c r="AQ161" i="2"/>
  <c r="AM161" i="2"/>
  <c r="AI161" i="2"/>
  <c r="AE161" i="2"/>
  <c r="AW344" i="2" l="1"/>
  <c r="AW345" i="2" s="1"/>
  <c r="AX172" i="2"/>
  <c r="AX171" i="2"/>
  <c r="AX256" i="2"/>
  <c r="AX257" i="2"/>
  <c r="AX259" i="2"/>
  <c r="AX260" i="2"/>
  <c r="AX261" i="2"/>
  <c r="AX262" i="2"/>
  <c r="AX264" i="2"/>
  <c r="AX269" i="2"/>
  <c r="AX273" i="2"/>
  <c r="AX258" i="2"/>
  <c r="AX205" i="2" l="1"/>
  <c r="AT274" i="2"/>
  <c r="AP274" i="2"/>
  <c r="AQ274" i="2" s="1"/>
  <c r="AL274" i="2"/>
  <c r="AM274" i="2" s="1"/>
  <c r="AH274" i="2"/>
  <c r="AI274" i="2" s="1"/>
  <c r="AD274" i="2"/>
  <c r="AU270" i="2"/>
  <c r="AQ270" i="2"/>
  <c r="AM270" i="2"/>
  <c r="AI270" i="2"/>
  <c r="AE270" i="2"/>
  <c r="AM266" i="2"/>
  <c r="AI266" i="2"/>
  <c r="AE266" i="2"/>
  <c r="AX228" i="2"/>
  <c r="AX226" i="2"/>
  <c r="AX224" i="2"/>
  <c r="AX222" i="2"/>
  <c r="AX220" i="2"/>
  <c r="AX218" i="2"/>
  <c r="AX217" i="2"/>
  <c r="AX213" i="2"/>
  <c r="AX211" i="2"/>
  <c r="AX209" i="2"/>
  <c r="AX208" i="2"/>
  <c r="AI171" i="2"/>
  <c r="AE171" i="2"/>
  <c r="AX344" i="2" l="1"/>
  <c r="AX345" i="2"/>
  <c r="AE274" i="2"/>
  <c r="AU274" i="2"/>
</calcChain>
</file>

<file path=xl/sharedStrings.xml><?xml version="1.0" encoding="utf-8"?>
<sst xmlns="http://schemas.openxmlformats.org/spreadsheetml/2006/main" count="6510" uniqueCount="930">
  <si>
    <t>АБП</t>
  </si>
  <si>
    <t>№</t>
  </si>
  <si>
    <t xml:space="preserve">Код по ЕНС ТРУ </t>
  </si>
  <si>
    <t xml:space="preserve">Наименование закупаемых товаров, работ и услуг </t>
  </si>
  <si>
    <t xml:space="preserve">Краткая характеристика (описание) </t>
  </si>
  <si>
    <t>Способ закупок</t>
  </si>
  <si>
    <t>Основание проведения закупок из одного источника</t>
  </si>
  <si>
    <t>Приоритет закупки</t>
  </si>
  <si>
    <t>Прогноз местного содержания, %</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</si>
  <si>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</si>
  <si>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</si>
  <si>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</si>
  <si>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</si>
  <si>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</si>
  <si>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</si>
  <si>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</si>
  <si>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r>
      <t xml:space="preserve">Сроки выполнения работ, оказания услуг и работы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</si>
  <si>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</si>
  <si>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</si>
  <si>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</si>
  <si>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2021</t>
  </si>
  <si>
    <t>2022</t>
  </si>
  <si>
    <t>2023</t>
  </si>
  <si>
    <t>Общий объем</t>
  </si>
  <si>
    <t>БИН организатора</t>
  </si>
  <si>
    <t>Дополнительная характеристика работ и услуг</t>
  </si>
  <si>
    <t>Дополнительная характеристика товаров</t>
  </si>
  <si>
    <t>Примечание</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</si>
  <si>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</si>
  <si>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</si>
  <si>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</si>
  <si>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</si>
  <si>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</si>
  <si>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</si>
  <si>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</si>
  <si>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</si>
  <si>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</si>
  <si>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</si>
  <si>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</si>
  <si>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</si>
  <si>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</si>
  <si>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</si>
  <si>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</si>
  <si>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</si>
  <si>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</si>
  <si>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</si>
  <si>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</si>
  <si>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</si>
  <si>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</si>
  <si>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</si>
  <si>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</si>
  <si>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</si>
  <si>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</si>
  <si>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</si>
  <si>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</si>
  <si>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</si>
  <si>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</si>
  <si>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</si>
  <si>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</si>
  <si>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</si>
  <si>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</si>
  <si>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</si>
  <si>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</si>
  <si>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</si>
  <si>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</si>
  <si>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</si>
  <si>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</si>
  <si>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</si>
  <si>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</si>
  <si>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</si>
  <si>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</si>
  <si>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</si>
  <si>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</si>
  <si>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</si>
  <si>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</si>
  <si>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</si>
  <si>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</si>
  <si>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</si>
  <si>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</si>
  <si>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</si>
  <si>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</si>
  <si>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</si>
  <si>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</si>
  <si>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</si>
  <si>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</si>
  <si>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</si>
  <si>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</si>
  <si>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</si>
  <si>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</si>
  <si>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</si>
  <si>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</si>
  <si>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</si>
  <si>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</si>
  <si>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</si>
  <si>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</si>
  <si>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</si>
  <si>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</si>
  <si>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</si>
  <si>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</si>
  <si>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</si>
  <si>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</si>
  <si>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</si>
  <si>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</si>
  <si>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</si>
  <si>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</si>
  <si>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</si>
  <si>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</si>
  <si>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</si>
  <si>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</si>
  <si>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1. Товары</t>
  </si>
  <si>
    <t>Итого по товарам включить</t>
  </si>
  <si>
    <t>2. Работы</t>
  </si>
  <si>
    <t>3. Услуги</t>
  </si>
  <si>
    <t>2024</t>
  </si>
  <si>
    <t>2025</t>
  </si>
  <si>
    <t>План долгосрочных закупок товаров, работ и услуг на 2021-2025гг. По АО "Эмбамунайгаз"</t>
  </si>
  <si>
    <t>УКБ</t>
  </si>
  <si>
    <t>801012.000.000000</t>
  </si>
  <si>
    <t>Услуги охраны</t>
  </si>
  <si>
    <t>Услуги охраны (патрулирование/охрана объектов/помещений/имущества/людей и аналогичное) на производственных объектах, включая услуги комплексной охраны производственных, административных, бытовых объектов, расположенных на единой территории охраняемой организации</t>
  </si>
  <si>
    <t>ОТ</t>
  </si>
  <si>
    <t>100</t>
  </si>
  <si>
    <t>230000000</t>
  </si>
  <si>
    <t>г.Атырау, ул.Валиханова, 1</t>
  </si>
  <si>
    <t>12.2020</t>
  </si>
  <si>
    <t>KZ</t>
  </si>
  <si>
    <t>01.2021</t>
  </si>
  <si>
    <t>12.2023</t>
  </si>
  <si>
    <t>0</t>
  </si>
  <si>
    <t>120240021112</t>
  </si>
  <si>
    <t>Услуги по охране объектов АО "Эмбамунайгаз"</t>
  </si>
  <si>
    <t>г.Атырау, ул.Валиханова, 2</t>
  </si>
  <si>
    <t>Услуги по охране объектов АУП, УПТОиКО и Управление "Эмбамунайэнерго" АО "Эмбамунайгаз"</t>
  </si>
  <si>
    <t>ДТ</t>
  </si>
  <si>
    <t>331229.900.000009</t>
  </si>
  <si>
    <t>Услуги по техническому обслуживанию автоматизированных систем управления/контроля/мониторинга/учета/диспетчеризации и аналогичного оборудования</t>
  </si>
  <si>
    <t>Услуги по сопровождению GPS-мониторинга автотранспортов для производственных структурных подразделении АО "Эмбамунайгаз"</t>
  </si>
  <si>
    <t>г.Атырау, ул.Валиханова,1</t>
  </si>
  <si>
    <t>С НДС</t>
  </si>
  <si>
    <t>«Ембімұнайгаз» АҚ-ның өндірістік құрылым бөлімшелері үшін GPS бақылауды көлік құралдарын сүйемелдеу қызмет көрсету</t>
  </si>
  <si>
    <t>332060.000.000000</t>
  </si>
  <si>
    <t>Работы по монтажу/внедрению автоматизированных систем управления/контроля/мониторинга/учета/диспетчеризации</t>
  </si>
  <si>
    <t>Работы по монтажу/внедрению автоматизированных систем управления/контроля/мониторинга/учета/диспетчеризации и аналогичного оборудования</t>
  </si>
  <si>
    <t>ОИ</t>
  </si>
  <si>
    <t>03.2021</t>
  </si>
  <si>
    <t>Атырауская область, Исатайский район</t>
  </si>
  <si>
    <t>12.2022</t>
  </si>
  <si>
    <t xml:space="preserve">«Ембімұнайгаз» АҚ-ның интеллектуалды кен орындары жүйесін кеңейту бойынша жұмыстар </t>
  </si>
  <si>
    <t>Работы по расширению системы интеллектуального месторождения АО "Эмбамунайгаз"</t>
  </si>
  <si>
    <t>12-2-27</t>
  </si>
  <si>
    <t>ДАПиИТ</t>
  </si>
  <si>
    <t>ДМ</t>
  </si>
  <si>
    <t xml:space="preserve">контрактный </t>
  </si>
  <si>
    <t>331214.100.000000</t>
  </si>
  <si>
    <t>Работы по ремонту/реконструкции печей/печных горелок и аналогичного оборудования</t>
  </si>
  <si>
    <t>"Ембімұнайгаз" АҚ-ның жылыту пештерін  жөндеу</t>
  </si>
  <si>
    <t>Ремонт печей подогрева  ПТ 16/150 для АО "Эмбамунайгаз"</t>
  </si>
  <si>
    <t>внеконтрактный</t>
  </si>
  <si>
    <t>331229.900.000016</t>
  </si>
  <si>
    <t>Услуги по техническому обслуживанию добывающего оборудования</t>
  </si>
  <si>
    <t>"Ембімұнайгаз" АҚ-ның жабдықтарының қысымын сынау қызметі</t>
  </si>
  <si>
    <t>Услуги по опрессовке оборудования для АО "Эмбамунайгаз"</t>
  </si>
  <si>
    <t>ДДНГ</t>
  </si>
  <si>
    <t>773919.100.000000</t>
  </si>
  <si>
    <t>Услуги по аренде нефтедобывающего оборудования</t>
  </si>
  <si>
    <t>г. Атырау ул. Валиханова, 1</t>
  </si>
  <si>
    <t>02.2021</t>
  </si>
  <si>
    <t>12.2025</t>
  </si>
  <si>
    <t>Обслуживание и предоставление во временное пользование глубинных насосов АО "Эмбамунайгаз"</t>
  </si>
  <si>
    <t>ДПР</t>
  </si>
  <si>
    <t>620230.000.000001</t>
  </si>
  <si>
    <t>Услуги по сопровождению и технической поддержке информационной системы</t>
  </si>
  <si>
    <t>ВХК</t>
  </si>
  <si>
    <t>11-2-1</t>
  </si>
  <si>
    <t>Атырауская область, г.Атырау</t>
  </si>
  <si>
    <t>SAP ERP жүйесін дамыту бойынша қызметтер</t>
  </si>
  <si>
    <t xml:space="preserve">Услуги по развитию системы SAP ERP
</t>
  </si>
  <si>
    <t>ДОУП</t>
  </si>
  <si>
    <t>639910.000.000000</t>
  </si>
  <si>
    <t>Услуги по предоставлению информации</t>
  </si>
  <si>
    <t>Услуги по предоставлению информации (информации из СМИ, из баз данных, других собранных/обработанных сведений)</t>
  </si>
  <si>
    <t>с НДС</t>
  </si>
  <si>
    <t>Қазақстан Республикасының мұнай-газ саласы қызметін ақпараттық-талдамалық сүйемелдеу қызметі</t>
  </si>
  <si>
    <t>Услуга по информационному-аналитическому обеспечению по деятельности нефтегазовой отрасли</t>
  </si>
  <si>
    <t xml:space="preserve">zakup.sk.kz </t>
  </si>
  <si>
    <t>Идентификатор из внешней системы                                     (необязательное поле)</t>
  </si>
  <si>
    <t>Статья бюджета</t>
  </si>
  <si>
    <t>Атырауская область,</t>
  </si>
  <si>
    <t xml:space="preserve"> Атырауская область,</t>
  </si>
  <si>
    <t xml:space="preserve">Атырауская область, </t>
  </si>
  <si>
    <t xml:space="preserve"> Атырауская область, </t>
  </si>
  <si>
    <t>ДОТОС</t>
  </si>
  <si>
    <t>1 Т</t>
  </si>
  <si>
    <t>152011.200.000016</t>
  </si>
  <si>
    <t>Сапоги</t>
  </si>
  <si>
    <t>для защиты от производственных загрязнений, мужские, резиновые, неутепленные</t>
  </si>
  <si>
    <t>ТПХ</t>
  </si>
  <si>
    <t>710000000</t>
  </si>
  <si>
    <t>010000, г. Нур-Султан, Есильский район, ул. Д. Кунаева, 8</t>
  </si>
  <si>
    <t>11.2020</t>
  </si>
  <si>
    <t>Атырауская область, г.Атырау, ст.Тендык, УПТОиКО</t>
  </si>
  <si>
    <t>DDP</t>
  </si>
  <si>
    <t>715 Пара</t>
  </si>
  <si>
    <t>020240000555</t>
  </si>
  <si>
    <t>Сапоги маслобензостойкие из полимерных материалов (этиленвинилацетат)утепленные (мужские/женские).</t>
  </si>
  <si>
    <t>2 Т</t>
  </si>
  <si>
    <t>152032.920.000012</t>
  </si>
  <si>
    <t>Ботинки</t>
  </si>
  <si>
    <t>для защиты от механических воздействий, мужские, кожаные, неутепленные</t>
  </si>
  <si>
    <t>Ботинки кожаные с жестким композитным подноском (мужские/женские).</t>
  </si>
  <si>
    <t>3 Т</t>
  </si>
  <si>
    <t>152032.920.000058</t>
  </si>
  <si>
    <t>Сапоги кожаные с жестким композитным подноском (мужские/женские).</t>
  </si>
  <si>
    <t>4 Т</t>
  </si>
  <si>
    <t>152032.920.000059</t>
  </si>
  <si>
    <t>для защиты от механических воздействий, мужские, кожаные, утепленные</t>
  </si>
  <si>
    <t>Сапоги защитные кожаные предназначены для защиты ног работающих от сыройнефти, нефтяных масел, нефтепродуктов тяжёлых фракций, кислот и щелочейконцентрации до 20%, нетоксичной пыли.</t>
  </si>
  <si>
    <t>ДКС</t>
  </si>
  <si>
    <t>контрактный</t>
  </si>
  <si>
    <t>4 Р</t>
  </si>
  <si>
    <t>1 Р</t>
  </si>
  <si>
    <t>422122.100.000001</t>
  </si>
  <si>
    <t>Работы по ремонту локальных (местного значения) трубопроводов</t>
  </si>
  <si>
    <t>Работы по ремонту локальных (местного значения) трубопроводов и аналогичных сетей/систем</t>
  </si>
  <si>
    <t>г.Атырау, ул. Валиханова,1</t>
  </si>
  <si>
    <t xml:space="preserve">Атырауская область, Жылыойский район </t>
  </si>
  <si>
    <t>09.2022</t>
  </si>
  <si>
    <t xml:space="preserve">«Жылыоймұнайгаз» МГӨБ-ның кен орындарында кенішілік сұйықтықты жинау жүйесін қайта құралымдау </t>
  </si>
  <si>
    <t xml:space="preserve">Реконструкция внутрипромысовой системы сбора жидкости  м/р НГДУ "Жылыоймунайгаз" </t>
  </si>
  <si>
    <t>3 Р</t>
  </si>
  <si>
    <t>2 Р</t>
  </si>
  <si>
    <t xml:space="preserve">Атырауская область, Макатский район </t>
  </si>
  <si>
    <t xml:space="preserve">«Доссормұнайгаз» МГӨБ-ның кен орындарында кенішілік сұйықтықты жинау жүйесін қайта жаңарту </t>
  </si>
  <si>
    <t xml:space="preserve">Реконструкция внутрипромысовой системы сбора жидкости  м/р НГДУ "Доссормунайгаз" </t>
  </si>
  <si>
    <t xml:space="preserve">Итого по работам </t>
  </si>
  <si>
    <t>34 У</t>
  </si>
  <si>
    <t>1 У</t>
  </si>
  <si>
    <t>841112.900.000021</t>
  </si>
  <si>
    <t>Услуги по транспортному обслуживанию служебным автотранспортом</t>
  </si>
  <si>
    <t>10.2020</t>
  </si>
  <si>
    <t>"Ембімұнайгаз" АҚ басқарма аппаратына жолаушыларды тасымалдау бойынша автомобілды көлікпен қызмет көрсету</t>
  </si>
  <si>
    <t>Услуги по пассажирским перевозкам автомобильным транспортом аппарата управления АО ""Эмбамунайгаз"</t>
  </si>
  <si>
    <t>6 У</t>
  </si>
  <si>
    <t>2 У</t>
  </si>
  <si>
    <t>493911.000.000001</t>
  </si>
  <si>
    <t>Услуги автомобильного транспорта по грузопассажирским перевозкам</t>
  </si>
  <si>
    <t>Совместная перевозка пассажиров и грузов автомобильным транспортом (кроме такси и перевозок автобусами)</t>
  </si>
  <si>
    <t>"Ембімұнайгаз" АҚ бөлінген аумақтарына технологиялық автокөліктермен және арнайы жабдықталған техникамен көліктік қызмет көрсету</t>
  </si>
  <si>
    <t>Оказание транспортных услуг технологическим автотранспортом и специальной техникой для закреплённых территорий АО "Эмбамунайгаз"</t>
  </si>
  <si>
    <t>22 У</t>
  </si>
  <si>
    <t>3 У</t>
  </si>
  <si>
    <t>494219.000.000000</t>
  </si>
  <si>
    <t>Услуги по перевозкам легковым автотранспортом</t>
  </si>
  <si>
    <t xml:space="preserve">"Ембімұнайгаз" АҚ-ның "Жайықмұнайгаз" МГӨБ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</si>
  <si>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НГДУ "Жайыкмунайгаз" АО "Эмбамунайгаз"</t>
  </si>
  <si>
    <t>19 У</t>
  </si>
  <si>
    <t>4 У</t>
  </si>
  <si>
    <t>Атырауская область, Жылыойский район</t>
  </si>
  <si>
    <t xml:space="preserve">"Ембімұнайгаз" АҚ-ның "Жылыоймұнайгаз" МГӨБ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</si>
  <si>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НГДУ "Жылыоймунайгаз" АО "Эмбамунайгаз"</t>
  </si>
  <si>
    <t>20 У</t>
  </si>
  <si>
    <t>5 У</t>
  </si>
  <si>
    <t>Атырауская область, Макатский район</t>
  </si>
  <si>
    <t xml:space="preserve">"Ембімұнайгаз" АҚ-ның "Досоормұнайгаз" МГӨБ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</si>
  <si>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НГДУ "Доссормунайгаз" АО "Эмбамунайгаз"</t>
  </si>
  <si>
    <t>21 У</t>
  </si>
  <si>
    <t>Атырауская область, Кызылкогинский район</t>
  </si>
  <si>
    <t xml:space="preserve">"Ембімұнайгаз" АҚ-ның "Қайнармұнайгаз" МГӨБ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</si>
  <si>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НГДУ "Кайнармунайгаз" АО "Эмбамунайгаз"</t>
  </si>
  <si>
    <t>23 У</t>
  </si>
  <si>
    <t>7 У</t>
  </si>
  <si>
    <t xml:space="preserve">"Ембімұнайгаз" АҚ-ның "Эмбамұнайэнерго" басқармасы және ӨТҚ ж ҚБ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</si>
  <si>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Управления "Эмбамунайэнерго" и "УПТОиКО" АО "Эмбамунайгаз"</t>
  </si>
  <si>
    <t>9 У</t>
  </si>
  <si>
    <t>8 У</t>
  </si>
  <si>
    <t>493934.000.000000</t>
  </si>
  <si>
    <t>Услуги автобусов по перевозкам пассажиров не по расписанию</t>
  </si>
  <si>
    <t xml:space="preserve">"Ембімұнайгаз" АҚ-ның "Жайықмұнайгаз" МГӨБ үшін автобустармен  жолаушылар тасымалдау бойынша көлікпен қызмет көрсету </t>
  </si>
  <si>
    <t>Оказание транспортных услуг по перевозке пассажиров автобусами  для НГДУ "Жайкмунайгаз" АО "Эмбамунайгаз"</t>
  </si>
  <si>
    <t>10 У</t>
  </si>
  <si>
    <t xml:space="preserve">"Ембімұнайгаз" АҚ-ның "Жылыоймұнайгаз" МГӨБ үшін автобустармен  жолаушылар тасымалдау бойынша көлікпен қызмет көрсету </t>
  </si>
  <si>
    <t>Оказание транспортных услуг по перевозке пассажиров автобусами  для НГДУ "Жылыоймунайгаз" АО "Эмбамунайгаз"</t>
  </si>
  <si>
    <t xml:space="preserve">"Ембімұнайгаз" АҚ-ның "Доссормұнайгаз" МГӨБ үшін автобустармен  жолаушылар тасымалдау бойынша көлікпен қызмет көрсету </t>
  </si>
  <si>
    <t>Оказание транспортных услуг по перевозке пассажиров автобусами  для НГДУ "Доссормунайгаз" АО "Эмбамунайгаз"</t>
  </si>
  <si>
    <t>11 У</t>
  </si>
  <si>
    <t xml:space="preserve">"Ембімұнайгаз" АҚ-ның "Қайнармұнайгаз" МГӨБ үшін автобустармен  жолаушылар тасымалдау бойынша көлікпен қызмет көрсету </t>
  </si>
  <si>
    <t>Оказание транспортных услуг по перевозке пассажиров автобусами для НГДУ "Кайнармунайгаз" АО "Эмбамунайгаз"</t>
  </si>
  <si>
    <t>12 У</t>
  </si>
  <si>
    <t>Услуги по аренде автобуса</t>
  </si>
  <si>
    <t>Услуги по аренде автобуса с водителем</t>
  </si>
  <si>
    <t xml:space="preserve">"Ембімұнайгаз" АҚ-ның "Эмбамұнайэнерго" басқармасы және ӨТҚ ж ҚБ үшін автобустармен  жолаушылар тасымалдау бойынша көлікпен қызмет көрсету </t>
  </si>
  <si>
    <t>Оказание транспортных услуг по перевозке пассажиров автобусами для Управления "Эмбамунайэнерго" и УПТОиКО АО "Эмбамунайгаз"</t>
  </si>
  <si>
    <t>13 У</t>
  </si>
  <si>
    <t>494113.000.000000</t>
  </si>
  <si>
    <t>Услуги автомобильного транспорта по перевозкам жидких или газообразных грузов в массе автоцистернами или полуприцепами-автоцистернами (кроме нефтепродуктов)</t>
  </si>
  <si>
    <t>"Ембімұнайгаз" АҚ-ның мұнай және газ өндіру басқармалары үшін автоцистернамен ауыз суды тасымалдау қызметтері</t>
  </si>
  <si>
    <t>Услуги по перевозке автоцистерной питьевой воды для нефти газа добывающие управлении АО "Эмбамунайгаз"</t>
  </si>
  <si>
    <t>16 У</t>
  </si>
  <si>
    <t>494112.100.000000</t>
  </si>
  <si>
    <t>Услуги автомобильного транспорта по перевозкам нефтепродуктов автоцистернами или полуприцепами-автоцистернами</t>
  </si>
  <si>
    <t>"Ембімұнайгаз" АҚ мұнай және газ өндіру басқармалары үшін автоцистерналармен мұнай және технологиялық сұйықтықты тасымалдау бойынша қызметтері</t>
  </si>
  <si>
    <t>Услуги по перевозке автоцистернами нефти и технологической жидкости для нефти газа добывающие управлении АО "Эмбамунайгаз"</t>
  </si>
  <si>
    <t>27 У</t>
  </si>
  <si>
    <t>773919.900.000004</t>
  </si>
  <si>
    <t>Услуги по аренде самоходных машин</t>
  </si>
  <si>
    <t>«Ембімұнайгаз» АҚ мұнай және газ өндіру басқармалары үшін өздігінен жүретін машиналармен көліктік қызмет көрсету</t>
  </si>
  <si>
    <t>Оказание транспортных услуг самоходными машинами для нефти газа добывающие управлении АО "Эмбамунайгаз"</t>
  </si>
  <si>
    <t>28 У</t>
  </si>
  <si>
    <t>24 У</t>
  </si>
  <si>
    <t>773919.900.000035</t>
  </si>
  <si>
    <t>Услуги по аренде специальной техники с водителем</t>
  </si>
  <si>
    <t>«Ембімұнайгаз» АҚ-ның өндірістік құрылым бөлімшелері үшін арнайы жабдықталған техникамен көліктік қызмет көрсету</t>
  </si>
  <si>
    <t>Оказание транспортных услуг специальной техникой для производственных структурных подразделении АО "Эмбамунайгаз"</t>
  </si>
  <si>
    <t>14 У</t>
  </si>
  <si>
    <t>29 У</t>
  </si>
  <si>
    <t>494119.900.000000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</si>
  <si>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</si>
  <si>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</si>
  <si>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 xml:space="preserve">"Ембімұнайгаз" АҚ-ның "Жайықмұнайгаз" МГӨБ үшін технологиялық көліктермен жүктерді тасымалдау бойынша көлік қызметтерін көрсету </t>
  </si>
  <si>
    <t>Оказание транспортных услуг по перевозке грузов технологическим автотранспортом для НГДУ "Жайкмунайгаз" АО "Эмбамунайгаз"</t>
  </si>
  <si>
    <t>15 У</t>
  </si>
  <si>
    <t>30 У</t>
  </si>
  <si>
    <t>"Ембімұнайгаз" АҚ-ның "Жылыоймұнайгаз" МГӨБ үшін технологиялық көліктермен жүктерді тасымалдау бойынша көлік қызметтерін көрсету</t>
  </si>
  <si>
    <t>Оказание транспортных услуг по перевозке грузов технологическим автотранспортом для НГДУ "Жылыоймунайгаз" АО "Эмбамунайгаз"</t>
  </si>
  <si>
    <t>31 У</t>
  </si>
  <si>
    <t xml:space="preserve">"Ембімұнайгаз" АҚ-ның "Досоормұнайгаз" МГӨБ үшін технологиялық көліктермен жүктерді тасымалдау бойынша көлік қызметтерін көрсету </t>
  </si>
  <si>
    <t>Оказание транспортных услуг по перевозке грузов технологическим автотранспортом для НГДУ "Доссормунайгаз" АО "Эмбамунайгаз"</t>
  </si>
  <si>
    <t>18 У</t>
  </si>
  <si>
    <t>32 У</t>
  </si>
  <si>
    <t xml:space="preserve">"Ембімұнайгаз" АҚ-ның "Қайнармұнайгаз" МГӨБ үшін технологиялық көліктермен жүктерді тасымалдау бойынша көлік қызметтерін көрсету </t>
  </si>
  <si>
    <t>Оказание транспортных услуг по перевозке грузов технологическим автотранспортом для НГДУ "Қайнармунайгаз" АО "Эмбамунайгаз"</t>
  </si>
  <si>
    <t>17 У</t>
  </si>
  <si>
    <t>33 У</t>
  </si>
  <si>
    <t>"Ембімұнайгаз" АҚ-ның "Эмбамұнайэнерго" басқармасы және ӨТҚ ж ҚБ үшін технологиялық көліктермен жүктерді тасымалдау бойынша көлік қызметтерін көрсету</t>
  </si>
  <si>
    <t>Оказание транспортных услуг по перевозке грузов технологическим автотранспортом для Управления "Эмбамунайэнерго"  и УПТОиКО  АО "Эмбамунайгаз"</t>
  </si>
  <si>
    <t>контрактный (ПСП)</t>
  </si>
  <si>
    <t>331311.100.000008</t>
  </si>
  <si>
    <t>Услуги по техническому обслуживанию контрольно-измерительных приборов и автоматики и аналогичных измерительных средств и оборудования</t>
  </si>
  <si>
    <t xml:space="preserve"> Атырауская область</t>
  </si>
  <si>
    <t xml:space="preserve">"Ембімұнайгаз АҚ" зерттеу аспаптарына техникалық қызмет көрсету қызметтері </t>
  </si>
  <si>
    <t>Услуги по техническому обслуживанию исследовательских приборов АО "Эмбамунайгаз"</t>
  </si>
  <si>
    <t>35 У</t>
  </si>
  <si>
    <t xml:space="preserve">"Ембімұнайгаз АҚ"    коммерциялық мұнайды есепке алу торабының техникалық қызмет көрсету қызметтері </t>
  </si>
  <si>
    <t>Услуги по техническому обслуживанию коммерческого узла учета нефти АО "Эмбамунайгаз"</t>
  </si>
  <si>
    <t>ДСПиУИО</t>
  </si>
  <si>
    <t>36 У</t>
  </si>
  <si>
    <t>381129.000.000000</t>
  </si>
  <si>
    <t>Услуги по вывозу (сбору) неопасных отходов/имущества/материалов</t>
  </si>
  <si>
    <t>"Ембімұнайгаз" АҚ нысандарынан тұрмыстық қатты қалдықтарды алу қызметі</t>
  </si>
  <si>
    <t>Услуги по вывозу твердых бытовых отходов с объектов  АО "Эмбамунайгаз"</t>
  </si>
  <si>
    <t>37 У</t>
  </si>
  <si>
    <t>802010.000.000004</t>
  </si>
  <si>
    <t>Услуги по техническому обслуживанию пожарной/охранной сигнализации/систем тушения/видеонаблюдения и аналогичного оборудования</t>
  </si>
  <si>
    <t>Услуги по сопровождению комплексной инженерно-технической системы физической безопасности объектов АО "Эмбамунайгаз"</t>
  </si>
  <si>
    <t>Услуги по сопровождению комплексной инженерно-технической системы физической безопасности  объектов АО "Эмбамунайгаз"</t>
  </si>
  <si>
    <t>38 У</t>
  </si>
  <si>
    <t>801019.000.000010</t>
  </si>
  <si>
    <t>Услуги по обеспечению информационной безопасности</t>
  </si>
  <si>
    <t>11-2-1-1</t>
  </si>
  <si>
    <t>Ақпараттық кауіпсіздік жедел орталығына қосылу қызметі</t>
  </si>
  <si>
    <t>Услуги по подключению к оперативному центру Информационной безопасности (ОЦИБ)</t>
  </si>
  <si>
    <t>ДОТиОС</t>
  </si>
  <si>
    <t>39 У</t>
  </si>
  <si>
    <t>802010.000.000007</t>
  </si>
  <si>
    <t>Услуги по обеспечению пожарной и промышленной безопасности</t>
  </si>
  <si>
    <t>Г.НУР-СУЛТАН, ЕСИЛЬСКИЙ РАЙОН, УЛ. Д. КУНАЕВА, 8</t>
  </si>
  <si>
    <t>«Ембімұнайгаз» АҚ қауіпті өндірістік объектілеріндегі өрт қауіпсіздігі және газдан құтқару қызметтері</t>
  </si>
  <si>
    <t>Услуги пожарной безопасности и газоспасательной службы на опасных производственных объектах АО"Эмбамунайгаз"</t>
  </si>
  <si>
    <t>26 У</t>
  </si>
  <si>
    <t>25 У</t>
  </si>
  <si>
    <t xml:space="preserve">Итого по услугам </t>
  </si>
  <si>
    <t>Всего по новой форме ТРУ</t>
  </si>
  <si>
    <t>4-1 Р</t>
  </si>
  <si>
    <t>14,20,21</t>
  </si>
  <si>
    <t>3-1 Р</t>
  </si>
  <si>
    <t>исключена</t>
  </si>
  <si>
    <t>30-1 У</t>
  </si>
  <si>
    <t>702220.000.000000</t>
  </si>
  <si>
    <t>Услуги аутсорсинга бизнес-процесса</t>
  </si>
  <si>
    <t>Услуги аутсорсинга бизнес-процесса, не относящихся к основной деятельности Компании ( не более одного процесса)</t>
  </si>
  <si>
    <t>11-1-2-2</t>
  </si>
  <si>
    <t xml:space="preserve">Г.НУР-СУЛТАН, ул.-Е-10 Бизнес центр зеленый квартал 17/10 </t>
  </si>
  <si>
    <t>Атырауская область</t>
  </si>
  <si>
    <t>070840005309</t>
  </si>
  <si>
    <t xml:space="preserve">«Ембімұнайгаз» АҚ ЕМЭБ жұмыскерлерін ЖҚҚ СКЗ және ЭЗ қамтамасыз ету және ЖҚҚ есебінің процестерін автоматтандыру бойынша қызметтер </t>
  </si>
  <si>
    <t>"Услуги по обеспечению СИЗ СКЗ и ЭЗ работников УЭМЭ и автоматизации процессов учета СИЗ" АО "Эмбамунайгаз"</t>
  </si>
  <si>
    <t>новая позиция ЗКС</t>
  </si>
  <si>
    <t>13-1 У</t>
  </si>
  <si>
    <t>14,19,29,30,48,49</t>
  </si>
  <si>
    <t>12-1 У</t>
  </si>
  <si>
    <t>27-1 У</t>
  </si>
  <si>
    <t>28-1 У</t>
  </si>
  <si>
    <t>14-1 У</t>
  </si>
  <si>
    <t>15-1 У</t>
  </si>
  <si>
    <t>16-1 У</t>
  </si>
  <si>
    <t>18-1 У</t>
  </si>
  <si>
    <t>17-1 У</t>
  </si>
  <si>
    <t>1-1 Т</t>
  </si>
  <si>
    <t>04.2021</t>
  </si>
  <si>
    <t>2-1 Т</t>
  </si>
  <si>
    <t>3-1 Т</t>
  </si>
  <si>
    <t>4-1 Т</t>
  </si>
  <si>
    <t xml:space="preserve">Услуги по информационному-аналитическому обеспечению по деятельности нефтегазовой отрасли  Республики Казахстан для актуальных сведений по нефтяной отрасли </t>
  </si>
  <si>
    <t>новая строка</t>
  </si>
  <si>
    <t>Оказание охранных услуг на объектах АУП, УПТОиКО и Управление "Эмбамунайэнерго" АО "Эмбамунайгаз"</t>
  </si>
  <si>
    <t>ДЭ</t>
  </si>
  <si>
    <t>273213.700.000007</t>
  </si>
  <si>
    <t>Кабель</t>
  </si>
  <si>
    <t>марка АВВГ, напряжение не более 1 000 В</t>
  </si>
  <si>
    <t>008 Километр (тысяча метров)</t>
  </si>
  <si>
    <t>Кабель АВВГ с алюминиевыми жилами, изоляция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мм2 - 50;
Число нулевых жил - 1;
Номинальное сечение нулевых жил, мм2 - 35;
Номинальное напряжение, кВ - 1;
Нормативно-технический документ - ГОСТ 16442-80</t>
  </si>
  <si>
    <t>273213.700.000084</t>
  </si>
  <si>
    <t>марка КГ, напряжение не более 1 000 В</t>
  </si>
  <si>
    <t>006 Метр</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</si>
  <si>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- 1;
Номинальное сечение жил, мм2 - 50;
Номинальное напряжение, кВ, до - 1;
Нормативно-технический документ - ГОСТ 24334-80.</t>
  </si>
  <si>
    <t>Кабель АВВГ с алюминиевыми жилами, изоляция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мм2 - 6;
Число нулевых жил - 1;
Номинальное сечение нулевых жил, мм2 - 4;
Номинальное напряжение, кВ - 1.
Нормативно-технический документ - ГОСТ 16442-80</t>
  </si>
  <si>
    <t>273213.700.000042</t>
  </si>
  <si>
    <t>марка ВВБГ, напряжение не более 1 000 В</t>
  </si>
  <si>
    <t>Кабель ВВбг с медными жилами, с изоляцией и оболочкой из поливинилхлоридного пластиката, кабель защищен двумя слоями брони, выполненной в виде стальных лент,  без защитного покрова. 
Технические характеристики:
Число жил - 3;
Номинальное сечение жил, мм2 - 25;
Число нулевых жил - 1;
Номинальное сечение нулевых жил, мм2 - 10;
Номинальное напряжение, кВ - нет;
Нормативно-технический документ - ГОСТ 16442-80</t>
  </si>
  <si>
    <t>Кабель ВВбг с медными жилами, с изоляцией и оболочкой из поливинилхлоридного пластиката, кабель защищен двумя слоями брони, выполненной в виде стальных лент,  без защитного покрова. 
Технические характеристики:
Число жил - 3;
Номинальное сечение жил, мм2 - 10;
Число нулевых жил - 1;
Номинальное сечение нулевых жил, мм2 - 6;
Номинальное напряжение, кВ - 1;
Нормативно-технический документ - ГОСТ 16442-80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</si>
  <si>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мм2 - 16;
Число нулевых жил - 1;
Номинальное сечение нулевых жил, мм2 - 10;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</si>
  <si>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мм2 - 2,5;
Число нулевых жил - 1;
Номинальное сечение нулевых жил, мм2 - 1,5;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</si>
  <si>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мм2 - 35;
Число нулевых жил - 1;
Номинальное сечение нулевых жил, мм2 - 10;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</si>
  <si>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мм2 - 4;
Число нулевых жил - 1;
Номинальное сечение нулевых жил, мм2 - 2,5;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</si>
  <si>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мм2 - 10;
Число нулевых жил - 1;
Номинальное сечение нулевых жил, мм2 - 6;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</si>
  <si>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мм2 - 6;
Число нулевых жил - 1;
Номинальное сечение нулевых жил, мм2 - 4;
Номинальное напряжение, кВ, до - 1;
Нормативно-технический документ - ГОСТ 24334-80.</t>
  </si>
  <si>
    <t>273213.700.000067</t>
  </si>
  <si>
    <t>марка КВВГ, напряжение не более 1 000 В</t>
  </si>
  <si>
    <t>Кабель КВВГ с медными жилами, контрольный, с изоляцией и оболочкой из поливинилхлоридного пластиката, без защитного покрова. Используется для установки, ремонта, подключения и технического обслуживания контрольной и электрораспределительной аппаратуры, а также для неподвижного присоединения к электроприборам, сборкам зажимов электро-распредустройств с напряжением до 660 В и частотой до 100 Гц. Возможно использование КВВГЭ при постоянном напряжении до 1000 В. Кабель КВВГЭ применяется при защите электрических цепей от инородных электрических полей.
Технические характеристики:
Число жил - 7;
Номинальное сечение жил, мм2 - 1,5;
Номинальное напряжение, кВ - 1;
Нормативно-технический документ - ГОСТ 16442-80.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</si>
  <si>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мм2 - 25;
Число нулевых жил - 1;
Номинальное сечение нулевых жил, мм2 - 16;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</si>
  <si>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- 1;
Номинальное сечение жил, мм2 - 35;
Номинальное напряжение, кВ, до - 1;
Нормативно-технический документ - ГОСТ 24334-80.</t>
  </si>
  <si>
    <t>Кабель АВВГ с алюминиевыми жилами, изоляция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- 2;
Номинальное сечение жил, мм2 - 2,5;
Номинальное напряжение, кВ - 0,66;
Нормативно-технический документ - ГОСТ 16442-80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</si>
  <si>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мм2 - 16;
Число нулевых жил - 1;
Номинальное сечение нулевых жил, мм2 - 6;
Номинальное напряжение, кВ, до - 1;
Нормативно-технический документ - ГОСТ 24334-80.</t>
  </si>
  <si>
    <t>Кабель АВВГ с алюминиевыми жилами, изоляция и оболочка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мм2 - 10;
Число нулевых жил - 1;
Номинальное сечение нулевых жил, мм2 - 6;
Номинальное напряжение, кВ - 1;
Нормативно-технический документ - ГОСТ 16442-80</t>
  </si>
  <si>
    <t>Кабель АВВГ с алюминиевыми жилами, изоляция и оболочка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мм2 - 16;
Число нулевых жил - 1;
Номинальное сечение нулевых жил, мм2 - 10;
Номинальное напряжение, кВ - 1;
Нормативно-технический документ - ГОСТ 16442-80</t>
  </si>
  <si>
    <t>Кабель АВВГ с алюминиевыми жилами, изоляция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мм2 - 25;
Число нулевых жил - 1;
Номинальное сечение нулевых жил, мм2 - 10;
Номинальное напряжение, кВ - 1;
Нормативно-технический документ - ГОСТ 16442-80</t>
  </si>
  <si>
    <t>Кабель АВВГ с алюминиевыми жилами, изоляция и оболочка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мм2 - 4;
Число нулевых жил - 1;
Номинальное сечение нулевых жил, мм2 - 2,5;
Номинальное напряжение, кВ - 1;
Нормативно-технический документ - ГОСТ 16442-80</t>
  </si>
  <si>
    <t>Кабель АВВГ с алюминиевыми жилами, изоляция из поливинилхлоридного пластиката, без защитного покрова. 
Назначение - для передачи и распределения электроэнергии в стационарных установках на номинальное переменное напряжение, В - 660 и 1000, частоты, Гц - 50.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
Технические характеристики:
Диапазон температур эксплуатации, АС - от минус 50 до плюс 50;
Относительная влажность воздуха при температуре, АС/% - до плюс 35/98;
Прокладка и монтаж кабелей без предварительного подогрева производится при температуре, АС, не ниже - 15;
Число жил - 2;
Номинальное сечение жил, мм2 - 4;
Номинальное напряжение, кВ - 1;
Нормативно-технический документ - ГОСТ 16442-80.</t>
  </si>
  <si>
    <t>273213.700.000043</t>
  </si>
  <si>
    <t>марка ВВГ/NYY, напряжение не более 1 000 В</t>
  </si>
  <si>
    <t>Кабель ВВГ с медными жилами, с изоляцией и оболочкой из поливинилхлоридного пластиката, без защитного покрова. 
Технические характеристики:
Число жил - 3;
Номинальное сечение жил, мм2 - 4;
Число нулевых жил - 1;
Номинальное сечение нулевых жил, мм2 - 2,5;
Номинальное напряжение, кВ - 1;
Нормативно-технический документ - ГОСТ 16442-80</t>
  </si>
  <si>
    <t xml:space="preserve">Кабель ВВГ с медными жилами, с изоляцией и оболочкой из поливинилхлоридного пластиката, без защитного покрова. Предназначен для передачи и распределения электроэнергии в стационарных установках на номинальное переменное напряжение 660 В и 1000 В частоты 50 Гц. Для пр
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 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мм2 - 2,5;
Нормативно-технический документ - ГОСТ 16442-80.
</t>
  </si>
  <si>
    <t>273213.700.000035</t>
  </si>
  <si>
    <t>марка ВБбШв/NYRY, напряжение не более 1 000 В</t>
  </si>
  <si>
    <t>Кабель ВБбШв с медными жилами, покрытыми изоляционным слоем из поливинилхлорида, кабель защищен двумя слоями брони, выполненной в виде стальных лент, наружным покровом кабеля является шланг из поливинилхлоридного (винилового) пластиката.
Технические характеристики:
Число жил - 3;
Номинальное сечение жил, мм2 - 4;
Номинальное напряжение, кВ - 1;
Нормативно-технический документ - ГОСТ 16442-80</t>
  </si>
  <si>
    <t>Кабель ВБбШв с медными жилами, покрытыми изоляционным слоем из поливинилхлорида, кабель защищен двумя слоями брони, выполненной в виде стальных лент, наружным покровом кабеля является шланг из поливинилхлоридного (винилового) пластиката.
Технические характеристики:
Число жил - 3;
Номинальное сечение жил, мм2 - 6;
Число нулевых жил - 1;
Номинальное сечение нулевых жил, мм2 - 4;
Номинальное напряжение, кВ - 1;
Нормативно-технический документ - ГОСТ 16442-80</t>
  </si>
  <si>
    <t>Кабель АВВГ с алюминиевыми жилами, изоляция и оболочка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мм2 - 25;
Число нулевых жил - 1;
Номинальное сечение нулевых жил, мм2 - 16;
Номинальное напряжение, кВ - 1;
Нормативно-технический документ - ГОСТ 16442-80</t>
  </si>
  <si>
    <t>Кабель ВВГ с медными жилами, с изоляцией и оболочкой из поливинилхлоридного пластиката, без защитного покрова. 
Технические характеристики:
Число жил - 3;
Номинальное сечение жил, мм2 - 1,5;
Номинальное напряжение, кВ - 1;
Нормативно-технический документ - ГОСТ 16442-80</t>
  </si>
  <si>
    <t>Кабель ВБбШв с медными жилами, покрытыми изоляционным слоем из поливинилхлорида, кабель защищен двумя слоями брони, выполненной в виде стальных лент, наружным покровом кабеля является шланг из поливинилхлоридного (винилового) пластиката.
Технические характеристики:
Число жил - 4;
Номинальное сечение жил, мм2 - 16;
Номинальное напряжение, кВ - 1;
Нормативно-технический документ - ГОСТ 16442-80</t>
  </si>
  <si>
    <t>Кабель ВБбШв с медными жилами, покрытыми изоляционным слоем из поливинилхлорида, кабель защищен двумя слоями брони, выполненной в виде стальных лент, наружным покровом кабеля является шланг из поливинилхлоридного (винилового) пластиката.
Технические характеристики:
Число жил - 3;
Номинальное сечение жил, мм2 - 2,5;
Номинальное напряжение, кВ - 1;
Нормативно-технический документ - ГОСТ 16442-80</t>
  </si>
  <si>
    <t>273213.700.000002</t>
  </si>
  <si>
    <t>марка АВБбШв, напряжение не более 1 000 В</t>
  </si>
  <si>
    <t xml:space="preserve">Кабель АВББшв с аллюминиевыми жилами, изоляция и оболочка из поливинилхлоридного пластиката, защитный покров из двух стальных лент; броня из стальных оцинкованных лент, б - без подушки под броней; выпрессованный поливинилхлоридный защитный шланг;
Технические характеристики:
Число жил - 4;
Номинальное сечение жил, мм2 - 25;
Номинальное напряжение, кВ - 0,66;
Нормативно-технический документ - ГОСТ 16442-80.
</t>
  </si>
  <si>
    <t>273213.730.000020</t>
  </si>
  <si>
    <t>марка АВБбШв, напряжение 1 000 В</t>
  </si>
  <si>
    <t>Кабель АВББшв с аллюминиевыми жилами, изоляция и оболочка из поливинилхлоридного пластиката, защитный покров из двух стальных лент; броня из стальных оцинкованных лент, б - без подушки под броней; выпрессованный поливинилхлоридный защитный шланг;
Технические характеристики:
Число жил - 4;
Номинальное сечение жил, мм2 - 2,5;
Номинальное напряжение, кВ - 1;
Нормативно-технический документ - ГОСТ 16442-80.</t>
  </si>
  <si>
    <t>273213.700.000250</t>
  </si>
  <si>
    <t>Провод</t>
  </si>
  <si>
    <t>марка АППВ, напряжение не более 1 000 В</t>
  </si>
  <si>
    <t>Провод АППВ - алюминиевая токопроводящая жила, провод плоский,  с алюминиевыми жилами, с поливинилхлоридной изоляцией, с разделительными основаниями. защитная оболочка: поливинилхлоридный - пластикат шланговый. Предназначен для передачи и распределения электроэнергии в стационарных установках на номинальное переменное напряжение 660 В и 1000 В частоты 50 Гц. Цвет изоляции: основные жилы - красного, синего и белого цветов, нулевая жила – голубого. 
Технические характеристики:
Число жил - 3;
Номинальное сечение основных жил, мм2 - 2,5;
Нормативно-технический документ - ГОСТ 6323-79.</t>
  </si>
  <si>
    <t>273213.700.000296</t>
  </si>
  <si>
    <t>марка СИП-3, напряжение более 1 000 В</t>
  </si>
  <si>
    <t xml:space="preserve">Провод СИП-3 - самонесущий изолированный,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Расшифровка маркировка провода СИП
С - самонесущий
И - изолированный
П - провод
Технические характеристики:
Число жил - 1;
Номинальное сечение основных жил, мм2 - 50;
Радиус изгиба при прокладке  не меньше, диаметров провода - 7,5;
Рабочая температура жил, АС - +90;
В аварийном режиме/перегрузке предельно допустимая температура, АС - +130.
</t>
  </si>
  <si>
    <t>273213.700.000295</t>
  </si>
  <si>
    <t>марка СИП-2, напряжение не более 1 000 В</t>
  </si>
  <si>
    <t xml:space="preserve">Провод СИП-2 - самонесущий изолированный,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Расшифровка маркировка провода СИП
С - самонесущий
И - изолированный
П - провод
Технические характеристики:
Число жил - 4;
Номинальное сечение основных жил, мм2 - 35;
Число  несущих жил - 1;
Номинальное сечение несущих жил, мм2 - 50;
Радиус изгиба при прокладке  не меньше, диаметров провода - 7,5;
Рабочая температура жил, АС - +90;
В аварийном режиме/перегрузке предельно допустимая температура, АС - +130;
Нормативно-технический документ - ГОСТ 31946-2012.
</t>
  </si>
  <si>
    <t>13 Т</t>
  </si>
  <si>
    <t>26 Т</t>
  </si>
  <si>
    <t>14 Т</t>
  </si>
  <si>
    <t>19 Т</t>
  </si>
  <si>
    <t>20 Т</t>
  </si>
  <si>
    <t>27 Т</t>
  </si>
  <si>
    <t>29 Т</t>
  </si>
  <si>
    <t>28 Т</t>
  </si>
  <si>
    <t>30 Т</t>
  </si>
  <si>
    <t>31 Т</t>
  </si>
  <si>
    <t>32 Т</t>
  </si>
  <si>
    <t>24 Т</t>
  </si>
  <si>
    <t>33 Т</t>
  </si>
  <si>
    <t>34 Т</t>
  </si>
  <si>
    <t>6 Т</t>
  </si>
  <si>
    <t>25 Т</t>
  </si>
  <si>
    <t>7 Т</t>
  </si>
  <si>
    <t>8 Т</t>
  </si>
  <si>
    <t>9 Т</t>
  </si>
  <si>
    <t>10 Т</t>
  </si>
  <si>
    <t>11 Т</t>
  </si>
  <si>
    <t>21 Т</t>
  </si>
  <si>
    <t>22 Т</t>
  </si>
  <si>
    <t>15 Т</t>
  </si>
  <si>
    <t>16 Т</t>
  </si>
  <si>
    <t>12 Т</t>
  </si>
  <si>
    <t>23 Т</t>
  </si>
  <si>
    <t>17 Т</t>
  </si>
  <si>
    <t>18 Т</t>
  </si>
  <si>
    <t>5 Т</t>
  </si>
  <si>
    <t>38 Т</t>
  </si>
  <si>
    <t>35 Т</t>
  </si>
  <si>
    <t>37 Т</t>
  </si>
  <si>
    <t>36 Т</t>
  </si>
  <si>
    <t>усл</t>
  </si>
  <si>
    <t>5 Р</t>
  </si>
  <si>
    <t>410040.300.000000</t>
  </si>
  <si>
    <t>Работы по возведению (строительству) нежилых зданий/сооружений</t>
  </si>
  <si>
    <t xml:space="preserve">Атырауская область Исатайский район </t>
  </si>
  <si>
    <t>С. Балғымбаев МЖжДОП-де технологиялық сорғы салу</t>
  </si>
  <si>
    <t>Строительство технологической насосной на ЦПСи ПН С.Балгимбаева</t>
  </si>
  <si>
    <t>8 Р</t>
  </si>
  <si>
    <t>Оңтүстік Батыс Қамысты – С. Балғымбаев мұнай құбырын қайта жаңғырту</t>
  </si>
  <si>
    <t>Реконструкция нефтепровода Ю.З.Камышитовое-С.Балгимбаева (15,4км)</t>
  </si>
  <si>
    <t>6 Р</t>
  </si>
  <si>
    <t xml:space="preserve">Атырауская область Кызылкогинский район </t>
  </si>
  <si>
    <t>Шығыс Молдабек кен орнындағы мультифазалық сорғы станциясының құрылысы</t>
  </si>
  <si>
    <t>Строительство мультифазной насосной станции на м/р В. Молдабек</t>
  </si>
  <si>
    <t>7 Р</t>
  </si>
  <si>
    <t>Кенбай кен орнындағы әкімшілік ғимараты</t>
  </si>
  <si>
    <t>Административное здание на м/р Кенбай</t>
  </si>
  <si>
    <t>4-2 Р</t>
  </si>
  <si>
    <t>3-2 Р</t>
  </si>
  <si>
    <t>711220.000.000000</t>
  </si>
  <si>
    <t>Услуги по авторскому/техническому надзору</t>
  </si>
  <si>
    <t xml:space="preserve">Атырауская область, Исатайский район </t>
  </si>
  <si>
    <t>С. Балғымбаев МЖжДОП-де технологиялық сорғы салу нысанына техникалық бақылау  қызметін көрсету</t>
  </si>
  <si>
    <t>Услуги по техническому надзору объекта Строительство технологической насосной на ЦПСи ПН С.Балгимбаева</t>
  </si>
  <si>
    <t>С. Балғымбаев МЖжДОП-де технологиялық сорғы салу нысанына авторлық бақылау  қызметін көрсету</t>
  </si>
  <si>
    <t>Услуги по авторскому надзору объекта Строительство технологической насосной на ЦПСи ПН С.Балгимбаева</t>
  </si>
  <si>
    <t>40 У</t>
  </si>
  <si>
    <t>Шығыс Молдабек кен орнындағы мультифазалық сорғы станциясының құрылысы нысанына техникалық бақылау  қызметін көрсету</t>
  </si>
  <si>
    <t>Услуги по техническому надзору объекта Строительство мультифазной насосной станции на м/р В. Молдабек</t>
  </si>
  <si>
    <t>41 У</t>
  </si>
  <si>
    <t>Шығыс Молдабек кен орнындағы мультифазалық сорғы станциясының құрылысы нысанына авторлық бақылау  қызметін көрсету</t>
  </si>
  <si>
    <t>Услуги по авторскому надзору объекта Строительство мультифазной насосной станции на м/р В. Молдабек</t>
  </si>
  <si>
    <t>42 У</t>
  </si>
  <si>
    <t>Кенбай кен орнындағы әкімшілік ғимараты нысанына техникалық бақылау  қызметін көрсету</t>
  </si>
  <si>
    <t>Услуги по техническому надзору объекта Административное здание на м/р Кенбай</t>
  </si>
  <si>
    <t>43 У</t>
  </si>
  <si>
    <t>Кенбай кен орнындағы әкімшілік ғимараты нысанына авторлық бақылау  қызметін көрсету</t>
  </si>
  <si>
    <t>Услуги по авторскому надзору объекта Административное здание на м/р Кенбай</t>
  </si>
  <si>
    <t>26-1 У</t>
  </si>
  <si>
    <t>14-2 У</t>
  </si>
  <si>
    <t>15-2 У</t>
  </si>
  <si>
    <t>16-2 У</t>
  </si>
  <si>
    <t>18-2 У</t>
  </si>
  <si>
    <t>17-2 У</t>
  </si>
  <si>
    <t>1-1 У</t>
  </si>
  <si>
    <t>13-2 У</t>
  </si>
  <si>
    <t>12-2 У</t>
  </si>
  <si>
    <t>27-2 У</t>
  </si>
  <si>
    <t>28-2 У</t>
  </si>
  <si>
    <t>13-1 Т</t>
  </si>
  <si>
    <t>26-1 Т</t>
  </si>
  <si>
    <t>14-1 Т</t>
  </si>
  <si>
    <t>19-1 Т</t>
  </si>
  <si>
    <t>20-1 Т</t>
  </si>
  <si>
    <t>27-1 Т</t>
  </si>
  <si>
    <t>29-1 Т</t>
  </si>
  <si>
    <t>28-1 Т</t>
  </si>
  <si>
    <t>30-1 Т</t>
  </si>
  <si>
    <t>31-1 Т</t>
  </si>
  <si>
    <t>32-1 Т</t>
  </si>
  <si>
    <t>24-1 Т</t>
  </si>
  <si>
    <t>33-1 Т</t>
  </si>
  <si>
    <t>34-1 Т</t>
  </si>
  <si>
    <t>6-1 Т</t>
  </si>
  <si>
    <t>25-1 Т</t>
  </si>
  <si>
    <t>7-1 Т</t>
  </si>
  <si>
    <t>8-1 Т</t>
  </si>
  <si>
    <t>9-1 Т</t>
  </si>
  <si>
    <t>10-1 Т</t>
  </si>
  <si>
    <t>11-1 Т</t>
  </si>
  <si>
    <t>21-1 Т</t>
  </si>
  <si>
    <t>22-1 Т</t>
  </si>
  <si>
    <t>15-1 Т</t>
  </si>
  <si>
    <t>16-1 Т</t>
  </si>
  <si>
    <t>12-1 Т</t>
  </si>
  <si>
    <t>23-1 Т</t>
  </si>
  <si>
    <t>17-1 Т</t>
  </si>
  <si>
    <t>18-1 Т</t>
  </si>
  <si>
    <t>5-1 Т</t>
  </si>
  <si>
    <t>38-1 Т</t>
  </si>
  <si>
    <t>35-1 Т</t>
  </si>
  <si>
    <t>37-1 Т</t>
  </si>
  <si>
    <t>36-1 Т</t>
  </si>
  <si>
    <t>48 У</t>
  </si>
  <si>
    <t>"Ембімұнайгаз" АҚ-ның "Жылыоймунайгаз" МГӨБ үшін автоцистернамен ауыз суды тасымалдау қызметтері</t>
  </si>
  <si>
    <t>Услуги по перевозке автоцистерной питьевой воды для НГДУ "Жылыоймунайгаз" АО "Эмбамунайгаз"</t>
  </si>
  <si>
    <t>49 У</t>
  </si>
  <si>
    <t>"Ембімұнайгаз" АҚ-ның "Доссормунайгаз" МГӨБ үшін автоцистернамен ауыз суды тасымалдау қызметтері</t>
  </si>
  <si>
    <t>Услуги по перевозке автоцистерной питьевой воды для НГДУ "Доссормунайгаз" АО "Эмбамунайгаз"</t>
  </si>
  <si>
    <t>50 У</t>
  </si>
  <si>
    <t>"Ембімұнайгаз" АҚ-ның "Қайнармунайгаз" МГӨБ үшін автоцистернамен ауыз суды тасымалдау қызметтері</t>
  </si>
  <si>
    <t>Услуги по перевозке автоцистерной питьевой воды для НГДУ "Кайнармунайгаз" АО "Эмбамунайгаз"</t>
  </si>
  <si>
    <t>44 У</t>
  </si>
  <si>
    <t>"Ембімұнайгаз" АҚ «Жайықмұнайгаз» МГӨБ үшін автоцистерналармен мұнай және технологиялық сұйықтықты тасымалдау бойынша қызметтері</t>
  </si>
  <si>
    <t>Услуги по перевозке автоцистернами нефти и технологической жидкости для НГДУ "Жайкмунайгаз" АО "Эмбамунайгаз"</t>
  </si>
  <si>
    <t>45 У</t>
  </si>
  <si>
    <t>"Ембімұнайгаз" АҚ «Жылыоймұнайгаз» МГӨБ үшін автоцистерналармен мұнай және технологиялық сұйықтықты тасымалдау бойынша қызметтері</t>
  </si>
  <si>
    <t>Услуги по перевозке автоцистернами нефти и технологической жидкости для НГДУ "Жылыоймунайгаз" АО "Эмбамунайгаз"</t>
  </si>
  <si>
    <t>46 У</t>
  </si>
  <si>
    <t>"Ембімұнайгаз" АҚ «Доссормұнайгаз» МГӨБ үшін автоцистерналармен мұнай және технологиялық сұйықтықты тасымалдау бойынша қызметтері</t>
  </si>
  <si>
    <t>Услуги по перевозке автоцистернами нефти и технологической жидкости для НГДУ "Доссормунайгаз" АО "Эмбамунайгаз"</t>
  </si>
  <si>
    <t>47 У</t>
  </si>
  <si>
    <t>"Ембімұнайгаз" АҚ «Қайнармұнайгаз» МГӨБ үшін автоцистерналармен мұнай және технологиялық сұйықтықты тасымалдау бойынша қызметтері</t>
  </si>
  <si>
    <t>Услуги по перевозке автоцистернами нефти и технологической жидкости для НГДУ "Кайнармунайгаз" АО "Эмбамунайгаз"</t>
  </si>
  <si>
    <t>52 У</t>
  </si>
  <si>
    <t>«Ембімұнайгаз» АҚ «Жайықмунайгаз» МГӨБ үшін өздігінен жүретін машиналармен көліктік қызмет көрсету</t>
  </si>
  <si>
    <t>Оказание транспортных услуг самоходными машинами для НГДУ "Жайкмунайгаз" АО "Эмбамунайгаз"</t>
  </si>
  <si>
    <t>51 У</t>
  </si>
  <si>
    <t>«Ембімұнайгаз» АҚ «Жылыоймунайгаз» МГӨБ үшін өздігінен жүретін машиналармен көліктік қызмет көрсету</t>
  </si>
  <si>
    <t>Оказание транспортных услуг самоходными машинами для НГДУ "Жылыоймунайгаз" АО "Эмбамунайгаз"</t>
  </si>
  <si>
    <t>53 У</t>
  </si>
  <si>
    <t>«Ембімұнайгаз» АҚ «Доссормунайгаз» МГӨБ үшін өздігінен жүретін машиналармен көліктік қызмет көрсету</t>
  </si>
  <si>
    <t>Оказание транспортных услуг самоходными машинами для НГДУ "Доссормунайгаз" АО "Эмбамунайгаз"</t>
  </si>
  <si>
    <t>54 У</t>
  </si>
  <si>
    <t>«Ембімұнайгаз» АҚ «Қайнармунайгаз» МГӨБ үшін өздігінен жүретін машиналармен көліктік қызмет көрсету</t>
  </si>
  <si>
    <t>Оказание транспортных услуг самоходными машинами для НГДУ "Кайнармунайгаз" АО "Эмбамунайгаз"</t>
  </si>
  <si>
    <t>55 У</t>
  </si>
  <si>
    <t>«Ембімұнайгаз» АҚ-ның "Жайықмунайгаз" МГӨБ үшін арнайы жабдықталған техникамен көліктік қызмет көрсету</t>
  </si>
  <si>
    <t>Оказание транспортных услуг специальной техникой для НГДУ "Жайкмунайгаз" АО "Эмбамунайгаз"</t>
  </si>
  <si>
    <t>56 У</t>
  </si>
  <si>
    <t>«Ембімұнайгаз» АҚ-ның "Жылыоймунайгаз" МГӨБ үшін арнайы жабдықталған техникамен көліктік қызмет көрсету</t>
  </si>
  <si>
    <t>Оказание транспортных услуг специальной техникой для НГДУ "Жылыоймунайгаз" АО "Эмбамунайгаз"</t>
  </si>
  <si>
    <t>57 У</t>
  </si>
  <si>
    <t>«Ембімұнайгаз» АҚ-ның "Доссормунайгаз" МГӨБ үшін арнайы жабдықталған техникамен көліктік қызмет көрсету</t>
  </si>
  <si>
    <t>Оказание транспортных услуг специальной техникой для НГДУ "Доссормунайгаз" АО "Эмбамунайгаз"</t>
  </si>
  <si>
    <t>58 У</t>
  </si>
  <si>
    <t>«Ембімұнайгаз» АҚ-ның "Қайнармунайгаз" МГӨБ үшін арнайы жабдықталған техникамен көліктік қызмет көрсету</t>
  </si>
  <si>
    <t>Оказание транспортных услуг специальной техникой для НГДУ "Кайнармунайгаз" АО "Эмбамунайгаз"</t>
  </si>
  <si>
    <t>59 У</t>
  </si>
  <si>
    <t>«Ембімұнайгаз» АҚ-ның "Эмбамұнайэнерго" басқармасы үшін арнайы жабдықталған техникамен көліктік қызмет көрсету</t>
  </si>
  <si>
    <t>Оказание транспортных услуг специальной техникой для Управления "Эмбамунайэнерго" АО "Эмбамунайгаз"</t>
  </si>
  <si>
    <t>281331.000.000133</t>
  </si>
  <si>
    <t>Шток</t>
  </si>
  <si>
    <t>для насоса жидкостей</t>
  </si>
  <si>
    <t>Г.АТЫРАУ, УЛ.ВАЛИХАНОВА 1</t>
  </si>
  <si>
    <t>г.Атырау, ст.Тендык, УПТОиКО</t>
  </si>
  <si>
    <t>04.2020</t>
  </si>
  <si>
    <t>11.2025</t>
  </si>
  <si>
    <t>796 Штука</t>
  </si>
  <si>
    <t>Устьевой  шток - представляет собой  стержень с резьбой на двух концах имуфтой с одной стороны.Назначение - соединение колонны штанг с наземным приводом штанговойустановки. В верхней части устьевой шток соединяется через траверсу сгибкой  подвеской  колонны штанг, а в  нижней - с колонной штанг.Устьевой шток проходит через уплотнение устьевого оборудования.Технические характеристики:Условный диаметр рабочей поверхности,  мм - 31;Размер резьбы штанги,  мм - 22;Длина,  мм - 4600;Марка стали - 40;Условия поставки:- должен поставляться с сертификатом и другими документами,удостоверяющим происхождение товара;- с соответствующей упаковкой,  не допускающей повреждения оборудования;Нормативно-технический документ - ГОСТ 31825-2012.</t>
  </si>
  <si>
    <t>Устьевой  шток - представляет собой  стержень с резьбой на двух концах имуфтой с одной стороны.Назначение - соединение колонны штанг с наземным приводом штанговойустановки. В верхней части устьевой шток соединяется через траверсу сгибкой  подвеской  колонны штанг, а в  нижней - с колонной штанг.Устьевой шток проходит через уплотнение устьевого оборудования.Технические характеристики:Условный диаметр рабочей поверхности, мм - 31,8;Размер резьбы штанги, мм - 22;Длина, мм - 7500;Марка стали - 40;Условия поставки:- должен поставляться с сертификатом и другими документами,удостоверяющим происхождение товара;- с соответствующей упаковкой, не допускающей повреждения оборудования;Нормативно-технический документ - ГОСТ 31825-2012.</t>
  </si>
  <si>
    <t>35-1 У</t>
  </si>
  <si>
    <t>1-2 У</t>
  </si>
  <si>
    <t>ТКП</t>
  </si>
  <si>
    <t>8,9,14</t>
  </si>
  <si>
    <t xml:space="preserve"> 39 Т</t>
  </si>
  <si>
    <t xml:space="preserve"> 40 Т</t>
  </si>
  <si>
    <t>1-2 Т</t>
  </si>
  <si>
    <t>2-2 Т</t>
  </si>
  <si>
    <t>3-2 Т</t>
  </si>
  <si>
    <t>4-2 Т</t>
  </si>
  <si>
    <t>12-2-11</t>
  </si>
  <si>
    <t>1-3 Т</t>
  </si>
  <si>
    <t>27,28,29,30,47,48,49</t>
  </si>
  <si>
    <t>2-3 Т</t>
  </si>
  <si>
    <t>3-3 Т</t>
  </si>
  <si>
    <t>4-3 Т</t>
  </si>
  <si>
    <t>13-2 Т</t>
  </si>
  <si>
    <t>26-2 Т</t>
  </si>
  <si>
    <t>14-2 Т</t>
  </si>
  <si>
    <t>19-2 Т</t>
  </si>
  <si>
    <t>20-2 Т</t>
  </si>
  <si>
    <t>27-2 Т</t>
  </si>
  <si>
    <t>29-2 Т</t>
  </si>
  <si>
    <t>28-2 Т</t>
  </si>
  <si>
    <t>30-2 Т</t>
  </si>
  <si>
    <t>31-2 Т</t>
  </si>
  <si>
    <t>32-2 Т</t>
  </si>
  <si>
    <t>24-2 Т</t>
  </si>
  <si>
    <t>33-2 Т</t>
  </si>
  <si>
    <t>34-2 Т</t>
  </si>
  <si>
    <t>6-2 Т</t>
  </si>
  <si>
    <t>25-2 Т</t>
  </si>
  <si>
    <t>7-2 Т</t>
  </si>
  <si>
    <t>8-2 Т</t>
  </si>
  <si>
    <t>9-2 Т</t>
  </si>
  <si>
    <t>10-2 Т</t>
  </si>
  <si>
    <t>11-2 Т</t>
  </si>
  <si>
    <t>21-2 Т</t>
  </si>
  <si>
    <t>22-2 Т</t>
  </si>
  <si>
    <t>15-2 Т</t>
  </si>
  <si>
    <t>16-2 Т</t>
  </si>
  <si>
    <t>23-2 Т</t>
  </si>
  <si>
    <t>17-2 Т</t>
  </si>
  <si>
    <t>18-2 Т</t>
  </si>
  <si>
    <t>5-2 Т</t>
  </si>
  <si>
    <t>38-2 Т</t>
  </si>
  <si>
    <t>35-2 Т</t>
  </si>
  <si>
    <t>37-2 Т</t>
  </si>
  <si>
    <t>36-2 Т</t>
  </si>
  <si>
    <t>205959.300.000004</t>
  </si>
  <si>
    <t>Деэмульгатор</t>
  </si>
  <si>
    <t>для отделения воды от нефти, в жидком виде</t>
  </si>
  <si>
    <t/>
  </si>
  <si>
    <t>05.2021</t>
  </si>
  <si>
    <t>01.2022</t>
  </si>
  <si>
    <t>11.2023</t>
  </si>
  <si>
    <t>168 Тонна (метрическая)</t>
  </si>
  <si>
    <t>Деэмульгатор (в дальнейшем по тексту химический реагент).Гарантийный срок хранения химического реагента не менее 12 месяцев отдаты изготовления, но не менее 24 месяцев от даты поставки.Деэмульгатор специально разработан по физико-химическим свойствам нефтина объекте подготовки нефти в НГДУ "Жаикмунайгаз" м/р. С.Балгимбаева,ЮВК, Забурунье, Ровное, Гран, Жанаталап, ЮЗК.  Деэмульгатор применяетсядля разрушения нефтяных эмульсий, а также для предотвращения ихобразования в процессе подготовки нефти до товарной кондиции (перваягруппа по СТ РК 1347-2005) на объекте подготовки нефти в НГДУ"Жаикмунайгаз" м/р. С.Балгимбаева, ЮВК, Забурунье, Ровное, Гран,Жанаталап, ЮЗК круглогодично (в летний и зимний период).Требования к деэмульгатору:Внешний вид: должен быть однородным, не расслаивающимся на фазы, безвзвешенных и оседающих частиц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840-950 г/см3, при 20ᵒС;Массовая доля активного вещества: не менее 30%;Тара - стальные бочки не более 180 кг(л);Дозировка в среднем не более 60кг/т;Требования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</si>
  <si>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(в дальнейшем по тексту химический реагент).Гарантийный срок хранения химического реагента не менее 18 месяцев отдаты изготовления, но не менее 24 месяцев от даты поставки.Деэмульгатор специально разработан по физико-химическим свойствам нефтина объекте подготовки нефти в НГДУ «Жылыоймунайгаз» ППН Прорва,м/р.Актобе, Досмухамбетовское.  Деэмульгатор применяется для разрушениянефтяных эмульсий, а также для предотвращения их образования в процессеподготовки нефти до товарной кондиции (первая группа по СТ РК 1347-2005)на объекте подготовки нефти в НГДУ «Жылыоймунайгаз» ППН Прорва,м/р.Актобе, Досмухамбетовское круглогодично (в летний и зимний период).Требования к деэмульгатору:Внешний вид: должен быть однородным, не расслаивающимся на фазы, безвзвешенных и оседающих частиц – от бледножелтого до желтовато-коричневого цвета;Физическое состояние: жидкость;Температура застывания: не менее - 45 ᵒС;Вязкость кинематическая: не более 60 мм2/с при температуре 20ᵒС;Плотность: 850-970 г/см3, при 20ᵒС;Массовая доля активного вещества: не менее 40%;Тара - стальные бочки не более 180 кг(л);Дозировка в среднем не более 220г/т;Требования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</si>
  <si>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(в дальнейшем по тексту химический реагент).Гарантийный срок хранения химического реагента не менее 18 месяцев отдаты изготовления, но не менее 24 месяцев от даты поставки.Деэмульгатор специально разработан по физико-химическим свойствам нефтина объекте подготовки нефти  в НГДУ «Жылыоймунайгаз» ППН Каратон.Деэмульгатор применяется для разрушения нефтяных эмульсий, а также дляпредотвращения их образования в процессе подготовки нефти до товарнойкондиции (первая группа по СТ РК 1347-2005) на объекте подготовки нефтив НГДУ «Жылыоймунайгаз» ППН Каратон круглогодично (в летний и зимнийпериод).Требования к деэмульгатору:Внешний вид: должен быть однородным, не расслаивающимся на фазы, безвзвешенных и оседающих частиц – от бледножелтого до желтовато-коричневого цвета;Физическое состояние: жидкость;Температура застывания: не менее - 45 ᵒС;Вязкость кинематическая: не более 50 мм2/с при температуре 20ᵒС;Плотность: 850-950 г/см3, при 20ᵒС;Массовая доля активного вещества: не менее 45%;Тара - стальные бочки не более 180 кг(л);Дозировка не более 154г/т;Требования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</si>
  <si>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в дальнейшем по тексту химический реагент1. Поставщик предоставляет гарантию на весь объем Товара в течении 12месяцев от даты ввода в эксплуатацию Товара, но не менее 24 месяцев отдаты поставки.2. Химический реагент должен применяться в товарной форме и не долженсмешиваться с жидкостями, обеспечивающими его применение.3. Химический реагент должен быть ранее испытан на месторождениях АО«Эмбамунайгаз» и иметь положительный эффект при применении. Ранее неприменявшийся и не испытанный деэмульгатор к поставке не допустим.Требования, предъявляемые к физико-химическим свойствам химическогореагента:-  Внешний вид должен быть однородным, не расслаивающимся на фазы, безвзвешенных и оседающих частиц – прозрачная или от светложелтого дотемнокоричневого цвета;- Температура застывания – деэмульгатор в жидкой товарной форме должениметь температуру застывания ниже минимально возможной температурыокружающей среды района, С, минус - 45;- Вязкость кинематическая при 20ᵒС, мм2/сек, не более - 60;- Плотность - плотность деэмульгатора используется для технологическихрасчетов при его применении и в связи с этим подлежит обязательномуизмерению и декларированию при 20ᵒС, кг/м3 - от 840 до 965;- Массовая доля активной основы - количество эффективной составляющейдеэмульгатора, выраженное в процентах от общей массы,  % мас., не менее- 35;Общие обязательные требования на химический реагент:1. Наличие технических условий или стандарта организации на химическийреагент.2. Наличие паспорта безопасности на химический реагент,зарегистрированного уполномоченным органом Республики Казахстан3. Наличие свидетельства о регистрации химического реагента, выданногоуполномоченным органом в соответствии со ст. 15 закона РеспубликиКазахстан от 21.07.2007г. №302, «О безопасности химического продукций».4. Наличие санитарно-эпидемиологического заключения на химическийреагент.5. В случае поставки аналогов, обязательно наличие подписанных отчетов,актов, протоколов об успешном прохождении опытно-промышленных испытанийна объектах подготовки и месторождениях АО «Эмбамунайгаз» и/или наличиепротоколов заседания ИТС АО «Эмбамунайгаз» о принятии деэмульгатора впромышленное применение. Физико-химические свойства аналога должнасоответствовать свойствам химического реагента прошедшего ОПИ6. Поставщик должен обеспечить контроль и техническое сопровождения заприменением химического реагента при нарушении технологического режимавследствие применения данного химического реагента. Поставщик долженобеспечивать производственный контроль за безопасностью химическойпродукций на стадиях ее жизненного цикла в соответствии со ст. 11 законаРеспублики Казахстан от 21.07.2007г. №302, «О безопасности химическогопродукций».7. В случае ухудшения качества нефти (не соответствие I-группе) приподготовке, образованию некондиционной нефти, ухудшения технологическихпроцессов, срывов по выполнению плановых показателей, происшедшие врезультате применения поставленного деэмульгатора, Поставщик несетполную материальную ответственность по возмещению ущерба, такжепроизвести бесплатную замену всей поставленной партии деэмульгатора наболее эффективный (доработанный) деэмульгатор, в срок до 30 календарныхдней с момента обнаружения.Деэмульгатор специально разработан по физико-химическим свойствам нефтина объекте подготовки нефти в НГДУ "Жылыоймунайгаз" ППН Кисымбай.Деэмульгатор применяется для разрушения нефтяных эмульсий, а также дляпредотвращения их образования в процессе подготовки нефти до товарнойкондиции (первая группа по СТ РК 1347-2005) на объекте подготовки нефтив НГДУ "Жылыоймунайгаз" ППН Кисымбай круглогодично (в летний и зимнийпериод). Поставку необходимо производить в таре объемом 180л.</t>
  </si>
  <si>
    <t>Деэмульгатор (в дальнейшем по тексту химический реагент). Специальноразработан по физико-химическим свойствам нефти на объекте подготовкинефти в НГДУ "Кайнармунайгаз" ППН Б.Жоламанова.  Деэмульгаторприменяется для разрушения нефтяных эмульсий, а также для предотвращенияих образования в процессе подготовки нефти до товарной кондиции (перваягруппа по СТ РК 1347-2005) на объекте подготовки нефти в НГДУ"Кайнармунайгаз" ППН Б.Жоламанова круглогодично (в летний и зимнийпериод).Требования к деэмульгатору:Внешний вид: должен быть однородным, не расслаивающимся на фазы, безвзвешенных и оседающих частиц – от светложелтого до темнокоричневогоцвета;Физическое состояние: жидкость;Температура застывания, С, не менее - 45;Вязкость кинематическая при температуре 20С, мм2/с, не более - 60;Плотность при 20С, г/см3 - 840-950;Массовая доля активного вещества, %, не менее - 35;Тара - стальные бочки не более 180 кг(л);Дозировка не более 150г/т;Требования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</si>
  <si>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(в дальнейшем по тексту химический реагент).Гарантийный срок хранения химического реагента не менее 18 месяцев отдаты изготовления, но не менее 24 месяцев от даты поставки.Химический реагент должен иметь стабильный физико-химический состав. Недолжен образовывать осадков, кристаллизоваться при длительном хранениидо 18 месяцев хранения (начиная от даты изготовления).Деэмульгатор специально разработан по физико-химическим свойствам нефтина объекте подготовки нефти в НГДУ "Кайнармунайгаз" ППН Кенбай,м/р.С.Котыртас.  Деэмульгатор применяется для разрушения нефтяныхэмульсий, а также для предотвращения их образования в процессеподготовки нефти до товарной кондиции (первая группа по СТ РК 1347-2005)на объекте подготовки нефти в НГДУ "Кайнармунайгаз" ППН Кенбай,м/р.С.Котыртас круглогодично (в летний и зимний период).Требования к деэмульгатору:Внешний вид: должен быть однородным, не расслаивающимся на фазы, безвзвешенных и оседающих частиц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840-950 г/см3, при 20ᵒС;Массовая доля активного вещества: не менее 35%;Тара - стальные бочки не более 180 кг(л);Дозировка не более 152г/т;Требования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</si>
  <si>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(в дальнейшем по тексту химический реагент).Гарантийный срок хранения химического реагента не менее 18 месяцев отдаты изготовления, но не менее 24 месяцев от даты поставки.Химический реагент должен иметь стабильный физико-химический состав. Недолжен образовывать осадков, кристаллизоваться при длительном хранениидо 18 месяцев хранения (начиная от даты изготовления).Деэмульгатор специально разработан по физико-химическим свойствам нефтина объекте подготовки нефти в НГДУ «Доссормунайгаз» ППН на месторожденииС.Жолдыбай, НГДУ «Кайнармунайгаз» СП Уаз.  Деэмульгатор применяется дляразрушения нефтяных эмульсий, а также для предотвращения их образованияв процессе подготовки нефти до товарной кондиции (первая группа по СТ РК1347-2005) на объекте подготовки нефти в НГДУ «Доссормунайгаз» ППН наместорождении С.Жолдыбай, НГДУ «Кайнармунайгаз» СП Уазкруглогодично (влетний и зимний период).Требования к деэмульгатору:Внешний вид: должен быть однородным, не расслаивающимся на фазы, безвзвешенных и оседающих частиц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750-950 г/см3, при 20ᵒС;Массовая доля активного вещества: не менее 30%;Тара - стальные бочки не более 180 кг(л);Дозировка не более 30л/сут.Требования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</si>
  <si>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в дальнейшем по тексту химический реагентГарантийный срок хранения химического реагента не менее 12 месяцев отдаты изготовления, но не менее 24 месяцев от даты поставки.Деэмульгатор специально разработан по физико-химическим свойствам нефтина объекте подготовки нефти в НГДУ "Доссормунайгаз" ППН В.Макат.Деэмульгатор применяется для разрушения нефтяных эмульсий, а также дляпредотвращения их образования в процессе подготовки нефти до товарнойкондиции (первая группа по СТ РК 1347-2005) на объекте подготовки нефтив НГДУ "Доссормунайгаз" ППН В.Макат круглогодично (в летний и зимнийпериод).Требования к деэмульгатору:Внешний вид: должен быть однородным, не расслаивающимся на фазы, безвзвешенных и оседающих частиц –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840-950 г/см3, при 20ᵒС;Массовая доля активного вещества: не менее 35%;Тара - стальные бочки не более 180 кг(л);Дозировка не более 150г/т;Требования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</si>
  <si>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в дальнейшем по тексту химический реагентГарантийный срок хранения химического реагента не менее 12 месяцев отдаты изготовления, но не менее 24 месяцев от даты поставки. Деэмульгаторспециально разработан по физико-химическим свойствам нефти на объектеподготовки нефти в НГДУ "Доссормунайгаз" ППН Карсак, м/р.Ботахан.Деэмульгатор применяется для разрушения нефтяных эмульсий, а также дляпредотвращения их образования в процессе подготовки нефти до товарнойкондиции (первая группа по СТ РК 1347-2005) на объекте подготовки нефтив НГДУ "Доссормунайгаз" ППН Карсак, м/р.Ботахан круглогодично (в летнийи зимний период).Требования к деэмульгатору:Внешний вид: должен быть однородным, не расслаивающимся на фазы, безвзвешенных и оседающих частиц –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840-950 г/см3, при 20ᵒС;Массовая доля активного вещества: не менее 30%;Тара - стальные бочки не более 180 кг(л);Дозировка не более 150г/т;Требования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</si>
  <si>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4-3 Р</t>
  </si>
  <si>
    <t>3-3 Р</t>
  </si>
  <si>
    <t>5-1 Р</t>
  </si>
  <si>
    <t>8-1 Р</t>
  </si>
  <si>
    <t>6-1 Р</t>
  </si>
  <si>
    <t>7-1 Р</t>
  </si>
  <si>
    <t>711219.900.010002</t>
  </si>
  <si>
    <t>Работы по природоохранному проектированию</t>
  </si>
  <si>
    <t>80</t>
  </si>
  <si>
    <t xml:space="preserve"> </t>
  </si>
  <si>
    <t>Разработка специальных разделов по ООС, разработка декларации по промышленной безопасности для  ПСД, раздела энергосбережения, и получение экспертизы ПСД  АО "Эмбамунайгаз"</t>
  </si>
  <si>
    <t>410040.600.000000</t>
  </si>
  <si>
    <t>Комплексные работы по строительству «под ключ»</t>
  </si>
  <si>
    <t>Комплексные работы по строительству, включающие выполнение проектных и изыскательских работ, строительство «под ключ», управление проектными и изыскательскими работами, строительством «под ключ» (при необходимости), и сопутствующая(ие) указанным работам поставка товаров, оказание услуг</t>
  </si>
  <si>
    <t>«Жайықмұнайгаз» мұнай және газ өндіру басқармасынын ұңғымаларды жайластыру нысанын жобалау және салу бойынша кешенді жұмыстар</t>
  </si>
  <si>
    <t>Комплексные работы по проектированию и строительству объекта «Обустройство скважин месторождений НГДУ «Жайыкмунайгаз»</t>
  </si>
  <si>
    <t>«Жылыоймұнайгаз» мұнай және газ өндіру басқармасынын ұңғымаларды жайластыру нысанын жобалау және салу бойынша кешенді жұмыстар</t>
  </si>
  <si>
    <t>Комплексные работы по проектированию и строительству объекта «Обустройство скважин месторождений НГДУ «Жылыоймунайгаз»</t>
  </si>
  <si>
    <t xml:space="preserve">Атырауская область, Макатский район, Жылыойский район </t>
  </si>
  <si>
    <t>«Доссормұнайгаз» мұнай және газ өндіру басқармасынын ұңғымаларды жайластыру нысанын жобалау және салу бойынша кешенді жұмыстар</t>
  </si>
  <si>
    <t>Комплексные работы по проектированию и строительству объекта «Обустройство скважин месторождений НГДУ «Доссормунайгаз»</t>
  </si>
  <si>
    <t>«Кайнармұнайгаз» мұнай және газ өндіру басқармасынын ұңғымаларды жайластыру нысанын жобалау және салу бойынша кешенді жұмыстар</t>
  </si>
  <si>
    <t>Комплексные работы по проектированию и строительству объекта «Обустройство скважин месторождений НГДУ «Кайнармунайгаз»</t>
  </si>
  <si>
    <t>26-2 У</t>
  </si>
  <si>
    <t>39-1 У</t>
  </si>
  <si>
    <t>41-1 У</t>
  </si>
  <si>
    <t>43-1 У</t>
  </si>
  <si>
    <t>«Жайықмұнайгаз» мұнай және газ өндіру басқармасынын ұңғымаларды жайластыру нысанына техникалық бақылау  қызметін көрсету</t>
  </si>
  <si>
    <t>Услуги по техническому надзору объектов  «Обустройство скважин месторождений НГДУ «Жайыкмунайгаз»</t>
  </si>
  <si>
    <t>«Жылыоймұнайгаз» мұнай және газ өндіру басқармасынын ұңғымаларды жайластыру нысанына техникалық бақылау  қызметін көрсету</t>
  </si>
  <si>
    <t>Услуги по техническому надзору объектов  «Обустройство скважин месторождений НГДУ «Жылыоймунайгаз»</t>
  </si>
  <si>
    <t>«Доссормұнайгаз» мұнай және газ өндіру басқармасынын ұңғымаларды жайластыру нысанына техникалық бақылау  қызметін көрсету</t>
  </si>
  <si>
    <t>Услуги по техническому надзору объектов  «Обустройство скважин месторождений НГДУ «Доссормунайгаз»</t>
  </si>
  <si>
    <t>«Кайнармұнайгаз» мұнай және газ өндіру басқармасынын ұңғымаларды жайластыру нысанына техникалық бақылау  қызметін көрсету</t>
  </si>
  <si>
    <t>Услуги по техническому надзору объектов  «Обустройство скважин месторождений НГДУ «Кайнармунайгаз»</t>
  </si>
  <si>
    <t>45 Т</t>
  </si>
  <si>
    <t>41 Т</t>
  </si>
  <si>
    <t>46 Т</t>
  </si>
  <si>
    <t>47 Т</t>
  </si>
  <si>
    <t>42 Т</t>
  </si>
  <si>
    <t>43 Т</t>
  </si>
  <si>
    <t>48 Т</t>
  </si>
  <si>
    <t>49 Т</t>
  </si>
  <si>
    <t>44 Т</t>
  </si>
  <si>
    <t>13 Р</t>
  </si>
  <si>
    <t>9 Р</t>
  </si>
  <si>
    <t>10 Р</t>
  </si>
  <si>
    <t>11 Р</t>
  </si>
  <si>
    <t>12 Р</t>
  </si>
  <si>
    <t>61 У</t>
  </si>
  <si>
    <t>60 У</t>
  </si>
  <si>
    <t>62 У</t>
  </si>
  <si>
    <t>63 У</t>
  </si>
  <si>
    <t>64 У</t>
  </si>
  <si>
    <t>4-4 Р</t>
  </si>
  <si>
    <t>3-4 Р</t>
  </si>
  <si>
    <t>5-2 Р</t>
  </si>
  <si>
    <t>8-2 Р</t>
  </si>
  <si>
    <t>6-2 Р</t>
  </si>
  <si>
    <t>9-1 Р</t>
  </si>
  <si>
    <t>10-1 Р</t>
  </si>
  <si>
    <t>11-1 Р</t>
  </si>
  <si>
    <t>14,29,30,48,49</t>
  </si>
  <si>
    <t>12-1 Р</t>
  </si>
  <si>
    <t>39-2 У</t>
  </si>
  <si>
    <t>14,23,24</t>
  </si>
  <si>
    <t>40-1 У</t>
  </si>
  <si>
    <t>41-2 У</t>
  </si>
  <si>
    <t>43-2 У</t>
  </si>
  <si>
    <t xml:space="preserve">«Кайнармұнайгаз» МГӨБ-ның кен орындарында кенішілік сұйықтықты жинау жүйесін қайта құралымдау </t>
  </si>
  <si>
    <t>Реконструкция системы сбора и транспорта жидкости  м/р НГДУ "Кайнармунайгаз" (20,53км)</t>
  </si>
  <si>
    <t>«Жайықмұнайгаз» МГӨБ, ӨТҚКж/е ЖҚБ, Эмбамұнайэнерго басқармаларының нысандарына техникалық бақылау  қызметін көрсету</t>
  </si>
  <si>
    <t>Услуги по техническому надзору объектов НГДУ «Жайыкмунайгаз», УПТОиКО, УЭМЭ.</t>
  </si>
  <si>
    <t>«Жылыоймұнайгаз» МГӨБ, ӨТҚКж/е ЖҚБ, Эмбамұнайэнерго басқармаларының нысандарына техникалық бақылау  қызметін көрсету</t>
  </si>
  <si>
    <t>Услуги по техническому надзору объектов НГДУ «Жылыоймунайгаз», УПТОиКО,УЭМЭ.</t>
  </si>
  <si>
    <t>«Доссормұнайгаз» мМГӨБ, ӨТҚКж/е ЖҚБ, Эмбамұнайэнерго басқармаларының нысандарына техникалық бақылау  қызметін көрсету</t>
  </si>
  <si>
    <t>Услуги по техническому надзору объектов НГДУ «Доссормунайгаз», УПТОиКО, УЭМЭ.</t>
  </si>
  <si>
    <t>«Кайнармұнайгаз» МГӨБ, ӨТҚКж/е ЖҚБ, Эмбамұнайэнерго басқармаларының нысандарына техникалық бақылау  қызметін көрсету</t>
  </si>
  <si>
    <t>Услуги по техническому надзору объектов НГДУ «Кайнармунайгаз», УПТОиКО,УЭМЭ.</t>
  </si>
  <si>
    <t>65 У</t>
  </si>
  <si>
    <t>66 У</t>
  </si>
  <si>
    <t>67 У</t>
  </si>
  <si>
    <t>68 У</t>
  </si>
  <si>
    <t>14 Р</t>
  </si>
  <si>
    <t>Уточненный План долгосрочных закупок товаров, работ и услуг АО "Эмбамунайгаз" на 2021-2025 год от 09.12.2020.</t>
  </si>
  <si>
    <t>1 изменения и дополнения №120240021112-ПЗ-2021-1 от 25.12.2020г., утвержден решением директора департамента ДЗиМС Камматовым АК.</t>
  </si>
  <si>
    <t>2 изменения и дополнения №120240021112-ПЗ-2021-2 от 21.01.2021г., утвержден решением директора департамента ДЗиМС Камматовым АК.</t>
  </si>
  <si>
    <t>3 изменения и дополнения №120240021112-ПЗ-2021-3 от 09.02.2021г., утвержден решением директора департамента ДЗиМС Камматовым АК.</t>
  </si>
  <si>
    <t>4 изменения и дополнения №120240021112-ПЗ-2021-4 от 12.02.2021г.., утвержден решением директора департамента ДЗиМС Камматовым АК.</t>
  </si>
  <si>
    <t>5 изменения и дополнения №120240021112-ПЗ-2021-5 от 24.02.2021г., утвержден решением директора департамента ДЗиМС Камматовым АК.</t>
  </si>
  <si>
    <t>6 изменения и дополнения №120240021112-ПЗ-2021-6 от 19.03.2021г., утвержден решением директора департамента ДЗиМС Камматовым АК.</t>
  </si>
  <si>
    <t>7 изменения и дополнения №120240021112-ПЗ-2021-7 от 19.04.2021г., утвержден решением директора департамента ДЗиМС Камматовым АК.</t>
  </si>
  <si>
    <t>8 изменения и дополнения №120240021112-ПЗ-2021-8 от 29.04.2021г., утвержден решением директора департамента ДЗиМС Жылкайдаровым М.О.</t>
  </si>
  <si>
    <t>7-2 Р</t>
  </si>
  <si>
    <t>14-1 Р</t>
  </si>
  <si>
    <t>29-1 У</t>
  </si>
  <si>
    <t>29,30,33,34,37,38,48,49</t>
  </si>
  <si>
    <t>582950.000.000001</t>
  </si>
  <si>
    <t>Услуги по предоставлению лицензий на право использования программного обеспечения</t>
  </si>
  <si>
    <t>06.2021</t>
  </si>
  <si>
    <t>"Ембімұнайгаз" АҚ үшін Microsoft қолданбалы бағдарламалық қамтуды енгізу жұмыстары</t>
  </si>
  <si>
    <t>Услуги по техническому сопровождению прикладного программного обеспечения Microsoft для  АО "Эмбамунайгаз"</t>
  </si>
  <si>
    <t>69 У</t>
  </si>
  <si>
    <t>9 изменения и дополнения №120240021112-ПЗ-2021-9 от 06.05.2021г., утвержден решением директора департамента ДЗиМС Жылкайдаровым М.О.</t>
  </si>
  <si>
    <t>4-5 Р</t>
  </si>
  <si>
    <t>5-3 Р</t>
  </si>
  <si>
    <t>65-1 У</t>
  </si>
  <si>
    <t>66-1 У</t>
  </si>
  <si>
    <t>67-1 У</t>
  </si>
  <si>
    <t>68-1 У</t>
  </si>
  <si>
    <t>45-1 Т</t>
  </si>
  <si>
    <t>41-1 Т</t>
  </si>
  <si>
    <t>46-1 Т</t>
  </si>
  <si>
    <t>47-1 Т</t>
  </si>
  <si>
    <t>42-1 Т</t>
  </si>
  <si>
    <t>43-1 Т</t>
  </si>
  <si>
    <t>48-1 Т</t>
  </si>
  <si>
    <t>49-1 Т</t>
  </si>
  <si>
    <t>44-1 Т</t>
  </si>
  <si>
    <t>14-2 Р</t>
  </si>
  <si>
    <t>столбец 14</t>
  </si>
  <si>
    <t>15 Р</t>
  </si>
  <si>
    <t>331229.900.000004</t>
  </si>
  <si>
    <t>Работы по ремонту/модернизации автоматизированных систем управления</t>
  </si>
  <si>
    <t>Работы по ремонту/модернизации автоматизированных систем управления/контроля/мониторинга/учета/диспетчеризации и аналогичного оборудования</t>
  </si>
  <si>
    <t xml:space="preserve">"Ембімұнайгаз" АҚ АГЗУ модернизациялау бойынша жұмыстар </t>
  </si>
  <si>
    <t>Работы по модернизации АГЗУ АО "Эмбамунайгаз"</t>
  </si>
  <si>
    <t>70 У</t>
  </si>
  <si>
    <t>SAP ЛБЖ  техникалық қолдау қызметтері</t>
  </si>
  <si>
    <t xml:space="preserve">Услуги по технической поддержке ЛПО SAP
</t>
  </si>
  <si>
    <t>GA_2.11.2.1.5 (Аренда и техническая поддержка ЛПО SAP)</t>
  </si>
  <si>
    <t>исключить в связи с переводом в ГПЗ</t>
  </si>
  <si>
    <t>15-1 Р</t>
  </si>
  <si>
    <t>07.2021</t>
  </si>
  <si>
    <t>14-3 Р</t>
  </si>
  <si>
    <t>69-1 У</t>
  </si>
  <si>
    <t>г.НУР-СУЛТАН, ЕСИЛЬСКИЙ РАЙОН, УЛ. Д. КУНАЕВА, 8</t>
  </si>
  <si>
    <t>12,13,14,22,23,50</t>
  </si>
  <si>
    <t>70-1 У</t>
  </si>
  <si>
    <t>65-2 У</t>
  </si>
  <si>
    <t>66-2 У</t>
  </si>
  <si>
    <t>67-2 У</t>
  </si>
  <si>
    <t>68-2 У</t>
  </si>
  <si>
    <t>10 изменения и дополнения №120240021112-ПЗ-2021-10 от 17.06.2021г., утвержден решением директора департамента ДЗиМС Жылкайдаровым М.О.</t>
  </si>
  <si>
    <t>11 изменения и дополнения №120240021112-ПЗ-2021-11 от 08.07.2021г., утвержден решением директора департамента ДЗиМС Жылкайдаровым М.О.</t>
  </si>
  <si>
    <t>загрузить ПСД</t>
  </si>
  <si>
    <t>14-4 Р</t>
  </si>
  <si>
    <t>08.2021</t>
  </si>
  <si>
    <t>столбец 14,29,30,33,34</t>
  </si>
  <si>
    <t>ФД</t>
  </si>
  <si>
    <t>72 У</t>
  </si>
  <si>
    <t>495011.100.000000</t>
  </si>
  <si>
    <t>Услуги транспортирования по трубопроводам сырой нефти</t>
  </si>
  <si>
    <t>12.2024</t>
  </si>
  <si>
    <t>Без НДС</t>
  </si>
  <si>
    <t>Магистральдық құбыр жүйесі арқылы мұнай тасымалдау қызметі (KTO TR - Экспорт бойынша тасымалдау)</t>
  </si>
  <si>
    <t>Услуги по транспортировке нефти по системе магистрального трубопровода (KTO TR - Транспортировка по экспорту)</t>
  </si>
  <si>
    <t>новая позиция</t>
  </si>
  <si>
    <t>73 У</t>
  </si>
  <si>
    <t>Магистральдық құбыр жүйесі арқылы мұнай тасымалдау қызметі (KTO TR - Ішкі рынок бойынша тасымалдау)</t>
  </si>
  <si>
    <t>Услуги по транспортировке нефти по системе магистрального трубопровода (KTO TR - Транспортировка по внутреннему рынку)</t>
  </si>
  <si>
    <t>74 У</t>
  </si>
  <si>
    <t>RU</t>
  </si>
  <si>
    <t>РФ</t>
  </si>
  <si>
    <t>Мұнайды Атырау-Самара жүйесі бойынша, Қазақстан Республикасынан тыс жерге тасымалдау (KTO EX - РФ бойынша тасымалдау)</t>
  </si>
  <si>
    <t>Услуги по транспортировке нефти по системе Атырау-Самара, за пределы Республики Казахстан  (KTO EX - Транспортировка по РФ)</t>
  </si>
  <si>
    <t>75 У</t>
  </si>
  <si>
    <t>Акмолинская область, г.Нур-Султан</t>
  </si>
  <si>
    <t>Мұнайды Атырау-Самара жүйесі бойынша, Қазақстан Республикасынан тыс жерге тасымалдау (KTO EX - Операторлық сыйақы)</t>
  </si>
  <si>
    <t>Услуги по транспортировке нефти по системе Атырау-Самара, за пределы Республики Казахстан  (KTO EX - Операторское вознаграждение)</t>
  </si>
  <si>
    <t>76 У</t>
  </si>
  <si>
    <t>Магистральдық құбыр жүйесі арқылы мұнайды айдау бойынша қызметтер (МұнайТас)</t>
  </si>
  <si>
    <t>Услуги по перекачке нефти по системе магистрального трубопровода (МунайТас)</t>
  </si>
  <si>
    <t>77 У</t>
  </si>
  <si>
    <t>Магистральдық құбыр жүйесі арқылы мұнайды айдау бойынша қызметтер (ҚҚҚ)</t>
  </si>
  <si>
    <t>Услуги по перекачке нефти по системе магистрального трубопровода (ККТ)</t>
  </si>
  <si>
    <t>71 У</t>
  </si>
  <si>
    <t>467113.100.000001</t>
  </si>
  <si>
    <t>Услуги по торговле оптовой нефтью сырой</t>
  </si>
  <si>
    <t>Оптовая торговля через агента (за вознаграждение на договорной основе) нефтью сырой</t>
  </si>
  <si>
    <t>Экспортқа мұнай сатуды қамтамасыз ету қызметтері (тапсырыс  шарты)</t>
  </si>
  <si>
    <t>Услуги по обеспечению реализации нефти на экспорт (договор поручения)</t>
  </si>
  <si>
    <t>12 изменения и дополнения №120240021112-ПЗ-2021-12 от 22.07.2021г., утвержден решением директора департамента ДЗиМС Жылкайдаровым М.О.</t>
  </si>
  <si>
    <t>13 изменения и дополнения №120240021112-ПЗ-2021-13 от 13.08.2021г., утвержден решением директора департамента ДЗиМС Жылкайдаровым М.О.</t>
  </si>
  <si>
    <t>22-1 У</t>
  </si>
  <si>
    <t>уменьшение объема</t>
  </si>
  <si>
    <t>19-1 У</t>
  </si>
  <si>
    <t>20-1 У</t>
  </si>
  <si>
    <t>21-1 У</t>
  </si>
  <si>
    <t>64-1 У</t>
  </si>
  <si>
    <t>10-1 У</t>
  </si>
  <si>
    <t>увеличение объема</t>
  </si>
  <si>
    <t>8-1 У</t>
  </si>
  <si>
    <t>7-1 У</t>
  </si>
  <si>
    <t>9-1 У</t>
  </si>
  <si>
    <t>11-1 У</t>
  </si>
  <si>
    <t>Оказание транспортных услуг по перевозке грузов технологическим автотранспортом для Управления "Эмбамунайэнерго"  и УПТОиКО  АО «Эмбамунайгаз»</t>
  </si>
  <si>
    <t>17-3 У</t>
  </si>
  <si>
    <t>исключена в переводом в ГПЗ 2022гол</t>
  </si>
  <si>
    <t>5-4 Р</t>
  </si>
  <si>
    <t>09.2021</t>
  </si>
  <si>
    <t>Атырауская область,Исатайский район</t>
  </si>
  <si>
    <t xml:space="preserve">«Жайықмұнайгаз» МГӨБ-ның кен орындарында кенішілік сұйықтықты жинау және тасымалдау жүйесін қайта құралымдау </t>
  </si>
  <si>
    <t xml:space="preserve">Реконструкция внутрипромысовой системы сбора и транспорта  жидкости  м/р НГДУ "Жайыкмунайгаз" </t>
  </si>
  <si>
    <t>«Сафи Өтебаев атындағы Атырау қаласындағы мұнай және газ университетіне арналған оқу полигонының құрылысы»</t>
  </si>
  <si>
    <t>Строительство учебного полигона для Атырауского университета нефти и газа имени Сафи Утебаева. 1-этап</t>
  </si>
  <si>
    <t>««Сафи Өтебаев атындағы Атырау қаласындағы мұнай және газ университетіне арналған оқу полигонының құрылысы» нысанына техникалық бақылау  қызметін көрсету</t>
  </si>
  <si>
    <t>Услуги по техническому надзору объекта  «Строительство учебного полигона для Атырауского университета нефти и газа имени Сафи Утебаева. 1-этап".</t>
  </si>
  <si>
    <t>«Сафи Өтебаев атындағы Атырау қаласындағы мұнай және газ университетіне арналған оқу полигонының құрылысы» ғимараты нысанына авторлық бақылау  қызметін көрсету</t>
  </si>
  <si>
    <t>Услуги по авторскому надзору объекта Строительство учебного полигона для Атырауского университета нефти и газа имени Сафи Утебаева. 1-этап".</t>
  </si>
  <si>
    <t>ДСПиАО</t>
  </si>
  <si>
    <t>811010.000.000000</t>
  </si>
  <si>
    <t>Услуги по содержанию зданий/сооружений/помещений и прилегающих территорий</t>
  </si>
  <si>
    <t>Услуги по уборке зданий/помещений/территории и аналогичных объектов</t>
  </si>
  <si>
    <t>10.2021</t>
  </si>
  <si>
    <t>Жатақханаларды және әкімшілік-тұрмыстық ғимараттарды күтіп-ұстау және оларға кешенді қызмет көрсету бойынша  қызметтер</t>
  </si>
  <si>
    <t>Комплекс услуг по содержанию и обслуживанию общежитий и административно-бытовых зданий</t>
  </si>
  <si>
    <t>16 Р</t>
  </si>
  <si>
    <t>17 Р</t>
  </si>
  <si>
    <t>78 У</t>
  </si>
  <si>
    <t>79 У</t>
  </si>
  <si>
    <t>80 У</t>
  </si>
  <si>
    <t>14 изменения и дополнения №120240021112-ПЗ-2021-14 от 10.09.2021г., утвержден решением директора департамента ДЗиМС Жылкайдаровым М.О.</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</si>
</sst>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0;[Red]#,##0.00"/>
    <numFmt numFmtId="165" formatCode="#,##0.00\ _₽"/>
    <numFmt numFmtId="166" formatCode="#,##0.000"/>
    <numFmt numFmtId="167" formatCode="_-* #,##0.00\ _р_._-;\-* #,##0.00\ _р_._-;_-* &quot;-&quot;??\ _р_._-;_-@_-"/>
    <numFmt numFmtId="168" formatCode="0.000"/>
    <numFmt numFmtId="169" formatCode="#,##0.00_ ;\-#,##0.00\ "/>
    <numFmt numFmtId="170" formatCode="_-* #,##0.000\ _р_._-;\-* #,##0.000\ _р_._-;_-* &quot;-&quot;??\ _р_._-;_-@_-"/>
    <numFmt numFmtId="171" formatCode="[$-419]#,##0.00"/>
    <numFmt numFmtId="172" formatCode="000000"/>
  </numFmts>
  <fonts count="16" x14ac:knownFonts="1">
    <font>
      <sz val="11"/>
      <color theme="1"/>
      <name val="Calibri"/>
      <family val="2"/>
      <charset val="204"/>
      <scheme val="minor"/>
    </font>
    <font>
      <sz val="11"/>
      <color theme="1"/>
      <name val="Calibri"/>
      <family val="2"/>
      <charset val="204"/>
      <scheme val="minor"/>
    </font>
    <font>
      <sz val="10"/>
      <name val="Arial Cyr"/>
      <charset val="204"/>
    </font>
    <font>
      <b/>
      <sz val="10"/>
      <name val="Times New Roman"/>
      <family val="1"/>
      <charset val="204"/>
    </font>
    <font>
      <i/>
      <sz val="10"/>
      <name val="Times New Roman"/>
      <family val="1"/>
      <charset val="204"/>
    </font>
    <font>
      <sz val="10"/>
      <name val="Times New Roman"/>
      <family val="1"/>
      <charset val="204"/>
    </font>
    <font>
      <sz val="10"/>
      <color theme="1"/>
      <name val="Times New Roman"/>
      <family val="1"/>
      <charset val="204"/>
    </font>
    <font>
      <sz val="10"/>
      <name val="Helv"/>
    </font>
    <font>
      <sz val="12"/>
      <color theme="1"/>
      <name val="Calibri"/>
      <family val="2"/>
      <charset val="204"/>
      <scheme val="minor"/>
    </font>
    <font>
      <sz val="10"/>
      <name val="Arial"/>
      <family val="2"/>
      <charset val="204"/>
    </font>
    <font>
      <sz val="10"/>
      <color indexed="8"/>
      <name val="Times New Roman"/>
      <family val="1"/>
      <charset val="204"/>
    </font>
    <font>
      <sz val="11"/>
      <name val="Calibri"/>
      <family val="2"/>
      <charset val="204"/>
    </font>
    <font>
      <b/>
      <sz val="11"/>
      <name val="Times New Roman"/>
      <family val="1"/>
      <charset val="204"/>
    </font>
    <font>
      <sz val="11"/>
      <name val="Times New Roman"/>
      <family val="1"/>
      <charset val="204"/>
    </font>
    <font>
      <sz val="10"/>
      <name val="Calibri"/>
      <family val="2"/>
      <charset val="204"/>
    </font>
    <font>
      <sz val="11"/>
      <name val="Calibri"/>
      <family val="2"/>
      <charset val="204"/>
      <scheme val="minor"/>
    </font>
  </fonts>
  <fills count="6">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8" tint="0.59999389629810485"/>
        <bgColor indexed="64"/>
      </patternFill>
    </fill>
    <fill>
      <patternFill patternType="solid">
        <fgColor theme="8" tint="0.79998168889431442"/>
        <bgColor indexed="64"/>
      </patternFill>
    </fill>
  </fills>
  <borders count="58">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8"/>
      </right>
      <top style="thin">
        <color indexed="8"/>
      </top>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8"/>
      </right>
      <top style="thin">
        <color indexed="8"/>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indexed="64"/>
      </left>
      <right/>
      <top/>
      <bottom/>
      <diagonal/>
    </border>
  </borders>
  <cellStyleXfs count="12">
    <xf numFmtId="0" fontId="0" fillId="0" borderId="0"/>
    <xf numFmtId="167" fontId="1" fillId="0" borderId="0" applyFont="0" applyFill="0" applyBorder="0" applyAlignment="0" applyProtection="0"/>
    <xf numFmtId="0" fontId="2" fillId="0" borderId="0"/>
    <xf numFmtId="0" fontId="7" fillId="0" borderId="0"/>
    <xf numFmtId="0" fontId="7" fillId="0" borderId="0"/>
    <xf numFmtId="0" fontId="8" fillId="0" borderId="0"/>
    <xf numFmtId="0" fontId="9" fillId="0" borderId="0"/>
    <xf numFmtId="0" fontId="9" fillId="0" borderId="0"/>
    <xf numFmtId="0" fontId="9" fillId="0" borderId="0"/>
    <xf numFmtId="0" fontId="1" fillId="0" borderId="0"/>
    <xf numFmtId="0" fontId="9" fillId="0" borderId="0"/>
    <xf numFmtId="0" fontId="9" fillId="0" borderId="0"/>
  </cellStyleXfs>
  <cellXfs count="347">
    <xf numFmtId="0" fontId="0" fillId="0" borderId="0" xfId="0"/>
    <xf numFmtId="49" fontId="5" fillId="0" borderId="6" xfId="0" applyNumberFormat="1" applyFont="1" applyFill="1" applyBorder="1" applyAlignment="1">
      <alignment horizontal="left" vertical="center"/>
    </xf>
    <xf numFmtId="0" fontId="5" fillId="0" borderId="6" xfId="2" applyFont="1" applyFill="1" applyBorder="1" applyAlignment="1">
      <alignment horizontal="left" vertical="center"/>
    </xf>
    <xf numFmtId="0" fontId="5" fillId="0" borderId="6" xfId="3" applyFont="1" applyFill="1" applyBorder="1" applyAlignment="1">
      <alignment horizontal="left" vertical="center"/>
    </xf>
    <xf numFmtId="0" fontId="5" fillId="0" borderId="6" xfId="0" applyFont="1" applyFill="1" applyBorder="1" applyAlignment="1">
      <alignment horizontal="left" vertical="center"/>
    </xf>
    <xf numFmtId="49" fontId="5" fillId="0" borderId="6" xfId="4" applyNumberFormat="1" applyFont="1" applyFill="1" applyBorder="1" applyAlignment="1">
      <alignment horizontal="left" vertical="center"/>
    </xf>
    <xf numFmtId="49" fontId="6" fillId="0" borderId="6" xfId="0" applyNumberFormat="1" applyFont="1" applyFill="1" applyBorder="1" applyAlignment="1">
      <alignment horizontal="left" vertical="center"/>
    </xf>
    <xf numFmtId="49" fontId="6" fillId="0" borderId="0" xfId="0" applyNumberFormat="1" applyFont="1" applyFill="1" applyAlignment="1">
      <alignment horizontal="left" vertical="center"/>
    </xf>
    <xf numFmtId="4" fontId="6" fillId="0" borderId="6" xfId="0" applyNumberFormat="1" applyFont="1" applyFill="1" applyBorder="1" applyAlignment="1">
      <alignment horizontal="left" vertical="center"/>
    </xf>
    <xf numFmtId="0" fontId="5" fillId="0" borderId="6" xfId="0" applyNumberFormat="1" applyFont="1" applyFill="1" applyBorder="1" applyAlignment="1">
      <alignment horizontal="left" vertical="center"/>
    </xf>
    <xf numFmtId="168" fontId="6" fillId="0" borderId="6" xfId="0" applyNumberFormat="1" applyFont="1" applyFill="1" applyBorder="1" applyAlignment="1">
      <alignment horizontal="left" vertical="center"/>
    </xf>
    <xf numFmtId="2" fontId="6"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6" fillId="0" borderId="7" xfId="0" applyNumberFormat="1" applyFont="1" applyFill="1" applyBorder="1" applyAlignment="1">
      <alignment horizontal="left" vertical="center"/>
    </xf>
    <xf numFmtId="169" fontId="6" fillId="0" borderId="6" xfId="0" applyNumberFormat="1" applyFont="1" applyFill="1" applyBorder="1" applyAlignment="1">
      <alignment horizontal="left" vertical="center"/>
    </xf>
    <xf numFmtId="0" fontId="6" fillId="0" borderId="6" xfId="0" applyFont="1" applyFill="1" applyBorder="1" applyAlignment="1">
      <alignment horizontal="left" vertical="center"/>
    </xf>
    <xf numFmtId="1" fontId="5" fillId="0" borderId="6" xfId="0" applyNumberFormat="1" applyFont="1" applyFill="1" applyBorder="1" applyAlignment="1">
      <alignment horizontal="left" vertical="center"/>
    </xf>
    <xf numFmtId="1" fontId="6" fillId="0" borderId="6" xfId="0" applyNumberFormat="1" applyFont="1" applyFill="1" applyBorder="1" applyAlignment="1">
      <alignment horizontal="left" vertical="center"/>
    </xf>
    <xf numFmtId="165" fontId="5" fillId="0" borderId="6" xfId="0" applyNumberFormat="1" applyFont="1" applyFill="1" applyBorder="1" applyAlignment="1">
      <alignment horizontal="left" vertical="center"/>
    </xf>
    <xf numFmtId="39" fontId="6" fillId="0" borderId="6" xfId="1"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4" fontId="5" fillId="0" borderId="6" xfId="0" applyNumberFormat="1" applyFont="1" applyFill="1" applyBorder="1" applyAlignment="1">
      <alignment horizontal="left" vertical="center"/>
    </xf>
    <xf numFmtId="0" fontId="10" fillId="0" borderId="6" xfId="9" applyNumberFormat="1" applyFont="1" applyFill="1" applyBorder="1" applyAlignment="1">
      <alignment horizontal="left" vertical="center"/>
    </xf>
    <xf numFmtId="49" fontId="5" fillId="0" borderId="6" xfId="9" applyNumberFormat="1" applyFont="1" applyFill="1" applyBorder="1" applyAlignment="1">
      <alignment horizontal="left" vertical="center"/>
    </xf>
    <xf numFmtId="49" fontId="5" fillId="0" borderId="6" xfId="7" applyNumberFormat="1" applyFont="1" applyFill="1" applyBorder="1" applyAlignment="1">
      <alignment horizontal="left" vertical="center"/>
    </xf>
    <xf numFmtId="0" fontId="5" fillId="0" borderId="6" xfId="7" applyFont="1" applyFill="1" applyBorder="1" applyAlignment="1">
      <alignment horizontal="left" vertical="center"/>
    </xf>
    <xf numFmtId="167" fontId="10" fillId="0" borderId="6" xfId="1" applyFont="1" applyFill="1" applyBorder="1" applyAlignment="1">
      <alignment horizontal="left" vertical="center"/>
    </xf>
    <xf numFmtId="0" fontId="6" fillId="0" borderId="7" xfId="0" applyFont="1" applyFill="1" applyBorder="1" applyAlignment="1">
      <alignment horizontal="left" vertical="center"/>
    </xf>
    <xf numFmtId="49" fontId="5" fillId="0" borderId="7" xfId="0" applyNumberFormat="1" applyFont="1" applyFill="1" applyBorder="1" applyAlignment="1">
      <alignment horizontal="left" vertical="center"/>
    </xf>
    <xf numFmtId="4" fontId="6" fillId="0" borderId="0" xfId="0" applyNumberFormat="1" applyFont="1" applyFill="1" applyAlignment="1">
      <alignment horizontal="left" vertical="center"/>
    </xf>
    <xf numFmtId="49" fontId="5" fillId="0" borderId="6" xfId="2" applyNumberFormat="1" applyFont="1" applyFill="1" applyBorder="1" applyAlignment="1">
      <alignment horizontal="left" vertical="center"/>
    </xf>
    <xf numFmtId="49" fontId="3" fillId="0" borderId="0" xfId="0" applyNumberFormat="1" applyFont="1" applyFill="1" applyAlignment="1">
      <alignment horizontal="left" vertical="center"/>
    </xf>
    <xf numFmtId="0" fontId="5" fillId="0" borderId="7" xfId="0" applyFont="1" applyFill="1" applyBorder="1" applyAlignment="1">
      <alignment horizontal="left" vertical="center"/>
    </xf>
    <xf numFmtId="4" fontId="6" fillId="0" borderId="16" xfId="0" applyNumberFormat="1" applyFont="1" applyFill="1" applyBorder="1" applyAlignment="1">
      <alignment horizontal="left" vertical="center"/>
    </xf>
    <xf numFmtId="0" fontId="5" fillId="0" borderId="6" xfId="3" applyFont="1" applyFill="1" applyBorder="1" applyAlignment="1" applyProtection="1">
      <alignment horizontal="left" vertical="center"/>
      <protection hidden="1"/>
    </xf>
    <xf numFmtId="49" fontId="5" fillId="0" borderId="0" xfId="0" applyNumberFormat="1" applyFont="1" applyFill="1" applyAlignment="1">
      <alignment horizontal="left" vertical="center"/>
    </xf>
    <xf numFmtId="164" fontId="3" fillId="0" borderId="0" xfId="2" applyNumberFormat="1" applyFont="1" applyFill="1" applyAlignment="1">
      <alignment horizontal="left" vertical="center"/>
    </xf>
    <xf numFmtId="49" fontId="5" fillId="0" borderId="1" xfId="0" applyNumberFormat="1" applyFont="1" applyFill="1" applyBorder="1" applyAlignment="1">
      <alignment horizontal="left" vertical="center"/>
    </xf>
    <xf numFmtId="167" fontId="5" fillId="0" borderId="0" xfId="0" applyNumberFormat="1" applyFont="1" applyFill="1" applyBorder="1" applyAlignment="1">
      <alignment horizontal="left" vertical="center"/>
    </xf>
    <xf numFmtId="49" fontId="5" fillId="0" borderId="0" xfId="4" applyNumberFormat="1" applyFont="1" applyFill="1" applyBorder="1" applyAlignment="1">
      <alignment horizontal="left" vertical="center"/>
    </xf>
    <xf numFmtId="166" fontId="5" fillId="0" borderId="6" xfId="8" applyNumberFormat="1" applyFont="1" applyFill="1" applyBorder="1" applyAlignment="1">
      <alignment horizontal="left" vertical="center"/>
    </xf>
    <xf numFmtId="167" fontId="5" fillId="0" borderId="6" xfId="1" applyFont="1" applyFill="1" applyBorder="1" applyAlignment="1">
      <alignment horizontal="left" vertical="center"/>
    </xf>
    <xf numFmtId="165" fontId="6" fillId="0" borderId="6" xfId="1" applyNumberFormat="1" applyFont="1" applyFill="1" applyBorder="1" applyAlignment="1">
      <alignment horizontal="left" vertical="center"/>
    </xf>
    <xf numFmtId="165" fontId="5" fillId="0" borderId="6" xfId="1" applyNumberFormat="1" applyFont="1" applyFill="1" applyBorder="1" applyAlignment="1">
      <alignment horizontal="left" vertical="center"/>
    </xf>
    <xf numFmtId="165" fontId="6" fillId="0" borderId="19" xfId="1" applyNumberFormat="1" applyFont="1" applyFill="1" applyBorder="1" applyAlignment="1">
      <alignment horizontal="left" vertical="center"/>
    </xf>
    <xf numFmtId="49" fontId="3" fillId="0" borderId="6" xfId="0" applyNumberFormat="1" applyFont="1" applyFill="1" applyBorder="1" applyAlignment="1">
      <alignment horizontal="left" vertical="center"/>
    </xf>
    <xf numFmtId="167" fontId="5" fillId="0" borderId="19" xfId="1" applyFont="1" applyFill="1" applyBorder="1" applyAlignment="1">
      <alignment horizontal="left" vertical="center"/>
    </xf>
    <xf numFmtId="49" fontId="5" fillId="0" borderId="19" xfId="0" applyNumberFormat="1" applyFont="1" applyFill="1" applyBorder="1" applyAlignment="1">
      <alignment horizontal="left" vertical="center"/>
    </xf>
    <xf numFmtId="0" fontId="6" fillId="0" borderId="19" xfId="0" applyFont="1" applyFill="1" applyBorder="1" applyAlignment="1">
      <alignment horizontal="left" vertical="center"/>
    </xf>
    <xf numFmtId="170" fontId="5" fillId="0" borderId="19" xfId="1" applyNumberFormat="1" applyFont="1" applyFill="1" applyBorder="1" applyAlignment="1">
      <alignment horizontal="left" vertical="center"/>
    </xf>
    <xf numFmtId="165" fontId="3" fillId="0" borderId="0" xfId="0" applyNumberFormat="1" applyFont="1" applyFill="1" applyAlignment="1">
      <alignment horizontal="left" vertical="center"/>
    </xf>
    <xf numFmtId="165" fontId="5" fillId="0" borderId="0" xfId="0" applyNumberFormat="1" applyFont="1" applyFill="1" applyBorder="1" applyAlignment="1">
      <alignment horizontal="left" vertical="center"/>
    </xf>
    <xf numFmtId="165" fontId="6" fillId="0" borderId="6" xfId="0" applyNumberFormat="1" applyFont="1" applyFill="1" applyBorder="1" applyAlignment="1">
      <alignment horizontal="left" vertical="center"/>
    </xf>
    <xf numFmtId="165" fontId="6" fillId="0" borderId="0" xfId="0" applyNumberFormat="1" applyFont="1" applyFill="1" applyAlignment="1">
      <alignment horizontal="left" vertical="center"/>
    </xf>
    <xf numFmtId="165" fontId="5" fillId="0" borderId="19" xfId="1" applyNumberFormat="1" applyFont="1" applyFill="1" applyBorder="1" applyAlignment="1">
      <alignment horizontal="left" vertical="center"/>
    </xf>
    <xf numFmtId="0" fontId="10" fillId="0" borderId="24" xfId="9" applyNumberFormat="1" applyFont="1" applyFill="1" applyBorder="1" applyAlignment="1">
      <alignment horizontal="left" vertical="center"/>
    </xf>
    <xf numFmtId="49" fontId="5" fillId="0" borderId="24" xfId="9" applyNumberFormat="1" applyFont="1" applyFill="1" applyBorder="1" applyAlignment="1">
      <alignment horizontal="left" vertical="center"/>
    </xf>
    <xf numFmtId="49" fontId="5" fillId="0" borderId="24" xfId="4" applyNumberFormat="1" applyFont="1" applyFill="1" applyBorder="1" applyAlignment="1">
      <alignment horizontal="left" vertical="center"/>
    </xf>
    <xf numFmtId="49" fontId="5" fillId="0" borderId="24" xfId="0" applyNumberFormat="1" applyFont="1" applyFill="1" applyBorder="1" applyAlignment="1">
      <alignment horizontal="left" vertical="center"/>
    </xf>
    <xf numFmtId="49" fontId="5" fillId="0" borderId="24" xfId="7" applyNumberFormat="1" applyFont="1" applyFill="1" applyBorder="1" applyAlignment="1">
      <alignment horizontal="left" vertical="center"/>
    </xf>
    <xf numFmtId="0" fontId="5" fillId="0" borderId="24" xfId="7" applyFont="1" applyFill="1" applyBorder="1" applyAlignment="1">
      <alignment horizontal="left" vertical="center"/>
    </xf>
    <xf numFmtId="166" fontId="5" fillId="0" borderId="24" xfId="8" applyNumberFormat="1" applyFont="1" applyFill="1" applyBorder="1" applyAlignment="1">
      <alignment horizontal="left" vertical="center"/>
    </xf>
    <xf numFmtId="167" fontId="10" fillId="0" borderId="24" xfId="1" applyFont="1" applyFill="1" applyBorder="1" applyAlignment="1">
      <alignment horizontal="left" vertical="center"/>
    </xf>
    <xf numFmtId="39" fontId="6" fillId="0" borderId="24" xfId="1" applyNumberFormat="1" applyFont="1" applyFill="1" applyBorder="1" applyAlignment="1">
      <alignment horizontal="left" vertical="center"/>
    </xf>
    <xf numFmtId="167" fontId="6" fillId="0" borderId="24" xfId="1" applyFont="1" applyFill="1" applyBorder="1" applyAlignment="1">
      <alignment horizontal="left" vertical="center"/>
    </xf>
    <xf numFmtId="167" fontId="6" fillId="0" borderId="6" xfId="1" applyFont="1" applyFill="1" applyBorder="1" applyAlignment="1">
      <alignment horizontal="left" vertical="center"/>
    </xf>
    <xf numFmtId="0" fontId="6" fillId="0" borderId="20" xfId="0" applyFont="1" applyFill="1" applyBorder="1" applyAlignment="1">
      <alignment horizontal="left" vertical="center"/>
    </xf>
    <xf numFmtId="49" fontId="5" fillId="0" borderId="5" xfId="7" applyNumberFormat="1" applyFont="1" applyFill="1" applyBorder="1" applyAlignment="1">
      <alignment horizontal="left" vertical="center"/>
    </xf>
    <xf numFmtId="49" fontId="5" fillId="0" borderId="26" xfId="7" applyNumberFormat="1" applyFont="1" applyFill="1" applyBorder="1" applyAlignment="1">
      <alignment horizontal="left" vertical="center"/>
    </xf>
    <xf numFmtId="0" fontId="10" fillId="0" borderId="27" xfId="0" applyNumberFormat="1" applyFont="1" applyFill="1" applyBorder="1" applyAlignment="1">
      <alignment horizontal="left" vertical="center"/>
    </xf>
    <xf numFmtId="49" fontId="5" fillId="0" borderId="6" xfId="8" applyNumberFormat="1" applyFont="1" applyFill="1" applyBorder="1" applyAlignment="1">
      <alignment horizontal="left" vertical="center"/>
    </xf>
    <xf numFmtId="0" fontId="5" fillId="0" borderId="6" xfId="8" applyFont="1" applyFill="1" applyBorder="1" applyAlignment="1">
      <alignment horizontal="left" vertical="center"/>
    </xf>
    <xf numFmtId="39" fontId="5" fillId="0" borderId="6" xfId="1" applyNumberFormat="1" applyFont="1" applyFill="1" applyBorder="1" applyAlignment="1">
      <alignment horizontal="left" vertical="center"/>
    </xf>
    <xf numFmtId="49" fontId="5" fillId="0" borderId="28" xfId="7" applyNumberFormat="1" applyFont="1" applyFill="1" applyBorder="1" applyAlignment="1">
      <alignment horizontal="left" vertical="center"/>
    </xf>
    <xf numFmtId="49" fontId="6" fillId="0" borderId="14" xfId="0" applyNumberFormat="1" applyFont="1" applyFill="1" applyBorder="1" applyAlignment="1">
      <alignment horizontal="left" vertical="center"/>
    </xf>
    <xf numFmtId="0" fontId="5" fillId="0" borderId="14" xfId="2" applyFont="1" applyFill="1" applyBorder="1" applyAlignment="1">
      <alignment horizontal="left" vertical="center"/>
    </xf>
    <xf numFmtId="0" fontId="5" fillId="0" borderId="14" xfId="3" applyFont="1" applyFill="1" applyBorder="1" applyAlignment="1">
      <alignment horizontal="left" vertical="center"/>
    </xf>
    <xf numFmtId="49" fontId="5" fillId="0" borderId="14" xfId="0" applyNumberFormat="1" applyFont="1" applyFill="1" applyBorder="1" applyAlignment="1">
      <alignment horizontal="left" vertical="center"/>
    </xf>
    <xf numFmtId="49" fontId="5" fillId="0" borderId="14" xfId="8" applyNumberFormat="1" applyFont="1" applyFill="1" applyBorder="1" applyAlignment="1">
      <alignment horizontal="left" vertical="center"/>
    </xf>
    <xf numFmtId="1" fontId="5" fillId="0" borderId="14" xfId="0" applyNumberFormat="1" applyFont="1" applyFill="1" applyBorder="1" applyAlignment="1">
      <alignment horizontal="left" vertical="center"/>
    </xf>
    <xf numFmtId="0" fontId="6" fillId="0" borderId="14" xfId="0" applyNumberFormat="1" applyFont="1" applyFill="1" applyBorder="1" applyAlignment="1">
      <alignment horizontal="left" vertical="center"/>
    </xf>
    <xf numFmtId="165" fontId="5" fillId="0" borderId="14" xfId="0" applyNumberFormat="1" applyFont="1" applyFill="1" applyBorder="1" applyAlignment="1">
      <alignment horizontal="left" vertical="center"/>
    </xf>
    <xf numFmtId="1" fontId="6" fillId="0" borderId="14" xfId="0" applyNumberFormat="1" applyFont="1" applyFill="1" applyBorder="1" applyAlignment="1">
      <alignment horizontal="left" vertical="center"/>
    </xf>
    <xf numFmtId="165" fontId="6" fillId="0" borderId="14" xfId="4" applyNumberFormat="1" applyFont="1" applyFill="1" applyBorder="1" applyAlignment="1">
      <alignment horizontal="left" vertical="center"/>
    </xf>
    <xf numFmtId="0" fontId="6" fillId="0" borderId="6" xfId="4" applyFont="1" applyFill="1" applyBorder="1" applyAlignment="1">
      <alignment horizontal="left" vertical="center"/>
    </xf>
    <xf numFmtId="49" fontId="5" fillId="0" borderId="20" xfId="0" applyNumberFormat="1" applyFont="1" applyFill="1" applyBorder="1" applyAlignment="1">
      <alignment horizontal="left" vertical="center"/>
    </xf>
    <xf numFmtId="2" fontId="5" fillId="0" borderId="6" xfId="0" applyNumberFormat="1" applyFont="1" applyFill="1" applyBorder="1" applyAlignment="1">
      <alignment horizontal="left" vertical="center"/>
    </xf>
    <xf numFmtId="166" fontId="5" fillId="0" borderId="6" xfId="0" applyNumberFormat="1" applyFont="1" applyFill="1" applyBorder="1" applyAlignment="1">
      <alignment horizontal="left" vertical="center"/>
    </xf>
    <xf numFmtId="49" fontId="3" fillId="0" borderId="7" xfId="0" applyNumberFormat="1" applyFont="1" applyFill="1" applyBorder="1" applyAlignment="1">
      <alignment horizontal="left" vertical="center"/>
    </xf>
    <xf numFmtId="0" fontId="6" fillId="0" borderId="33" xfId="0" applyFont="1" applyFill="1" applyBorder="1" applyAlignment="1">
      <alignment horizontal="left" vertical="center"/>
    </xf>
    <xf numFmtId="0" fontId="10" fillId="0" borderId="33" xfId="9" applyNumberFormat="1" applyFont="1" applyFill="1" applyBorder="1" applyAlignment="1">
      <alignment horizontal="left" vertical="center"/>
    </xf>
    <xf numFmtId="49" fontId="5" fillId="0" borderId="33" xfId="9" applyNumberFormat="1" applyFont="1" applyFill="1" applyBorder="1" applyAlignment="1">
      <alignment horizontal="left" vertical="center"/>
    </xf>
    <xf numFmtId="49" fontId="5" fillId="0" borderId="33" xfId="4" applyNumberFormat="1" applyFont="1" applyFill="1" applyBorder="1" applyAlignment="1">
      <alignment horizontal="left" vertical="center"/>
    </xf>
    <xf numFmtId="49" fontId="5" fillId="0" borderId="33" xfId="0" applyNumberFormat="1" applyFont="1" applyFill="1" applyBorder="1" applyAlignment="1">
      <alignment horizontal="left" vertical="center"/>
    </xf>
    <xf numFmtId="49" fontId="5" fillId="0" borderId="33" xfId="7" applyNumberFormat="1" applyFont="1" applyFill="1" applyBorder="1" applyAlignment="1">
      <alignment horizontal="left" vertical="center"/>
    </xf>
    <xf numFmtId="0" fontId="5" fillId="0" borderId="33" xfId="7" applyFont="1" applyFill="1" applyBorder="1" applyAlignment="1">
      <alignment horizontal="left" vertical="center"/>
    </xf>
    <xf numFmtId="166" fontId="5" fillId="0" borderId="33" xfId="8" applyNumberFormat="1" applyFont="1" applyFill="1" applyBorder="1" applyAlignment="1">
      <alignment horizontal="left" vertical="center"/>
    </xf>
    <xf numFmtId="170" fontId="10" fillId="0" borderId="33" xfId="1" applyNumberFormat="1" applyFont="1" applyFill="1" applyBorder="1" applyAlignment="1">
      <alignment horizontal="left" vertical="center"/>
    </xf>
    <xf numFmtId="167" fontId="10" fillId="0" borderId="33" xfId="1" applyFont="1" applyFill="1" applyBorder="1" applyAlignment="1">
      <alignment horizontal="left" vertical="center"/>
    </xf>
    <xf numFmtId="39" fontId="6" fillId="0" borderId="33" xfId="1" applyNumberFormat="1" applyFont="1" applyFill="1" applyBorder="1" applyAlignment="1">
      <alignment horizontal="left" vertical="center"/>
    </xf>
    <xf numFmtId="167" fontId="6" fillId="0" borderId="33" xfId="1" applyFont="1" applyFill="1" applyBorder="1" applyAlignment="1">
      <alignment horizontal="left" vertical="center"/>
    </xf>
    <xf numFmtId="0" fontId="6" fillId="0" borderId="36" xfId="0" applyFont="1" applyFill="1" applyBorder="1" applyAlignment="1">
      <alignment horizontal="left" vertical="center"/>
    </xf>
    <xf numFmtId="49" fontId="5" fillId="0" borderId="38" xfId="7" applyNumberFormat="1" applyFont="1" applyFill="1" applyBorder="1" applyAlignment="1">
      <alignment horizontal="left" vertical="center"/>
    </xf>
    <xf numFmtId="170" fontId="5" fillId="0" borderId="6" xfId="1" applyNumberFormat="1" applyFont="1" applyFill="1" applyBorder="1" applyAlignment="1">
      <alignment horizontal="left" vertical="center"/>
    </xf>
    <xf numFmtId="167" fontId="10" fillId="0" borderId="39" xfId="1" applyFont="1" applyFill="1" applyBorder="1" applyAlignment="1">
      <alignment horizontal="left" vertical="center"/>
    </xf>
    <xf numFmtId="170" fontId="5" fillId="0" borderId="39" xfId="1" applyNumberFormat="1" applyFont="1" applyFill="1" applyBorder="1" applyAlignment="1">
      <alignment horizontal="left" vertical="center"/>
    </xf>
    <xf numFmtId="39" fontId="6" fillId="0" borderId="39" xfId="1" applyNumberFormat="1" applyFont="1" applyFill="1" applyBorder="1" applyAlignment="1">
      <alignment horizontal="left" vertical="center"/>
    </xf>
    <xf numFmtId="167" fontId="6" fillId="0" borderId="39" xfId="1" applyFont="1" applyFill="1" applyBorder="1" applyAlignment="1">
      <alignment horizontal="left" vertical="center"/>
    </xf>
    <xf numFmtId="0" fontId="5" fillId="0" borderId="39" xfId="0" applyFont="1" applyFill="1" applyBorder="1" applyAlignment="1">
      <alignment horizontal="left" vertical="center"/>
    </xf>
    <xf numFmtId="0" fontId="5" fillId="0" borderId="39" xfId="7" applyFont="1" applyFill="1" applyBorder="1" applyAlignment="1">
      <alignment horizontal="left" vertical="center"/>
    </xf>
    <xf numFmtId="0" fontId="10" fillId="0" borderId="39" xfId="0" applyNumberFormat="1" applyFont="1" applyFill="1" applyBorder="1" applyAlignment="1">
      <alignment horizontal="left" vertical="center"/>
    </xf>
    <xf numFmtId="49" fontId="3" fillId="0" borderId="39" xfId="0" applyNumberFormat="1" applyFont="1" applyFill="1" applyBorder="1" applyAlignment="1">
      <alignment horizontal="left" vertical="center"/>
    </xf>
    <xf numFmtId="49" fontId="5" fillId="0" borderId="35" xfId="7" applyNumberFormat="1" applyFont="1" applyFill="1" applyBorder="1" applyAlignment="1">
      <alignment horizontal="left" vertical="center"/>
    </xf>
    <xf numFmtId="49" fontId="5" fillId="0" borderId="30" xfId="0" applyNumberFormat="1" applyFont="1" applyFill="1" applyBorder="1" applyAlignment="1">
      <alignment horizontal="left" vertical="center"/>
    </xf>
    <xf numFmtId="49" fontId="5" fillId="0" borderId="30" xfId="4" applyNumberFormat="1" applyFont="1" applyFill="1" applyBorder="1" applyAlignment="1">
      <alignment horizontal="left" vertical="center"/>
    </xf>
    <xf numFmtId="4" fontId="5" fillId="0" borderId="30" xfId="0" applyNumberFormat="1" applyFont="1" applyFill="1" applyBorder="1" applyAlignment="1">
      <alignment horizontal="left" vertical="center"/>
    </xf>
    <xf numFmtId="0" fontId="6" fillId="0" borderId="15" xfId="0" applyFont="1" applyFill="1" applyBorder="1" applyAlignment="1">
      <alignment horizontal="left" vertical="center"/>
    </xf>
    <xf numFmtId="4" fontId="5" fillId="0" borderId="40" xfId="0" applyNumberFormat="1" applyFont="1" applyFill="1" applyBorder="1" applyAlignment="1">
      <alignment horizontal="left" vertical="center"/>
    </xf>
    <xf numFmtId="0" fontId="6" fillId="0" borderId="40" xfId="0" applyFont="1" applyFill="1" applyBorder="1" applyAlignment="1">
      <alignment horizontal="left" vertical="center"/>
    </xf>
    <xf numFmtId="49" fontId="5" fillId="0" borderId="40" xfId="0" applyNumberFormat="1" applyFont="1" applyFill="1" applyBorder="1" applyAlignment="1">
      <alignment horizontal="left" vertical="center"/>
    </xf>
    <xf numFmtId="49" fontId="3" fillId="2" borderId="2" xfId="0" applyNumberFormat="1" applyFont="1" applyFill="1" applyBorder="1" applyAlignment="1">
      <alignment horizontal="left" vertical="center"/>
    </xf>
    <xf numFmtId="49" fontId="3" fillId="2" borderId="3" xfId="0" applyNumberFormat="1" applyFont="1" applyFill="1" applyBorder="1" applyAlignment="1">
      <alignment horizontal="left" vertical="center"/>
    </xf>
    <xf numFmtId="165" fontId="3" fillId="2" borderId="3" xfId="0" applyNumberFormat="1" applyFont="1" applyFill="1" applyBorder="1" applyAlignment="1">
      <alignment horizontal="left" vertical="center"/>
    </xf>
    <xf numFmtId="49" fontId="3" fillId="2" borderId="4" xfId="0" applyNumberFormat="1" applyFont="1" applyFill="1" applyBorder="1" applyAlignment="1">
      <alignment horizontal="left" vertical="center"/>
    </xf>
    <xf numFmtId="49" fontId="3" fillId="2" borderId="5" xfId="0" applyNumberFormat="1" applyFont="1" applyFill="1" applyBorder="1" applyAlignment="1">
      <alignment horizontal="left" vertical="center"/>
    </xf>
    <xf numFmtId="49" fontId="3" fillId="2" borderId="6" xfId="0" applyNumberFormat="1" applyFont="1" applyFill="1" applyBorder="1" applyAlignment="1">
      <alignment horizontal="left" vertical="center"/>
    </xf>
    <xf numFmtId="165" fontId="3" fillId="2" borderId="6" xfId="0" applyNumberFormat="1" applyFont="1" applyFill="1" applyBorder="1" applyAlignment="1">
      <alignment horizontal="left" vertical="center"/>
    </xf>
    <xf numFmtId="49" fontId="3" fillId="2" borderId="7" xfId="0" applyNumberFormat="1" applyFont="1" applyFill="1" applyBorder="1" applyAlignment="1">
      <alignment horizontal="left" vertical="center"/>
    </xf>
    <xf numFmtId="49" fontId="3" fillId="2" borderId="8" xfId="0" applyNumberFormat="1" applyFont="1" applyFill="1" applyBorder="1" applyAlignment="1">
      <alignment horizontal="left" vertical="center"/>
    </xf>
    <xf numFmtId="49" fontId="3" fillId="2" borderId="9" xfId="0" applyNumberFormat="1" applyFont="1" applyFill="1" applyBorder="1" applyAlignment="1">
      <alignment horizontal="left" vertical="center"/>
    </xf>
    <xf numFmtId="165" fontId="3" fillId="2" borderId="9" xfId="0" applyNumberFormat="1" applyFont="1" applyFill="1" applyBorder="1" applyAlignment="1">
      <alignment horizontal="left" vertical="center"/>
    </xf>
    <xf numFmtId="49" fontId="3" fillId="2" borderId="10" xfId="0" applyNumberFormat="1" applyFont="1" applyFill="1" applyBorder="1" applyAlignment="1">
      <alignment horizontal="left" vertical="center"/>
    </xf>
    <xf numFmtId="49" fontId="3" fillId="2" borderId="11" xfId="0" applyNumberFormat="1" applyFont="1" applyFill="1" applyBorder="1" applyAlignment="1">
      <alignment horizontal="left" vertical="center"/>
    </xf>
    <xf numFmtId="49" fontId="3" fillId="2" borderId="12" xfId="0" applyNumberFormat="1" applyFont="1" applyFill="1" applyBorder="1" applyAlignment="1">
      <alignment horizontal="left" vertical="center"/>
    </xf>
    <xf numFmtId="49" fontId="3" fillId="2" borderId="13" xfId="0" applyNumberFormat="1" applyFont="1" applyFill="1" applyBorder="1" applyAlignment="1">
      <alignment horizontal="left" vertical="center"/>
    </xf>
    <xf numFmtId="165" fontId="3" fillId="2" borderId="13" xfId="0" applyNumberFormat="1" applyFont="1" applyFill="1" applyBorder="1" applyAlignment="1">
      <alignment horizontal="left" vertical="center"/>
    </xf>
    <xf numFmtId="49" fontId="5" fillId="2" borderId="6" xfId="0" applyNumberFormat="1" applyFont="1" applyFill="1" applyBorder="1" applyAlignment="1">
      <alignment horizontal="left" vertical="center"/>
    </xf>
    <xf numFmtId="165" fontId="5" fillId="2" borderId="6" xfId="0" applyNumberFormat="1" applyFont="1" applyFill="1" applyBorder="1" applyAlignment="1">
      <alignment horizontal="left" vertical="center"/>
    </xf>
    <xf numFmtId="49" fontId="5" fillId="2" borderId="0" xfId="0" applyNumberFormat="1" applyFont="1" applyFill="1" applyBorder="1" applyAlignment="1">
      <alignment horizontal="left" vertical="center"/>
    </xf>
    <xf numFmtId="4" fontId="3" fillId="2" borderId="6" xfId="0" applyNumberFormat="1" applyFont="1" applyFill="1" applyBorder="1" applyAlignment="1">
      <alignment horizontal="left" vertical="center"/>
    </xf>
    <xf numFmtId="49" fontId="5" fillId="2" borderId="5" xfId="0" applyNumberFormat="1" applyFont="1" applyFill="1" applyBorder="1" applyAlignment="1">
      <alignment horizontal="left" vertical="center"/>
    </xf>
    <xf numFmtId="39" fontId="5" fillId="2" borderId="6" xfId="1" applyNumberFormat="1" applyFont="1" applyFill="1" applyBorder="1" applyAlignment="1">
      <alignment horizontal="left" vertical="center"/>
    </xf>
    <xf numFmtId="49" fontId="5" fillId="2" borderId="7" xfId="0" applyNumberFormat="1" applyFont="1" applyFill="1" applyBorder="1" applyAlignment="1">
      <alignment horizontal="left" vertical="center"/>
    </xf>
    <xf numFmtId="167" fontId="3" fillId="2" borderId="6" xfId="1" applyFont="1" applyFill="1" applyBorder="1" applyAlignment="1">
      <alignment horizontal="left" vertical="center"/>
    </xf>
    <xf numFmtId="165" fontId="3" fillId="2" borderId="6" xfId="1" applyNumberFormat="1" applyFont="1" applyFill="1" applyBorder="1" applyAlignment="1">
      <alignment horizontal="left" vertical="center"/>
    </xf>
    <xf numFmtId="49" fontId="5" fillId="2" borderId="8" xfId="0" applyNumberFormat="1" applyFont="1" applyFill="1" applyBorder="1" applyAlignment="1">
      <alignment horizontal="left" vertical="center"/>
    </xf>
    <xf numFmtId="49" fontId="5" fillId="2" borderId="9" xfId="0" applyNumberFormat="1" applyFont="1" applyFill="1" applyBorder="1" applyAlignment="1">
      <alignment horizontal="left" vertical="center"/>
    </xf>
    <xf numFmtId="39" fontId="5" fillId="2" borderId="9" xfId="1" applyNumberFormat="1" applyFont="1" applyFill="1" applyBorder="1" applyAlignment="1">
      <alignment horizontal="left" vertical="center"/>
    </xf>
    <xf numFmtId="165" fontId="5" fillId="2" borderId="9" xfId="0" applyNumberFormat="1" applyFont="1" applyFill="1" applyBorder="1" applyAlignment="1">
      <alignment horizontal="left" vertical="center"/>
    </xf>
    <xf numFmtId="0" fontId="6" fillId="0" borderId="42" xfId="0" applyFont="1" applyFill="1" applyBorder="1" applyAlignment="1">
      <alignment horizontal="left" vertical="center"/>
    </xf>
    <xf numFmtId="1" fontId="5" fillId="0" borderId="6" xfId="8" applyNumberFormat="1" applyFont="1" applyFill="1" applyBorder="1" applyAlignment="1">
      <alignment horizontal="left" vertical="center"/>
    </xf>
    <xf numFmtId="4" fontId="5" fillId="0" borderId="6" xfId="8" applyNumberFormat="1" applyFont="1" applyFill="1" applyBorder="1" applyAlignment="1">
      <alignment horizontal="left" vertical="center"/>
    </xf>
    <xf numFmtId="49" fontId="6" fillId="0" borderId="42" xfId="0" applyNumberFormat="1" applyFont="1" applyFill="1" applyBorder="1" applyAlignment="1">
      <alignment horizontal="left" vertical="center"/>
    </xf>
    <xf numFmtId="49" fontId="5" fillId="0" borderId="42" xfId="0" applyNumberFormat="1" applyFont="1" applyFill="1" applyBorder="1" applyAlignment="1">
      <alignment horizontal="left" vertical="center"/>
    </xf>
    <xf numFmtId="49" fontId="5" fillId="0" borderId="42" xfId="8" applyNumberFormat="1" applyFont="1" applyFill="1" applyBorder="1" applyAlignment="1">
      <alignment horizontal="left" vertical="center"/>
    </xf>
    <xf numFmtId="0" fontId="10" fillId="0" borderId="42" xfId="0" applyNumberFormat="1" applyFont="1" applyFill="1" applyBorder="1" applyAlignment="1">
      <alignment horizontal="left" vertical="center"/>
    </xf>
    <xf numFmtId="0" fontId="5" fillId="0" borderId="42" xfId="2" applyFont="1" applyFill="1" applyBorder="1" applyAlignment="1">
      <alignment horizontal="left" vertical="center"/>
    </xf>
    <xf numFmtId="1" fontId="5" fillId="0" borderId="42" xfId="0" applyNumberFormat="1" applyFont="1" applyFill="1" applyBorder="1" applyAlignment="1">
      <alignment horizontal="left" vertical="center"/>
    </xf>
    <xf numFmtId="1" fontId="6" fillId="0" borderId="42" xfId="0" applyNumberFormat="1" applyFont="1" applyFill="1" applyBorder="1" applyAlignment="1">
      <alignment horizontal="left" vertical="center"/>
    </xf>
    <xf numFmtId="0" fontId="5" fillId="0" borderId="42" xfId="0" applyFont="1" applyFill="1" applyBorder="1" applyAlignment="1">
      <alignment horizontal="left" vertical="center"/>
    </xf>
    <xf numFmtId="165" fontId="5" fillId="0" borderId="42" xfId="0" applyNumberFormat="1" applyFont="1" applyFill="1" applyBorder="1" applyAlignment="1">
      <alignment horizontal="left" vertical="center"/>
    </xf>
    <xf numFmtId="4" fontId="6" fillId="0" borderId="42" xfId="0" applyNumberFormat="1" applyFont="1" applyFill="1" applyBorder="1" applyAlignment="1">
      <alignment horizontal="left" vertical="center"/>
    </xf>
    <xf numFmtId="165" fontId="6" fillId="0" borderId="42" xfId="1" applyNumberFormat="1" applyFont="1" applyFill="1" applyBorder="1" applyAlignment="1">
      <alignment horizontal="left" vertical="center"/>
    </xf>
    <xf numFmtId="0" fontId="13" fillId="0" borderId="0" xfId="0" applyFont="1" applyFill="1" applyBorder="1" applyAlignment="1">
      <alignment horizontal="left" vertical="center"/>
    </xf>
    <xf numFmtId="49" fontId="3" fillId="2" borderId="43"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12" fillId="0" borderId="0" xfId="0" applyNumberFormat="1" applyFont="1" applyFill="1" applyBorder="1" applyAlignment="1">
      <alignment horizontal="left" vertical="center"/>
    </xf>
    <xf numFmtId="49" fontId="5" fillId="0" borderId="7" xfId="4" applyNumberFormat="1" applyFont="1" applyFill="1" applyBorder="1" applyAlignment="1">
      <alignment horizontal="left" vertical="center"/>
    </xf>
    <xf numFmtId="171" fontId="3" fillId="0" borderId="0" xfId="2" applyNumberFormat="1" applyFont="1" applyFill="1" applyBorder="1" applyAlignment="1">
      <alignment horizontal="left" vertical="center"/>
    </xf>
    <xf numFmtId="171" fontId="5" fillId="0" borderId="0" xfId="2" applyNumberFormat="1" applyFont="1" applyFill="1" applyBorder="1" applyAlignment="1">
      <alignment horizontal="left" vertical="center"/>
    </xf>
    <xf numFmtId="0" fontId="10" fillId="0" borderId="15" xfId="0" applyNumberFormat="1" applyFont="1" applyFill="1" applyBorder="1" applyAlignment="1">
      <alignment horizontal="left" vertical="center"/>
    </xf>
    <xf numFmtId="49" fontId="5" fillId="0" borderId="40" xfId="4" applyNumberFormat="1" applyFont="1" applyFill="1" applyBorder="1" applyAlignment="1">
      <alignment horizontal="left" vertical="center"/>
    </xf>
    <xf numFmtId="4" fontId="5" fillId="0" borderId="42" xfId="0" applyNumberFormat="1" applyFont="1" applyFill="1" applyBorder="1" applyAlignment="1">
      <alignment horizontal="left" vertical="center"/>
    </xf>
    <xf numFmtId="0" fontId="5" fillId="0" borderId="33" xfId="0" applyFont="1" applyFill="1" applyBorder="1" applyAlignment="1">
      <alignment horizontal="left" vertical="center"/>
    </xf>
    <xf numFmtId="0" fontId="5" fillId="0" borderId="17" xfId="0" applyFont="1" applyFill="1" applyBorder="1" applyAlignment="1">
      <alignment horizontal="left" vertical="center"/>
    </xf>
    <xf numFmtId="0" fontId="5" fillId="0" borderId="21" xfId="0" applyFont="1" applyFill="1" applyBorder="1" applyAlignment="1">
      <alignment horizontal="left" vertical="center"/>
    </xf>
    <xf numFmtId="0" fontId="5" fillId="0" borderId="22" xfId="0" applyFont="1" applyFill="1" applyBorder="1" applyAlignment="1">
      <alignment horizontal="left" vertical="center"/>
    </xf>
    <xf numFmtId="0" fontId="5" fillId="0" borderId="31" xfId="0" applyFont="1" applyFill="1" applyBorder="1" applyAlignment="1">
      <alignment horizontal="left" vertical="center"/>
    </xf>
    <xf numFmtId="0" fontId="5" fillId="0" borderId="41" xfId="0" applyFont="1" applyFill="1" applyBorder="1" applyAlignment="1">
      <alignment horizontal="left" vertical="center"/>
    </xf>
    <xf numFmtId="0" fontId="5" fillId="0" borderId="42" xfId="9" applyNumberFormat="1" applyFont="1" applyFill="1" applyBorder="1" applyAlignment="1">
      <alignment horizontal="left" vertical="center"/>
    </xf>
    <xf numFmtId="49" fontId="5" fillId="0" borderId="42" xfId="9" applyNumberFormat="1" applyFont="1" applyFill="1" applyBorder="1" applyAlignment="1">
      <alignment horizontal="left" vertical="center"/>
    </xf>
    <xf numFmtId="49" fontId="5" fillId="0" borderId="42" xfId="4" applyNumberFormat="1" applyFont="1" applyFill="1" applyBorder="1" applyAlignment="1">
      <alignment horizontal="left" vertical="center"/>
    </xf>
    <xf numFmtId="49" fontId="5" fillId="0" borderId="42" xfId="7" applyNumberFormat="1" applyFont="1" applyFill="1" applyBorder="1" applyAlignment="1">
      <alignment horizontal="left" vertical="center"/>
    </xf>
    <xf numFmtId="0" fontId="5" fillId="0" borderId="42" xfId="7" applyFont="1" applyFill="1" applyBorder="1" applyAlignment="1">
      <alignment horizontal="left" vertical="center"/>
    </xf>
    <xf numFmtId="166" fontId="5" fillId="0" borderId="42" xfId="8" applyNumberFormat="1" applyFont="1" applyFill="1" applyBorder="1" applyAlignment="1">
      <alignment horizontal="left" vertical="center"/>
    </xf>
    <xf numFmtId="165" fontId="5" fillId="0" borderId="42" xfId="1" applyNumberFormat="1" applyFont="1" applyFill="1" applyBorder="1" applyAlignment="1">
      <alignment horizontal="left" vertical="center"/>
    </xf>
    <xf numFmtId="39" fontId="5" fillId="0" borderId="42" xfId="1" applyNumberFormat="1" applyFont="1" applyFill="1" applyBorder="1" applyAlignment="1">
      <alignment horizontal="left" vertical="center"/>
    </xf>
    <xf numFmtId="0" fontId="5" fillId="0" borderId="0" xfId="0" applyFont="1" applyFill="1" applyBorder="1" applyAlignment="1">
      <alignment horizontal="left" vertical="center"/>
    </xf>
    <xf numFmtId="165" fontId="5" fillId="0" borderId="42" xfId="1" applyNumberFormat="1" applyFont="1" applyFill="1" applyBorder="1" applyAlignment="1">
      <alignment horizontal="center" vertical="center" wrapText="1"/>
    </xf>
    <xf numFmtId="0" fontId="5" fillId="0" borderId="29" xfId="0" applyFont="1" applyFill="1" applyBorder="1" applyAlignment="1">
      <alignment horizontal="left" vertical="center"/>
    </xf>
    <xf numFmtId="166" fontId="5" fillId="0" borderId="21" xfId="0" applyNumberFormat="1" applyFont="1" applyFill="1" applyBorder="1" applyAlignment="1">
      <alignment horizontal="left" vertical="center"/>
    </xf>
    <xf numFmtId="0" fontId="5" fillId="0" borderId="37" xfId="0" applyFont="1" applyFill="1" applyBorder="1" applyAlignment="1">
      <alignment horizontal="left" vertical="center"/>
    </xf>
    <xf numFmtId="170" fontId="5" fillId="0" borderId="37" xfId="0" applyNumberFormat="1" applyFont="1" applyFill="1" applyBorder="1" applyAlignment="1">
      <alignment horizontal="left" vertical="center"/>
    </xf>
    <xf numFmtId="0" fontId="5" fillId="0" borderId="42" xfId="0" applyNumberFormat="1" applyFont="1" applyFill="1" applyBorder="1" applyAlignment="1">
      <alignment horizontal="left" vertical="center"/>
    </xf>
    <xf numFmtId="0" fontId="5" fillId="0" borderId="42" xfId="8" applyFont="1" applyFill="1" applyBorder="1" applyAlignment="1">
      <alignment horizontal="left" vertical="center"/>
    </xf>
    <xf numFmtId="49" fontId="3" fillId="0" borderId="42" xfId="0" applyNumberFormat="1" applyFont="1" applyFill="1" applyBorder="1" applyAlignment="1">
      <alignment horizontal="left" vertical="center"/>
    </xf>
    <xf numFmtId="166" fontId="5" fillId="0" borderId="42" xfId="0" applyNumberFormat="1" applyFont="1" applyFill="1" applyBorder="1" applyAlignment="1">
      <alignment horizontal="left" vertical="center"/>
    </xf>
    <xf numFmtId="165" fontId="5" fillId="0" borderId="42" xfId="1" applyNumberFormat="1" applyFont="1" applyFill="1" applyBorder="1" applyAlignment="1">
      <alignment horizontal="center" vertical="center"/>
    </xf>
    <xf numFmtId="0" fontId="5" fillId="0" borderId="42" xfId="3" applyFont="1" applyFill="1" applyBorder="1" applyAlignment="1">
      <alignment horizontal="left" vertical="center"/>
    </xf>
    <xf numFmtId="0" fontId="5" fillId="0" borderId="6" xfId="9" applyNumberFormat="1" applyFont="1" applyFill="1" applyBorder="1" applyAlignment="1">
      <alignment horizontal="left" vertical="center"/>
    </xf>
    <xf numFmtId="0" fontId="6" fillId="0" borderId="6" xfId="0" applyNumberFormat="1" applyFont="1" applyFill="1" applyBorder="1" applyAlignment="1">
      <alignment horizontal="left" vertical="center"/>
    </xf>
    <xf numFmtId="165" fontId="6" fillId="0" borderId="39" xfId="1" applyNumberFormat="1" applyFont="1" applyFill="1" applyBorder="1" applyAlignment="1">
      <alignment horizontal="left" vertical="center"/>
    </xf>
    <xf numFmtId="165" fontId="5" fillId="0" borderId="30" xfId="0" applyNumberFormat="1" applyFont="1" applyFill="1" applyBorder="1" applyAlignment="1">
      <alignment horizontal="left" vertical="center"/>
    </xf>
    <xf numFmtId="49" fontId="3" fillId="0" borderId="3" xfId="0" applyNumberFormat="1" applyFont="1" applyFill="1" applyBorder="1" applyAlignment="1">
      <alignment horizontal="left" vertical="center"/>
    </xf>
    <xf numFmtId="49" fontId="3" fillId="0" borderId="9" xfId="0" applyNumberFormat="1" applyFont="1" applyFill="1" applyBorder="1" applyAlignment="1">
      <alignment horizontal="left" vertical="center"/>
    </xf>
    <xf numFmtId="49" fontId="3" fillId="0" borderId="13" xfId="0" applyNumberFormat="1" applyFont="1" applyFill="1" applyBorder="1" applyAlignment="1">
      <alignment horizontal="left" vertical="center"/>
    </xf>
    <xf numFmtId="0" fontId="5" fillId="0" borderId="18" xfId="0" applyFont="1" applyFill="1" applyBorder="1" applyAlignment="1">
      <alignment horizontal="left" vertical="center"/>
    </xf>
    <xf numFmtId="0" fontId="5" fillId="0" borderId="23" xfId="0" applyFont="1" applyFill="1" applyBorder="1" applyAlignment="1">
      <alignment horizontal="left" vertical="center"/>
    </xf>
    <xf numFmtId="0" fontId="5" fillId="0" borderId="32" xfId="0" applyFont="1" applyFill="1" applyBorder="1" applyAlignment="1">
      <alignment horizontal="left" vertical="center"/>
    </xf>
    <xf numFmtId="0" fontId="5" fillId="0" borderId="25" xfId="0" applyFont="1" applyFill="1" applyBorder="1" applyAlignment="1">
      <alignment horizontal="left" vertical="center"/>
    </xf>
    <xf numFmtId="0" fontId="5" fillId="0" borderId="34" xfId="0" applyFont="1" applyFill="1" applyBorder="1" applyAlignment="1">
      <alignment horizontal="left" vertical="center"/>
    </xf>
    <xf numFmtId="0" fontId="5" fillId="0" borderId="6" xfId="7" applyNumberFormat="1" applyFont="1" applyFill="1" applyBorder="1" applyAlignment="1">
      <alignment horizontal="left" vertical="center"/>
    </xf>
    <xf numFmtId="0" fontId="5" fillId="0" borderId="42" xfId="7" applyNumberFormat="1" applyFont="1" applyFill="1" applyBorder="1" applyAlignment="1">
      <alignment horizontal="left" vertical="center"/>
    </xf>
    <xf numFmtId="0" fontId="13" fillId="0" borderId="42" xfId="0" applyFont="1" applyFill="1" applyBorder="1" applyAlignment="1">
      <alignment horizontal="left" vertical="center"/>
    </xf>
    <xf numFmtId="49" fontId="12" fillId="0" borderId="42" xfId="0" applyNumberFormat="1" applyFont="1" applyFill="1" applyBorder="1" applyAlignment="1">
      <alignment horizontal="left" vertical="center"/>
    </xf>
    <xf numFmtId="0" fontId="3" fillId="0" borderId="6" xfId="2" applyFont="1" applyFill="1" applyBorder="1" applyAlignment="1">
      <alignment horizontal="left" vertical="center"/>
    </xf>
    <xf numFmtId="0" fontId="5" fillId="0" borderId="38" xfId="0" applyFont="1" applyFill="1" applyBorder="1" applyAlignment="1">
      <alignment horizontal="left" vertical="center"/>
    </xf>
    <xf numFmtId="49" fontId="13" fillId="0" borderId="6" xfId="0" applyNumberFormat="1" applyFont="1" applyFill="1" applyBorder="1" applyAlignment="1">
      <alignment horizontal="left" vertical="center"/>
    </xf>
    <xf numFmtId="0" fontId="3" fillId="0" borderId="9" xfId="2" applyFont="1" applyFill="1" applyBorder="1" applyAlignment="1">
      <alignment horizontal="left" vertical="center"/>
    </xf>
    <xf numFmtId="0" fontId="13" fillId="0" borderId="42" xfId="9" applyNumberFormat="1" applyFont="1" applyFill="1" applyBorder="1" applyAlignment="1">
      <alignment horizontal="left" vertical="center"/>
    </xf>
    <xf numFmtId="49" fontId="13" fillId="0" borderId="42" xfId="9" applyNumberFormat="1" applyFont="1" applyFill="1" applyBorder="1" applyAlignment="1">
      <alignment horizontal="left" vertical="center"/>
    </xf>
    <xf numFmtId="49" fontId="13" fillId="0" borderId="42" xfId="4" applyNumberFormat="1" applyFont="1" applyFill="1" applyBorder="1" applyAlignment="1">
      <alignment horizontal="left" vertical="center"/>
    </xf>
    <xf numFmtId="49" fontId="13" fillId="0" borderId="42" xfId="0" applyNumberFormat="1" applyFont="1" applyFill="1" applyBorder="1" applyAlignment="1">
      <alignment horizontal="left" vertical="center"/>
    </xf>
    <xf numFmtId="49" fontId="13" fillId="0" borderId="42" xfId="7" applyNumberFormat="1" applyFont="1" applyFill="1" applyBorder="1" applyAlignment="1">
      <alignment horizontal="left" vertical="center"/>
    </xf>
    <xf numFmtId="0" fontId="13" fillId="0" borderId="42" xfId="7" applyFont="1" applyFill="1" applyBorder="1" applyAlignment="1">
      <alignment horizontal="left" vertical="center"/>
    </xf>
    <xf numFmtId="166" fontId="13" fillId="0" borderId="42" xfId="8" applyNumberFormat="1" applyFont="1" applyFill="1" applyBorder="1" applyAlignment="1">
      <alignment horizontal="left" vertical="center"/>
    </xf>
    <xf numFmtId="39" fontId="13" fillId="0" borderId="42" xfId="1" applyNumberFormat="1" applyFont="1" applyFill="1" applyBorder="1" applyAlignment="1">
      <alignment horizontal="left" vertical="center"/>
    </xf>
    <xf numFmtId="165" fontId="13" fillId="0" borderId="42" xfId="1" applyNumberFormat="1" applyFont="1" applyFill="1" applyBorder="1" applyAlignment="1">
      <alignment horizontal="left" vertical="center"/>
    </xf>
    <xf numFmtId="49" fontId="13" fillId="0" borderId="44" xfId="4" applyNumberFormat="1" applyFont="1" applyFill="1" applyBorder="1" applyAlignment="1">
      <alignment horizontal="left" vertical="center"/>
    </xf>
    <xf numFmtId="49" fontId="12" fillId="0" borderId="44" xfId="0" applyNumberFormat="1" applyFont="1" applyFill="1" applyBorder="1" applyAlignment="1">
      <alignment horizontal="left" vertical="center"/>
    </xf>
    <xf numFmtId="49" fontId="5" fillId="0" borderId="42" xfId="0" applyNumberFormat="1" applyFont="1" applyFill="1" applyBorder="1" applyAlignment="1">
      <alignment horizontal="left" vertical="center" wrapText="1"/>
    </xf>
    <xf numFmtId="0" fontId="13" fillId="0" borderId="49" xfId="0" applyNumberFormat="1" applyFont="1" applyFill="1" applyBorder="1" applyAlignment="1">
      <alignment horizontal="center" vertical="center"/>
    </xf>
    <xf numFmtId="0" fontId="11" fillId="0" borderId="17" xfId="0" applyFont="1" applyFill="1" applyBorder="1" applyAlignment="1">
      <alignment horizontal="left" vertical="center"/>
    </xf>
    <xf numFmtId="0" fontId="13" fillId="0" borderId="6" xfId="2" applyFont="1" applyFill="1" applyBorder="1" applyAlignment="1">
      <alignment horizontal="left" vertical="center"/>
    </xf>
    <xf numFmtId="0" fontId="13" fillId="0" borderId="6" xfId="3" applyFont="1" applyFill="1" applyBorder="1" applyAlignment="1">
      <alignment horizontal="left" vertical="center"/>
    </xf>
    <xf numFmtId="0" fontId="13" fillId="0" borderId="6" xfId="0" applyFont="1" applyFill="1" applyBorder="1" applyAlignment="1">
      <alignment horizontal="left" vertical="center"/>
    </xf>
    <xf numFmtId="49" fontId="13" fillId="0" borderId="6" xfId="4" applyNumberFormat="1" applyFont="1" applyFill="1" applyBorder="1" applyAlignment="1">
      <alignment horizontal="left" vertical="center"/>
    </xf>
    <xf numFmtId="0" fontId="13" fillId="0" borderId="6" xfId="0" applyNumberFormat="1" applyFont="1" applyFill="1" applyBorder="1" applyAlignment="1">
      <alignment horizontal="left" vertical="center"/>
    </xf>
    <xf numFmtId="1" fontId="13" fillId="0" borderId="6" xfId="0" applyNumberFormat="1" applyFont="1" applyFill="1" applyBorder="1" applyAlignment="1">
      <alignment horizontal="left" vertical="center"/>
    </xf>
    <xf numFmtId="39" fontId="13" fillId="0" borderId="6" xfId="1" applyNumberFormat="1" applyFont="1" applyFill="1" applyBorder="1" applyAlignment="1">
      <alignment horizontal="left" vertical="center"/>
    </xf>
    <xf numFmtId="165" fontId="13" fillId="0" borderId="6" xfId="1" applyNumberFormat="1" applyFont="1" applyFill="1" applyBorder="1" applyAlignment="1">
      <alignment horizontal="left" vertical="center"/>
    </xf>
    <xf numFmtId="0" fontId="13" fillId="0" borderId="7" xfId="0" applyFont="1" applyFill="1" applyBorder="1" applyAlignment="1">
      <alignment horizontal="left" vertical="center"/>
    </xf>
    <xf numFmtId="49" fontId="5" fillId="0" borderId="6" xfId="0" applyNumberFormat="1" applyFont="1" applyFill="1" applyBorder="1" applyAlignment="1">
      <alignment horizontal="center" vertical="center" wrapText="1"/>
    </xf>
    <xf numFmtId="49" fontId="13" fillId="0" borderId="39" xfId="0" applyNumberFormat="1" applyFont="1" applyFill="1" applyBorder="1" applyAlignment="1">
      <alignment horizontal="left" vertical="center"/>
    </xf>
    <xf numFmtId="172" fontId="13" fillId="0" borderId="6" xfId="8" applyNumberFormat="1" applyFont="1" applyFill="1" applyBorder="1" applyAlignment="1">
      <alignment horizontal="left" vertical="center"/>
    </xf>
    <xf numFmtId="49" fontId="5" fillId="0" borderId="42" xfId="0" applyNumberFormat="1" applyFont="1" applyFill="1" applyBorder="1" applyAlignment="1">
      <alignment horizontal="center" vertical="center" wrapText="1"/>
    </xf>
    <xf numFmtId="0" fontId="14" fillId="0" borderId="42" xfId="0" applyFont="1" applyFill="1" applyBorder="1" applyAlignment="1">
      <alignment horizontal="center" vertical="center" wrapText="1"/>
    </xf>
    <xf numFmtId="0" fontId="14" fillId="0" borderId="42" xfId="0" applyFont="1" applyFill="1" applyBorder="1" applyAlignment="1">
      <alignment horizontal="left" vertical="center" wrapText="1"/>
    </xf>
    <xf numFmtId="49" fontId="5" fillId="0" borderId="42" xfId="0" applyNumberFormat="1" applyFont="1" applyFill="1" applyBorder="1" applyAlignment="1">
      <alignment vertical="center" wrapText="1"/>
    </xf>
    <xf numFmtId="49" fontId="5" fillId="0" borderId="46" xfId="0" applyNumberFormat="1" applyFont="1" applyFill="1" applyBorder="1" applyAlignment="1">
      <alignment horizontal="center" vertical="center" wrapText="1"/>
    </xf>
    <xf numFmtId="4" fontId="5" fillId="0" borderId="42" xfId="0" applyNumberFormat="1" applyFont="1" applyFill="1" applyBorder="1" applyAlignment="1">
      <alignment horizontal="center" vertical="center" wrapText="1"/>
    </xf>
    <xf numFmtId="49" fontId="5" fillId="0" borderId="42" xfId="4" applyNumberFormat="1" applyFont="1" applyFill="1" applyBorder="1" applyAlignment="1">
      <alignment horizontal="center" vertical="center" wrapText="1"/>
    </xf>
    <xf numFmtId="4" fontId="5" fillId="0" borderId="46" xfId="0" applyNumberFormat="1" applyFont="1" applyFill="1" applyBorder="1" applyAlignment="1">
      <alignment horizontal="center" vertical="center" wrapText="1"/>
    </xf>
    <xf numFmtId="49" fontId="5" fillId="0" borderId="47" xfId="0" applyNumberFormat="1" applyFont="1" applyFill="1" applyBorder="1" applyAlignment="1">
      <alignment horizontal="center" vertical="center" wrapText="1"/>
    </xf>
    <xf numFmtId="49" fontId="5" fillId="0" borderId="48" xfId="0" applyNumberFormat="1" applyFont="1" applyFill="1" applyBorder="1" applyAlignment="1">
      <alignment horizontal="center" vertical="center" wrapText="1"/>
    </xf>
    <xf numFmtId="49" fontId="5" fillId="0" borderId="48" xfId="0" applyNumberFormat="1" applyFont="1" applyFill="1" applyBorder="1" applyAlignment="1">
      <alignment horizontal="left" vertical="center"/>
    </xf>
    <xf numFmtId="49" fontId="13" fillId="0" borderId="15" xfId="0" applyNumberFormat="1" applyFont="1" applyFill="1" applyBorder="1" applyAlignment="1">
      <alignment horizontal="center" vertical="center"/>
    </xf>
    <xf numFmtId="0" fontId="13" fillId="0" borderId="15" xfId="0" applyNumberFormat="1" applyFont="1" applyFill="1" applyBorder="1" applyAlignment="1">
      <alignment horizontal="center" vertical="center" wrapText="1"/>
    </xf>
    <xf numFmtId="0" fontId="13" fillId="0" borderId="15" xfId="0" applyNumberFormat="1" applyFont="1" applyFill="1" applyBorder="1" applyAlignment="1">
      <alignment horizontal="left" vertical="top" wrapText="1"/>
    </xf>
    <xf numFmtId="0" fontId="13" fillId="0" borderId="15" xfId="0" applyNumberFormat="1" applyFont="1" applyFill="1" applyBorder="1" applyAlignment="1">
      <alignment horizontal="center" vertical="center"/>
    </xf>
    <xf numFmtId="1" fontId="13" fillId="0" borderId="15" xfId="0" applyNumberFormat="1" applyFont="1" applyFill="1" applyBorder="1" applyAlignment="1">
      <alignment horizontal="center" vertical="center"/>
    </xf>
    <xf numFmtId="49" fontId="13" fillId="0" borderId="15" xfId="4" applyNumberFormat="1" applyFont="1" applyFill="1" applyBorder="1" applyAlignment="1">
      <alignment horizontal="center" vertical="center" wrapText="1"/>
    </xf>
    <xf numFmtId="49" fontId="13" fillId="0" borderId="15" xfId="0" applyNumberFormat="1" applyFont="1" applyFill="1" applyBorder="1" applyAlignment="1">
      <alignment vertical="center" wrapText="1"/>
    </xf>
    <xf numFmtId="49" fontId="13" fillId="0" borderId="15" xfId="4" applyNumberFormat="1" applyFont="1" applyFill="1" applyBorder="1" applyAlignment="1">
      <alignment horizontal="center" vertical="center"/>
    </xf>
    <xf numFmtId="4" fontId="13" fillId="0" borderId="15" xfId="0" applyNumberFormat="1" applyFont="1" applyFill="1" applyBorder="1" applyAlignment="1">
      <alignment horizontal="center" vertical="center"/>
    </xf>
    <xf numFmtId="168" fontId="13" fillId="0" borderId="15" xfId="0" applyNumberFormat="1" applyFont="1" applyFill="1" applyBorder="1" applyAlignment="1">
      <alignment horizontal="center" vertical="center"/>
    </xf>
    <xf numFmtId="2" fontId="13" fillId="0" borderId="15" xfId="0" applyNumberFormat="1" applyFont="1" applyFill="1" applyBorder="1" applyAlignment="1">
      <alignment horizontal="center" vertical="center"/>
    </xf>
    <xf numFmtId="49" fontId="13" fillId="0" borderId="49" xfId="0" applyNumberFormat="1" applyFont="1" applyFill="1" applyBorder="1" applyAlignment="1">
      <alignment horizontal="center" vertical="center" wrapText="1"/>
    </xf>
    <xf numFmtId="0" fontId="13" fillId="0" borderId="15" xfId="0" applyFont="1" applyFill="1" applyBorder="1" applyAlignment="1">
      <alignment horizontal="left" vertical="center" wrapText="1"/>
    </xf>
    <xf numFmtId="49" fontId="13" fillId="0" borderId="15" xfId="0" applyNumberFormat="1" applyFont="1" applyFill="1" applyBorder="1" applyAlignment="1">
      <alignment horizontal="center" vertical="center" wrapText="1"/>
    </xf>
    <xf numFmtId="49" fontId="13" fillId="0" borderId="0" xfId="0" applyNumberFormat="1" applyFont="1" applyFill="1" applyBorder="1" applyAlignment="1">
      <alignment horizontal="center" vertical="center" wrapText="1"/>
    </xf>
    <xf numFmtId="0" fontId="5" fillId="0" borderId="45" xfId="0" applyFont="1" applyFill="1" applyBorder="1" applyAlignment="1">
      <alignment horizontal="left" vertical="center"/>
    </xf>
    <xf numFmtId="0" fontId="13" fillId="0" borderId="39" xfId="2" applyFont="1" applyFill="1" applyBorder="1" applyAlignment="1">
      <alignment horizontal="left" vertical="center"/>
    </xf>
    <xf numFmtId="0" fontId="13" fillId="0" borderId="39" xfId="0" applyFont="1" applyFill="1" applyBorder="1" applyAlignment="1">
      <alignment horizontal="left" vertical="center"/>
    </xf>
    <xf numFmtId="49" fontId="5" fillId="0" borderId="50" xfId="0" applyNumberFormat="1" applyFont="1" applyFill="1" applyBorder="1" applyAlignment="1">
      <alignment horizontal="center" vertical="center" wrapText="1"/>
    </xf>
    <xf numFmtId="4" fontId="5" fillId="0" borderId="50" xfId="0" applyNumberFormat="1" applyFont="1" applyFill="1" applyBorder="1" applyAlignment="1">
      <alignment horizontal="center" vertical="center" wrapText="1"/>
    </xf>
    <xf numFmtId="0" fontId="11" fillId="0" borderId="41" xfId="0" applyFont="1" applyFill="1" applyBorder="1" applyAlignment="1">
      <alignment horizontal="left" vertical="center"/>
    </xf>
    <xf numFmtId="0" fontId="13" fillId="0" borderId="39" xfId="3" applyFont="1" applyFill="1" applyBorder="1" applyAlignment="1">
      <alignment horizontal="left" vertical="center"/>
    </xf>
    <xf numFmtId="49" fontId="13" fillId="0" borderId="39" xfId="4" applyNumberFormat="1" applyFont="1" applyFill="1" applyBorder="1" applyAlignment="1">
      <alignment horizontal="left" vertical="center"/>
    </xf>
    <xf numFmtId="0" fontId="13" fillId="0" borderId="39" xfId="0" applyNumberFormat="1" applyFont="1" applyFill="1" applyBorder="1" applyAlignment="1">
      <alignment horizontal="left" vertical="center"/>
    </xf>
    <xf numFmtId="1" fontId="13" fillId="0" borderId="39" xfId="0" applyNumberFormat="1" applyFont="1" applyFill="1" applyBorder="1" applyAlignment="1">
      <alignment horizontal="left" vertical="center"/>
    </xf>
    <xf numFmtId="37" fontId="13" fillId="0" borderId="39" xfId="1" applyNumberFormat="1" applyFont="1" applyFill="1" applyBorder="1" applyAlignment="1">
      <alignment horizontal="left" vertical="center"/>
    </xf>
    <xf numFmtId="39" fontId="13" fillId="0" borderId="39" xfId="1" applyNumberFormat="1" applyFont="1" applyFill="1" applyBorder="1" applyAlignment="1">
      <alignment horizontal="left" vertical="center"/>
    </xf>
    <xf numFmtId="172" fontId="13" fillId="0" borderId="39" xfId="8" applyNumberFormat="1" applyFont="1" applyFill="1" applyBorder="1" applyAlignment="1">
      <alignment horizontal="left" vertical="center"/>
    </xf>
    <xf numFmtId="167" fontId="5" fillId="0" borderId="42" xfId="1" applyFont="1" applyFill="1" applyBorder="1" applyAlignment="1">
      <alignment horizontal="left" vertical="center"/>
    </xf>
    <xf numFmtId="4" fontId="5" fillId="0" borderId="42" xfId="0" applyNumberFormat="1" applyFont="1" applyFill="1" applyBorder="1" applyAlignment="1">
      <alignment horizontal="right" vertical="center"/>
    </xf>
    <xf numFmtId="4" fontId="5" fillId="0" borderId="42" xfId="1" applyNumberFormat="1" applyFont="1" applyFill="1" applyBorder="1" applyAlignment="1">
      <alignment horizontal="right" vertical="center"/>
    </xf>
    <xf numFmtId="2" fontId="5" fillId="0" borderId="42" xfId="1" applyNumberFormat="1" applyFont="1" applyFill="1" applyBorder="1" applyAlignment="1">
      <alignment horizontal="left" vertical="center"/>
    </xf>
    <xf numFmtId="0" fontId="5" fillId="0" borderId="42" xfId="0" applyFont="1" applyFill="1" applyBorder="1" applyAlignment="1">
      <alignment horizontal="left" vertical="center" wrapText="1"/>
    </xf>
    <xf numFmtId="2" fontId="6" fillId="0" borderId="7" xfId="0" applyNumberFormat="1" applyFont="1" applyFill="1" applyBorder="1" applyAlignment="1">
      <alignment horizontal="left" vertical="center"/>
    </xf>
    <xf numFmtId="4" fontId="5" fillId="0" borderId="7" xfId="0" applyNumberFormat="1" applyFont="1" applyFill="1" applyBorder="1" applyAlignment="1">
      <alignment horizontal="center" vertical="center" wrapText="1"/>
    </xf>
    <xf numFmtId="49" fontId="13" fillId="0" borderId="7" xfId="4" applyNumberFormat="1" applyFont="1" applyFill="1" applyBorder="1" applyAlignment="1">
      <alignment horizontal="center" vertical="center" wrapText="1"/>
    </xf>
    <xf numFmtId="0" fontId="15" fillId="0" borderId="0" xfId="0" applyFont="1" applyFill="1" applyBorder="1"/>
    <xf numFmtId="49" fontId="13" fillId="0" borderId="0" xfId="0" applyNumberFormat="1" applyFont="1" applyFill="1" applyBorder="1" applyAlignment="1">
      <alignment horizontal="center" vertical="center"/>
    </xf>
    <xf numFmtId="0" fontId="6" fillId="0" borderId="39" xfId="0" applyFont="1" applyFill="1" applyBorder="1" applyAlignment="1">
      <alignment horizontal="left" vertical="center"/>
    </xf>
    <xf numFmtId="167" fontId="10" fillId="0" borderId="6" xfId="1" applyFont="1" applyFill="1" applyBorder="1" applyAlignment="1">
      <alignment horizontal="right" vertical="center"/>
    </xf>
    <xf numFmtId="165" fontId="5" fillId="0" borderId="6" xfId="0" applyNumberFormat="1" applyFont="1" applyFill="1" applyBorder="1" applyAlignment="1">
      <alignment horizontal="right" vertical="center"/>
    </xf>
    <xf numFmtId="49" fontId="5" fillId="0" borderId="15" xfId="9" applyNumberFormat="1" applyFont="1" applyFill="1" applyBorder="1" applyAlignment="1">
      <alignment horizontal="left" vertical="center"/>
    </xf>
    <xf numFmtId="0" fontId="5" fillId="0" borderId="51" xfId="0" applyFont="1" applyFill="1" applyBorder="1" applyAlignment="1">
      <alignment horizontal="left" vertical="center"/>
    </xf>
    <xf numFmtId="0" fontId="10" fillId="0" borderId="50" xfId="9" applyNumberFormat="1" applyFont="1" applyFill="1" applyBorder="1" applyAlignment="1">
      <alignment horizontal="left" vertical="center"/>
    </xf>
    <xf numFmtId="0" fontId="10" fillId="0" borderId="42" xfId="9" applyNumberFormat="1" applyFont="1" applyFill="1" applyBorder="1" applyAlignment="1">
      <alignment horizontal="left" vertical="center"/>
    </xf>
    <xf numFmtId="167" fontId="10" fillId="0" borderId="42" xfId="1" applyFont="1" applyFill="1" applyBorder="1" applyAlignment="1">
      <alignment horizontal="left" vertical="center"/>
    </xf>
    <xf numFmtId="165" fontId="5" fillId="0" borderId="42" xfId="0" applyNumberFormat="1" applyFont="1" applyFill="1" applyBorder="1" applyAlignment="1">
      <alignment horizontal="right" vertical="center"/>
    </xf>
    <xf numFmtId="39" fontId="6" fillId="0" borderId="42" xfId="1" applyNumberFormat="1" applyFont="1" applyFill="1" applyBorder="1" applyAlignment="1">
      <alignment horizontal="left" vertical="center"/>
    </xf>
    <xf numFmtId="0" fontId="5" fillId="0" borderId="52" xfId="0" applyFont="1" applyFill="1" applyBorder="1" applyAlignment="1">
      <alignment horizontal="left" vertical="center"/>
    </xf>
    <xf numFmtId="39" fontId="5" fillId="0" borderId="6" xfId="1" applyNumberFormat="1" applyFont="1" applyFill="1" applyBorder="1" applyAlignment="1">
      <alignment horizontal="right" vertical="center"/>
    </xf>
    <xf numFmtId="49" fontId="5" fillId="0" borderId="39" xfId="0" applyNumberFormat="1" applyFont="1" applyFill="1" applyBorder="1" applyAlignment="1">
      <alignment horizontal="center" vertical="center" wrapText="1"/>
    </xf>
    <xf numFmtId="49" fontId="5" fillId="0" borderId="39" xfId="0" applyNumberFormat="1" applyFont="1" applyFill="1" applyBorder="1" applyAlignment="1">
      <alignment horizontal="left" vertical="center"/>
    </xf>
    <xf numFmtId="0" fontId="13" fillId="5" borderId="53" xfId="0" applyFont="1" applyFill="1" applyBorder="1" applyAlignment="1">
      <alignment horizontal="left" vertical="center"/>
    </xf>
    <xf numFmtId="49" fontId="12" fillId="5" borderId="53" xfId="0" applyNumberFormat="1" applyFont="1" applyFill="1" applyBorder="1" applyAlignment="1">
      <alignment horizontal="left" vertical="center"/>
    </xf>
    <xf numFmtId="0" fontId="13" fillId="5" borderId="0" xfId="0" applyFont="1" applyFill="1" applyBorder="1" applyAlignment="1">
      <alignment horizontal="left" vertical="center"/>
    </xf>
    <xf numFmtId="49" fontId="12" fillId="5" borderId="54" xfId="0" applyNumberFormat="1" applyFont="1" applyFill="1" applyBorder="1" applyAlignment="1">
      <alignment horizontal="left" vertical="center"/>
    </xf>
    <xf numFmtId="49" fontId="13" fillId="5" borderId="53" xfId="0" applyNumberFormat="1" applyFont="1" applyFill="1" applyBorder="1" applyAlignment="1">
      <alignment horizontal="left" vertical="center"/>
    </xf>
    <xf numFmtId="49" fontId="13" fillId="5" borderId="55" xfId="0" applyNumberFormat="1" applyFont="1" applyFill="1" applyBorder="1" applyAlignment="1">
      <alignment horizontal="left" vertical="center"/>
    </xf>
    <xf numFmtId="49" fontId="13" fillId="5" borderId="55" xfId="4" applyNumberFormat="1" applyFont="1" applyFill="1" applyBorder="1" applyAlignment="1">
      <alignment horizontal="left" vertical="center"/>
    </xf>
    <xf numFmtId="39" fontId="13" fillId="5" borderId="55" xfId="1" applyNumberFormat="1" applyFont="1" applyFill="1" applyBorder="1" applyAlignment="1">
      <alignment horizontal="left" vertical="center"/>
    </xf>
    <xf numFmtId="39" fontId="13" fillId="5" borderId="53" xfId="1" applyNumberFormat="1" applyFont="1" applyFill="1" applyBorder="1" applyAlignment="1">
      <alignment horizontal="left" vertical="center"/>
    </xf>
    <xf numFmtId="165" fontId="13" fillId="5" borderId="53" xfId="1" applyNumberFormat="1" applyFont="1" applyFill="1" applyBorder="1" applyAlignment="1">
      <alignment horizontal="left" vertical="center"/>
    </xf>
    <xf numFmtId="0" fontId="13" fillId="5" borderId="54" xfId="0" applyFont="1" applyFill="1" applyBorder="1" applyAlignment="1">
      <alignment horizontal="left" vertical="center"/>
    </xf>
    <xf numFmtId="49" fontId="13" fillId="3" borderId="55" xfId="0" applyNumberFormat="1" applyFont="1" applyFill="1" applyBorder="1" applyAlignment="1">
      <alignment horizontal="left" vertical="center"/>
    </xf>
    <xf numFmtId="49" fontId="5" fillId="0" borderId="57" xfId="0" applyNumberFormat="1" applyFont="1" applyFill="1" applyBorder="1" applyAlignment="1">
      <alignment horizontal="left" vertical="center"/>
    </xf>
    <xf numFmtId="4" fontId="5" fillId="0" borderId="54" xfId="0" applyNumberFormat="1" applyFont="1" applyFill="1" applyBorder="1" applyAlignment="1">
      <alignment horizontal="center" vertical="center" wrapText="1"/>
    </xf>
    <xf numFmtId="49" fontId="5" fillId="4" borderId="56" xfId="0" applyNumberFormat="1" applyFont="1" applyFill="1" applyBorder="1" applyAlignment="1">
      <alignment horizontal="center" vertical="center" wrapText="1"/>
    </xf>
    <xf numFmtId="49" fontId="5" fillId="4" borderId="53" xfId="0" applyNumberFormat="1" applyFont="1" applyFill="1" applyBorder="1" applyAlignment="1">
      <alignment horizontal="left" vertical="center" wrapText="1"/>
    </xf>
    <xf numFmtId="0" fontId="14" fillId="4" borderId="53" xfId="0" applyFont="1" applyFill="1" applyBorder="1" applyAlignment="1">
      <alignment horizontal="center" vertical="center" wrapText="1"/>
    </xf>
    <xf numFmtId="0" fontId="14" fillId="4" borderId="53" xfId="0" applyFont="1" applyFill="1" applyBorder="1" applyAlignment="1">
      <alignment horizontal="left" vertical="center" wrapText="1"/>
    </xf>
    <xf numFmtId="49" fontId="5" fillId="4" borderId="53" xfId="0" applyNumberFormat="1" applyFont="1" applyFill="1" applyBorder="1" applyAlignment="1">
      <alignment vertical="center" wrapText="1"/>
    </xf>
    <xf numFmtId="49" fontId="5" fillId="4" borderId="53" xfId="0" applyNumberFormat="1" applyFont="1" applyFill="1" applyBorder="1" applyAlignment="1">
      <alignment horizontal="center" vertical="center" wrapText="1"/>
    </xf>
    <xf numFmtId="49" fontId="5" fillId="4" borderId="55" xfId="0" applyNumberFormat="1" applyFont="1" applyFill="1" applyBorder="1" applyAlignment="1">
      <alignment horizontal="center" vertical="center" wrapText="1"/>
    </xf>
    <xf numFmtId="4" fontId="5" fillId="4" borderId="53" xfId="0" applyNumberFormat="1" applyFont="1" applyFill="1" applyBorder="1" applyAlignment="1">
      <alignment horizontal="center" vertical="center" wrapText="1"/>
    </xf>
    <xf numFmtId="49" fontId="5" fillId="4" borderId="53" xfId="4" applyNumberFormat="1" applyFont="1" applyFill="1" applyBorder="1" applyAlignment="1">
      <alignment horizontal="center" vertical="center" wrapText="1"/>
    </xf>
    <xf numFmtId="4" fontId="5" fillId="4" borderId="55" xfId="0" applyNumberFormat="1" applyFont="1" applyFill="1" applyBorder="1" applyAlignment="1">
      <alignment horizontal="center" vertical="center" wrapText="1"/>
    </xf>
    <xf numFmtId="49" fontId="5" fillId="4" borderId="47" xfId="0" applyNumberFormat="1" applyFont="1" applyFill="1" applyBorder="1" applyAlignment="1">
      <alignment horizontal="center" vertical="center" wrapText="1"/>
    </xf>
    <xf numFmtId="49" fontId="5" fillId="4" borderId="48" xfId="0" applyNumberFormat="1" applyFont="1" applyFill="1" applyBorder="1" applyAlignment="1">
      <alignment horizontal="center" vertical="center" wrapText="1"/>
    </xf>
    <xf numFmtId="4" fontId="5" fillId="4" borderId="56" xfId="0" applyNumberFormat="1" applyFont="1" applyFill="1" applyBorder="1" applyAlignment="1">
      <alignment horizontal="left" vertical="center"/>
    </xf>
    <xf numFmtId="4" fontId="5" fillId="4" borderId="53" xfId="0" applyNumberFormat="1" applyFont="1" applyFill="1" applyBorder="1" applyAlignment="1">
      <alignment horizontal="left" vertical="center"/>
    </xf>
    <xf numFmtId="0" fontId="5" fillId="4" borderId="53" xfId="0" applyFont="1" applyFill="1" applyBorder="1" applyAlignment="1">
      <alignment horizontal="left" vertical="center"/>
    </xf>
    <xf numFmtId="49" fontId="5" fillId="4" borderId="53" xfId="0" applyNumberFormat="1" applyFont="1" applyFill="1" applyBorder="1" applyAlignment="1">
      <alignment horizontal="left" vertical="center"/>
    </xf>
    <xf numFmtId="49" fontId="5" fillId="4" borderId="53" xfId="4" applyNumberFormat="1" applyFont="1" applyFill="1" applyBorder="1" applyAlignment="1">
      <alignment horizontal="left" vertical="center"/>
    </xf>
    <xf numFmtId="1" fontId="5" fillId="4" borderId="53" xfId="0" applyNumberFormat="1" applyFont="1" applyFill="1" applyBorder="1" applyAlignment="1">
      <alignment horizontal="left" vertical="center"/>
    </xf>
    <xf numFmtId="167" fontId="5" fillId="4" borderId="53" xfId="1" applyFont="1" applyFill="1" applyBorder="1" applyAlignment="1">
      <alignment horizontal="left" vertical="center"/>
    </xf>
    <xf numFmtId="4" fontId="5" fillId="4" borderId="53" xfId="0" applyNumberFormat="1" applyFont="1" applyFill="1" applyBorder="1" applyAlignment="1">
      <alignment horizontal="right" vertical="center"/>
    </xf>
    <xf numFmtId="4" fontId="5" fillId="4" borderId="53" xfId="1" applyNumberFormat="1" applyFont="1" applyFill="1" applyBorder="1" applyAlignment="1">
      <alignment horizontal="right" vertical="center"/>
    </xf>
    <xf numFmtId="2" fontId="5" fillId="4" borderId="53" xfId="1" applyNumberFormat="1" applyFont="1" applyFill="1" applyBorder="1" applyAlignment="1">
      <alignment horizontal="left" vertical="center"/>
    </xf>
    <xf numFmtId="49" fontId="5" fillId="4" borderId="54" xfId="0" applyNumberFormat="1" applyFont="1" applyFill="1" applyBorder="1" applyAlignment="1">
      <alignment horizontal="left" vertical="center"/>
    </xf>
    <xf numFmtId="49" fontId="5" fillId="4" borderId="7" xfId="0" applyNumberFormat="1" applyFont="1" applyFill="1" applyBorder="1" applyAlignment="1">
      <alignment horizontal="left" vertical="center"/>
    </xf>
  </cellXfs>
  <cellStyles count="12">
    <cellStyle name="Обычный" xfId="0" builtinId="0"/>
    <cellStyle name="Обычный 10 2" xfId="11"/>
    <cellStyle name="Обычный 142" xfId="6"/>
    <cellStyle name="Обычный 16" xfId="5"/>
    <cellStyle name="Обычный 2" xfId="8"/>
    <cellStyle name="Обычный 2 2" xfId="2"/>
    <cellStyle name="Обычный 3" xfId="9"/>
    <cellStyle name="Обычный 3 2" xfId="10"/>
    <cellStyle name="Обычный 5" xfId="7"/>
    <cellStyle name="Обычный_Лист1" xfId="4"/>
    <cellStyle name="Стиль 1" xfId="3"/>
    <cellStyle name="Финансовый" xfId="1" builtinId="3"/>
  </cellStyles>
  <dxfs count="10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Tuleushov\Desktop\&#1055;&#1088;&#1086;&#1095;&#1077;&#1077;\&#1052;&#1086;&#1080;%20&#1079;&#1072;&#1082;&#1091;&#1087;&#1082;&#1080;\2020\&#1087;&#1088;&#1080;&#1083;&#1086;&#1078;&#1077;&#1085;&#1080;&#1077;%201-1%20&#1082;%20&#1057;&#1047;%20&#1087;&#1086;%20&#1087;&#1077;&#1088;&#1077;&#1095;&#1085;&#1102;%202020%20&#107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Tusipkalieva\Desktop\&#1084;&#1086;&#1103;%20&#1087;&#1072;&#1087;&#1082;&#1072;\&#1044;&#1055;&#1047;%20&#1080;&#1079;&#1084;&#1077;&#1085;&#1077;&#1085;&#1080;&#1103;%20&#1080;%20&#1076;&#1086;&#1087;&#1086;&#1083;&#1085;&#1077;&#1085;&#1080;&#1103;\&#1044;&#1055;&#1047;%2057%20&#1080;&#1079;&#1084;.&#1080;%20&#1076;&#1086;&#1087;%20&#1089;&#1074;&#1086;&#1076;\&#1048;&#1057;&#1069;&#1047;%202%20&#1044;&#1055;&#1047;%20&#1044;&#1040;&#1055;&#1048;&#1058;%2010.11.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Zh.Zholamanov\AppData\Local\Microsoft\Windows\Temporary%20Internet%20Files\Content.Outlook\D2CMA6LH\&#1044;&#1040;&#1055;&#1048;&#1058;%20&#1040;&#1085;&#1086;&#1096;&#1082;&#1080;&#1085;&#1072;%20&#1083;&#1086;&#1090;&#1091;&#1089;%2015.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S.Berdiyeva\Desktop\&#1087;&#1077;&#1088;&#1074;&#1086;&#1086;&#1095;&#1077;&#1088;&#1077;&#1076;&#1085;&#1099;&#1077;%20&#1079;&#1072;&#1082;&#1091;&#1087;&#1082;&#1080;\&#1087;&#1077;&#1088;&#1074;&#1086;&#1086;&#1095;&#1077;&#1088;&#1077;&#1078;&#1085;&#1099;&#1077;%20&#1085;&#1072;%20&#1091;&#1090;&#1074;&#1077;&#1088;&#1078;&#1076;&#1077;&#1085;&#1080;&#1077;%20&#1087;&#1086;%20&#1074;&#1089;&#1077;&#1084;%20&#1058;&#1056;&#1059;%20&#1085;&#1072;%202019%20&#1075;&#1086;&#1076;\&#1055;&#1077;&#1088;&#1074;&#1086;&#1086;&#1095;&#1077;&#1088;&#1077;&#1076;&#1085;&#1086;&#1081;%20&#1044;&#1055;&#1047;%202018&#1075;.%2003.10.2018&#1075;.%20&#1087;&#1086;&#1089;&#1083;&#1077;%20&#1101;&#1082;&#1086;&#1085;&#1086;&#1084;&#1080;&#1089;&#1090;&#1086;&#10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тест"/>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ow r="3">
          <cell r="B3" t="str">
            <v>004 Сантиметр</v>
          </cell>
        </row>
      </sheetData>
      <sheetData sheetId="3">
        <row r="4">
          <cell r="A4" t="str">
            <v>ОТ</v>
          </cell>
        </row>
      </sheetData>
      <sheetData sheetId="4">
        <row r="3">
          <cell r="A3" t="str">
            <v>137-1</v>
          </cell>
        </row>
      </sheetData>
      <sheetData sheetId="5" refreshError="1"/>
      <sheetData sheetId="6" refreshError="1"/>
      <sheetData sheetId="7">
        <row r="4">
          <cell r="A4" t="str">
            <v>EXW</v>
          </cell>
        </row>
      </sheetData>
      <sheetData sheetId="8">
        <row r="2">
          <cell r="B2" t="str">
            <v>Календарные</v>
          </cell>
        </row>
        <row r="3">
          <cell r="B3" t="str">
            <v>Рабочие</v>
          </cell>
        </row>
      </sheetData>
      <sheetData sheetId="9" refreshError="1"/>
      <sheetData sheetId="10" refreshError="1"/>
      <sheetData sheetId="11">
        <row r="3">
          <cell r="B3" t="str">
            <v>С НДС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0_2017"/>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3">
          <cell r="A3" t="str">
            <v>1 Доля %</v>
          </cell>
        </row>
        <row r="4">
          <cell r="A4" t="str">
            <v>2 cегмент</v>
          </cell>
        </row>
        <row r="5">
          <cell r="A5" t="str">
            <v>3 Max</v>
          </cell>
        </row>
        <row r="6">
          <cell r="A6" t="str">
            <v>4 Min</v>
          </cell>
        </row>
        <row r="7">
          <cell r="A7" t="str">
            <v>5 N конденсатоотводчик</v>
          </cell>
        </row>
        <row r="8">
          <cell r="A8" t="str">
            <v>6 SDR</v>
          </cell>
        </row>
        <row r="9">
          <cell r="A9" t="str">
            <v>7 Абразив</v>
          </cell>
        </row>
        <row r="10">
          <cell r="A10" t="str">
            <v>8 Авиаконверт</v>
          </cell>
        </row>
        <row r="11">
          <cell r="A11" t="str">
            <v>9 Авто выключение</v>
          </cell>
        </row>
        <row r="12">
          <cell r="A12" t="str">
            <v>10 Автоответчик</v>
          </cell>
        </row>
        <row r="13">
          <cell r="A13" t="str">
            <v>11 Автор</v>
          </cell>
        </row>
        <row r="14">
          <cell r="A14" t="str">
            <v>12 Адресная зона</v>
          </cell>
        </row>
        <row r="15">
          <cell r="A15" t="str">
            <v>13 Активная нагрузка</v>
          </cell>
        </row>
        <row r="16">
          <cell r="A16" t="str">
            <v>14 Акустический тип</v>
          </cell>
        </row>
        <row r="17">
          <cell r="A17" t="str">
            <v>15 амплитуда</v>
          </cell>
        </row>
        <row r="18">
          <cell r="A18" t="str">
            <v>16 Аналоговый выход</v>
          </cell>
        </row>
        <row r="19">
          <cell r="A19" t="str">
            <v>17 Антенна</v>
          </cell>
        </row>
        <row r="20">
          <cell r="A20" t="str">
            <v>18 Конструкция</v>
          </cell>
        </row>
        <row r="21">
          <cell r="A21" t="str">
            <v>19 Антресоль</v>
          </cell>
        </row>
        <row r="22">
          <cell r="A22" t="str">
            <v>20 Апертура</v>
          </cell>
        </row>
        <row r="23">
          <cell r="A23" t="str">
            <v>21 Артикул</v>
          </cell>
        </row>
        <row r="24">
          <cell r="A24" t="str">
            <v>22 Ассортимент</v>
          </cell>
        </row>
        <row r="25">
          <cell r="A25" t="str">
            <v>23 Белизна</v>
          </cell>
        </row>
        <row r="26">
          <cell r="A26" t="str">
            <v>24 Белизна бумаги</v>
          </cell>
        </row>
        <row r="27">
          <cell r="A27" t="str">
            <v>25 Вес</v>
          </cell>
        </row>
        <row r="28">
          <cell r="A28" t="str">
            <v>26 Буква модификации транзистора</v>
          </cell>
        </row>
        <row r="29">
          <cell r="A29" t="str">
            <v>27 Бумага</v>
          </cell>
        </row>
        <row r="30">
          <cell r="A30" t="str">
            <v>28 Комплект</v>
          </cell>
        </row>
        <row r="31">
          <cell r="A31" t="str">
            <v>29 В сборе с</v>
          </cell>
        </row>
        <row r="32">
          <cell r="A32" t="str">
            <v>30 Вакуум</v>
          </cell>
        </row>
        <row r="33">
          <cell r="A33" t="str">
            <v>31 Вариант</v>
          </cell>
        </row>
        <row r="34">
          <cell r="A34" t="str">
            <v>32 Ведомость</v>
          </cell>
        </row>
        <row r="35">
          <cell r="A35" t="str">
            <v>33 число</v>
          </cell>
        </row>
        <row r="36">
          <cell r="A36" t="str">
            <v>34 ток</v>
          </cell>
        </row>
        <row r="37">
          <cell r="A37" t="str">
            <v>35 величина</v>
          </cell>
        </row>
        <row r="38">
          <cell r="A38" t="str">
            <v>36 Диаметр</v>
          </cell>
        </row>
        <row r="39">
          <cell r="A39" t="str">
            <v>37 частоты</v>
          </cell>
        </row>
        <row r="40">
          <cell r="A40" t="str">
            <v>38 Вид</v>
          </cell>
        </row>
        <row r="41">
          <cell r="A41" t="str">
            <v>39 Масса</v>
          </cell>
        </row>
        <row r="42">
          <cell r="A42" t="str">
            <v>40 Винтовой замок</v>
          </cell>
        </row>
        <row r="43">
          <cell r="A43" t="str">
            <v>41 Включение</v>
          </cell>
        </row>
        <row r="44">
          <cell r="A44" t="str">
            <v>42 Вкус</v>
          </cell>
        </row>
        <row r="45">
          <cell r="A45" t="str">
            <v>43 Влага</v>
          </cell>
        </row>
        <row r="46">
          <cell r="A46" t="str">
            <v>44 Влажность</v>
          </cell>
        </row>
        <row r="47">
          <cell r="A47" t="str">
            <v>45 Вместимость</v>
          </cell>
        </row>
        <row r="48">
          <cell r="A48" t="str">
            <v>46 размер</v>
          </cell>
        </row>
        <row r="49">
          <cell r="A49" t="str">
            <v>47 Водность</v>
          </cell>
        </row>
        <row r="50">
          <cell r="A50" t="str">
            <v>48 водозащищенное исполнение</v>
          </cell>
        </row>
        <row r="51">
          <cell r="A51" t="str">
            <v>49 Водоизмещение</v>
          </cell>
        </row>
        <row r="52">
          <cell r="A52" t="str">
            <v>50 Водопоглощение</v>
          </cell>
        </row>
        <row r="53">
          <cell r="A53" t="str">
            <v>51 Водостойкость</v>
          </cell>
        </row>
        <row r="54">
          <cell r="A54" t="str">
            <v>52 Воздухообмен</v>
          </cell>
        </row>
        <row r="55">
          <cell r="A55" t="str">
            <v>53 Воздушное с принудительной циркуляцией воздуха</v>
          </cell>
        </row>
        <row r="56">
          <cell r="A56" t="str">
            <v>54 Возраст</v>
          </cell>
        </row>
        <row r="57">
          <cell r="A57" t="str">
            <v>55 сопротивление</v>
          </cell>
        </row>
        <row r="58">
          <cell r="A58" t="str">
            <v>56 Волокна</v>
          </cell>
        </row>
        <row r="59">
          <cell r="A59" t="str">
            <v>57 Ворс</v>
          </cell>
        </row>
        <row r="60">
          <cell r="A60" t="str">
            <v>58 Впитываемость</v>
          </cell>
        </row>
        <row r="61">
          <cell r="A61" t="str">
            <v>59 время</v>
          </cell>
        </row>
        <row r="62">
          <cell r="A62" t="str">
            <v>60 Вставка</v>
          </cell>
        </row>
        <row r="63">
          <cell r="A63" t="str">
            <v>61 Втулка внутренняя</v>
          </cell>
        </row>
        <row r="64">
          <cell r="A64" t="str">
            <v>62 мощность</v>
          </cell>
        </row>
        <row r="65">
          <cell r="A65" t="str">
            <v>63 давление</v>
          </cell>
        </row>
        <row r="66">
          <cell r="A66" t="str">
            <v>64 напряжение</v>
          </cell>
        </row>
        <row r="67">
          <cell r="A67" t="str">
            <v>65 Входной сигнал</v>
          </cell>
        </row>
        <row r="68">
          <cell r="A68" t="str">
            <v>66 Выброс снега</v>
          </cell>
        </row>
        <row r="69">
          <cell r="A69" t="str">
            <v>67 Вывод</v>
          </cell>
        </row>
        <row r="70">
          <cell r="A70" t="str">
            <v>68 Выделка</v>
          </cell>
        </row>
        <row r="71">
          <cell r="A71" t="str">
            <v>69 Выпуск в систему канализации</v>
          </cell>
        </row>
        <row r="72">
          <cell r="A72" t="str">
            <v>70 Выравнивание основания, мм</v>
          </cell>
        </row>
        <row r="73">
          <cell r="A73" t="str">
            <v>71 температура</v>
          </cell>
        </row>
        <row r="74">
          <cell r="A74" t="str">
            <v>72 Высота</v>
          </cell>
        </row>
        <row r="75">
          <cell r="A75" t="str">
            <v>73 Выступание теплового корпуса</v>
          </cell>
        </row>
        <row r="76">
          <cell r="A76" t="str">
            <v>74 Выход шибера</v>
          </cell>
        </row>
        <row r="77">
          <cell r="A77" t="str">
            <v>75 Выходной сигнал</v>
          </cell>
        </row>
        <row r="78">
          <cell r="A78" t="str">
            <v>76 Вязкость</v>
          </cell>
        </row>
        <row r="79">
          <cell r="A79" t="str">
            <v>77 Габариты</v>
          </cell>
        </row>
        <row r="80">
          <cell r="A80" t="str">
            <v>78 год</v>
          </cell>
        </row>
        <row r="81">
          <cell r="A81" t="str">
            <v>79 ГОСТ</v>
          </cell>
        </row>
        <row r="82">
          <cell r="A82" t="str">
            <v>80 Глубина</v>
          </cell>
        </row>
        <row r="83">
          <cell r="A83" t="str">
            <v>81 Генератор</v>
          </cell>
        </row>
        <row r="84">
          <cell r="A84" t="str">
            <v>82 герметичное исполнение</v>
          </cell>
        </row>
        <row r="85">
          <cell r="A85" t="str">
            <v>83 Головка (для строительных, тарных, проволочных)</v>
          </cell>
        </row>
        <row r="86">
          <cell r="A86" t="str">
            <v>84 норма</v>
          </cell>
        </row>
        <row r="87">
          <cell r="A87" t="str">
            <v>85 угол</v>
          </cell>
        </row>
        <row r="88">
          <cell r="A88" t="str">
            <v>86 Громкость</v>
          </cell>
        </row>
        <row r="89">
          <cell r="A89" t="str">
            <v>87 Грузоподъемность</v>
          </cell>
        </row>
        <row r="90">
          <cell r="A90" t="str">
            <v>88 Грузоприёмное устройство</v>
          </cell>
        </row>
        <row r="91">
          <cell r="A91" t="str">
            <v>89 Группа</v>
          </cell>
        </row>
        <row r="92">
          <cell r="A92" t="str">
            <v>90 Группы</v>
          </cell>
        </row>
        <row r="93">
          <cell r="A93" t="str">
            <v>91 Дальность</v>
          </cell>
        </row>
        <row r="94">
          <cell r="A94" t="str">
            <v>92 Дверная фурнитура</v>
          </cell>
        </row>
        <row r="95">
          <cell r="A95" t="str">
            <v>93 Двигатель</v>
          </cell>
        </row>
        <row r="96">
          <cell r="A96" t="str">
            <v>94 Дедвейт</v>
          </cell>
        </row>
        <row r="97">
          <cell r="A97" t="str">
            <v>95 Деления</v>
          </cell>
        </row>
        <row r="98">
          <cell r="A98" t="str">
            <v>96 Деталь устройства</v>
          </cell>
        </row>
        <row r="99">
          <cell r="A99" t="str">
            <v>97 Детекция</v>
          </cell>
        </row>
        <row r="100">
          <cell r="A100" t="str">
            <v>98 Дефектоскопический комплекс</v>
          </cell>
        </row>
        <row r="101">
          <cell r="A101" t="str">
            <v>99 Диагональ</v>
          </cell>
        </row>
        <row r="102">
          <cell r="A102" t="str">
            <v>100 Диаграмма направленности</v>
          </cell>
        </row>
        <row r="103">
          <cell r="A103" t="str">
            <v>101 Диапазон</v>
          </cell>
        </row>
        <row r="104">
          <cell r="A104" t="str">
            <v>102 плотность</v>
          </cell>
        </row>
        <row r="105">
          <cell r="A105" t="str">
            <v>103 объем</v>
          </cell>
        </row>
        <row r="106">
          <cell r="A106" t="str">
            <v>104 Толщина</v>
          </cell>
        </row>
        <row r="107">
          <cell r="A107" t="str">
            <v>105 Диафрагма</v>
          </cell>
        </row>
        <row r="108">
          <cell r="A108" t="str">
            <v>106 Дизайн</v>
          </cell>
        </row>
        <row r="109">
          <cell r="A109" t="str">
            <v>107 Система</v>
          </cell>
        </row>
        <row r="110">
          <cell r="A110" t="str">
            <v>108 Дискретность</v>
          </cell>
        </row>
        <row r="111">
          <cell r="A111" t="str">
            <v>109 Дисплей</v>
          </cell>
        </row>
        <row r="112">
          <cell r="A112" t="str">
            <v>110 Длина</v>
          </cell>
        </row>
        <row r="113">
          <cell r="A113" t="str">
            <v>111 Для бензиновых двигателей</v>
          </cell>
        </row>
        <row r="114">
          <cell r="A114" t="str">
            <v>112 Для дизельных двигателей</v>
          </cell>
        </row>
        <row r="115">
          <cell r="A115" t="str">
            <v>113 Добавление примесей</v>
          </cell>
        </row>
        <row r="116">
          <cell r="A116" t="str">
            <v>114 Допускаемая</v>
          </cell>
        </row>
        <row r="117">
          <cell r="A117" t="str">
            <v>115 Дорожный рисунок</v>
          </cell>
        </row>
        <row r="118">
          <cell r="A118" t="str">
            <v>116 Дробление</v>
          </cell>
        </row>
        <row r="119">
          <cell r="A119" t="str">
            <v>117 Ёмкость</v>
          </cell>
        </row>
        <row r="120">
          <cell r="A120" t="str">
            <v xml:space="preserve">118 циркуляция </v>
          </cell>
        </row>
        <row r="121">
          <cell r="A121" t="str">
            <v>119 Естественное</v>
          </cell>
        </row>
        <row r="122">
          <cell r="A122" t="str">
            <v>120 Жесткость</v>
          </cell>
        </row>
        <row r="123">
          <cell r="A123" t="str">
            <v>121 Жирность</v>
          </cell>
        </row>
        <row r="124">
          <cell r="A124" t="str">
            <v>122 Загрузка белья</v>
          </cell>
        </row>
        <row r="125">
          <cell r="A125" t="str">
            <v>123 Загрузочное ПЗУ</v>
          </cell>
        </row>
        <row r="126">
          <cell r="A126" t="str">
            <v>124 Заземление</v>
          </cell>
        </row>
        <row r="127">
          <cell r="A127" t="str">
            <v>125 Заземляющий контакт</v>
          </cell>
        </row>
        <row r="128">
          <cell r="A128" t="str">
            <v>126 Замок</v>
          </cell>
        </row>
        <row r="129">
          <cell r="A129" t="str">
            <v>127 Запас кабеля</v>
          </cell>
        </row>
        <row r="130">
          <cell r="A130" t="str">
            <v>128 Заполнение створок</v>
          </cell>
        </row>
        <row r="131">
          <cell r="A131" t="str">
            <v>129 Запоминающий осциллограф</v>
          </cell>
        </row>
        <row r="132">
          <cell r="A132" t="str">
            <v>130 Защитная оболочка капилляра</v>
          </cell>
        </row>
        <row r="133">
          <cell r="A133" t="str">
            <v>131 Защитная отделка</v>
          </cell>
        </row>
        <row r="134">
          <cell r="A134" t="str">
            <v>132 Защитное покрытие</v>
          </cell>
        </row>
        <row r="135">
          <cell r="A135" t="str">
            <v>133 защищенное исполнение</v>
          </cell>
        </row>
        <row r="136">
          <cell r="A136" t="str">
            <v>134 Зернистость</v>
          </cell>
        </row>
        <row r="137">
          <cell r="A137" t="str">
            <v>135 Зерно</v>
          </cell>
        </row>
        <row r="138">
          <cell r="A138" t="str">
            <v>136 Зимнее использование</v>
          </cell>
        </row>
        <row r="139">
          <cell r="A139" t="str">
            <v>137 Значение</v>
          </cell>
        </row>
        <row r="140">
          <cell r="A140" t="str">
            <v>138 Параметр</v>
          </cell>
        </row>
        <row r="141">
          <cell r="A141" t="str">
            <v>139 Зола</v>
          </cell>
        </row>
        <row r="142">
          <cell r="A142" t="str">
            <v>140 Зольность</v>
          </cell>
        </row>
        <row r="143">
          <cell r="A143" t="str">
            <v>141 Зона струны</v>
          </cell>
        </row>
        <row r="144">
          <cell r="A144" t="str">
            <v xml:space="preserve">142 Идентификация </v>
          </cell>
        </row>
        <row r="145">
          <cell r="A145" t="str">
            <v xml:space="preserve">143 Изгиб </v>
          </cell>
        </row>
        <row r="146">
          <cell r="A146" t="str">
            <v>144 Изделие</v>
          </cell>
        </row>
        <row r="147">
          <cell r="A147" t="str">
            <v>145 Измерение</v>
          </cell>
        </row>
        <row r="148">
          <cell r="A148" t="str">
            <v>146 Усилие</v>
          </cell>
        </row>
        <row r="149">
          <cell r="A149" t="str">
            <v>147 Изображение</v>
          </cell>
        </row>
        <row r="150">
          <cell r="A150" t="str">
            <v>148 Изоляция</v>
          </cell>
        </row>
        <row r="151">
          <cell r="A151" t="str">
            <v>149 Индекс нагрузки</v>
          </cell>
        </row>
        <row r="152">
          <cell r="A152" t="str">
            <v>150 скорость</v>
          </cell>
        </row>
        <row r="153">
          <cell r="A153" t="str">
            <v>151 Индуктивность</v>
          </cell>
        </row>
        <row r="154">
          <cell r="A154" t="str">
            <v>152 Интерфейс</v>
          </cell>
        </row>
        <row r="155">
          <cell r="A155" t="str">
            <v>153 Инфракрасный спектр</v>
          </cell>
        </row>
        <row r="156">
          <cell r="A156" t="str">
            <v>154 Исполнение</v>
          </cell>
        </row>
        <row r="157">
          <cell r="A157" t="str">
            <v>155 Исполнения</v>
          </cell>
        </row>
        <row r="158">
          <cell r="A158" t="str">
            <v>156 Использование</v>
          </cell>
        </row>
        <row r="159">
          <cell r="A159" t="str">
            <v>157 Источник</v>
          </cell>
        </row>
        <row r="160">
          <cell r="A160" t="str">
            <v>158 Калибр</v>
          </cell>
        </row>
        <row r="161">
          <cell r="A161" t="str">
            <v>159 Камера</v>
          </cell>
        </row>
        <row r="162">
          <cell r="A162" t="str">
            <v>160 Камерность</v>
          </cell>
        </row>
        <row r="163">
          <cell r="A163" t="str">
            <v>161 Количество</v>
          </cell>
        </row>
        <row r="164">
          <cell r="A164" t="str">
            <v>162 Канальность</v>
          </cell>
        </row>
        <row r="165">
          <cell r="A165" t="str">
            <v>163 Номер</v>
          </cell>
        </row>
        <row r="166">
          <cell r="A166" t="str">
            <v>164 Категория</v>
          </cell>
        </row>
        <row r="167">
          <cell r="A167" t="str">
            <v>165 Качество</v>
          </cell>
        </row>
        <row r="168">
          <cell r="A168" t="str">
            <v>166 Кислотность</v>
          </cell>
        </row>
        <row r="169">
          <cell r="A169" t="str">
            <v>167 Клавиатура</v>
          </cell>
        </row>
        <row r="170">
          <cell r="A170" t="str">
            <v>168 Класс</v>
          </cell>
        </row>
        <row r="171">
          <cell r="A171" t="str">
            <v>169 Климат</v>
          </cell>
        </row>
        <row r="172">
          <cell r="A172" t="str">
            <v>170 Ключ с присоединительным квадратом</v>
          </cell>
        </row>
        <row r="173">
          <cell r="A173" t="str">
            <v>171 Код</v>
          </cell>
        </row>
        <row r="174">
          <cell r="A174" t="str">
            <v>172 Колба</v>
          </cell>
        </row>
        <row r="175">
          <cell r="A175" t="str">
            <v>173 Колесная</v>
          </cell>
        </row>
        <row r="176">
          <cell r="A176" t="str">
            <v>174 кондиционер</v>
          </cell>
        </row>
        <row r="177">
          <cell r="A177" t="str">
            <v>175 Конечное значение шкалы</v>
          </cell>
        </row>
        <row r="178">
          <cell r="A178" t="str">
            <v>176 Конструктив</v>
          </cell>
        </row>
        <row r="179">
          <cell r="A179" t="str">
            <v>177 Контакт</v>
          </cell>
        </row>
        <row r="180">
          <cell r="A180" t="str">
            <v>178 Контрастность</v>
          </cell>
        </row>
        <row r="181">
          <cell r="A181" t="str">
            <v>179 Контролируемый фактор пожара</v>
          </cell>
        </row>
        <row r="182">
          <cell r="A182" t="str">
            <v>180 Контроллер портов</v>
          </cell>
        </row>
        <row r="183">
          <cell r="A183" t="str">
            <v>181 Конус</v>
          </cell>
        </row>
        <row r="184">
          <cell r="A184" t="str">
            <v>182 Конфигурация</v>
          </cell>
        </row>
        <row r="185">
          <cell r="A185" t="str">
            <v>183 Коробка передач</v>
          </cell>
        </row>
        <row r="186">
          <cell r="A186" t="str">
            <v>184 Корпус</v>
          </cell>
        </row>
        <row r="187">
          <cell r="A187" t="str">
            <v>185 Коэффицент</v>
          </cell>
        </row>
        <row r="188">
          <cell r="A188" t="str">
            <v>186 Кран</v>
          </cell>
        </row>
        <row r="189">
          <cell r="A189" t="str">
            <v>187 Кратность</v>
          </cell>
        </row>
        <row r="190">
          <cell r="A190" t="str">
            <v>188 Крепление</v>
          </cell>
        </row>
        <row r="191">
          <cell r="A191" t="str">
            <v>189 Крепость</v>
          </cell>
        </row>
        <row r="192">
          <cell r="A192" t="str">
            <v>190 Кромка</v>
          </cell>
        </row>
        <row r="193">
          <cell r="A193" t="str">
            <v>191 Крупность</v>
          </cell>
        </row>
        <row r="194">
          <cell r="A194" t="str">
            <v>192 крутящий момент</v>
          </cell>
        </row>
        <row r="195">
          <cell r="A195" t="str">
            <v>193 Кручение</v>
          </cell>
        </row>
        <row r="196">
          <cell r="A196" t="str">
            <v>194 Кузов</v>
          </cell>
        </row>
        <row r="197">
          <cell r="A197" t="str">
            <v>195 Лазерный  целеуказатель</v>
          </cell>
        </row>
        <row r="198">
          <cell r="A198" t="str">
            <v>196 Лампа</v>
          </cell>
        </row>
        <row r="199">
          <cell r="A199" t="str">
            <v>197 Легкогрузовая шина</v>
          </cell>
        </row>
        <row r="200">
          <cell r="A200" t="str">
            <v>198 Лекарственная форма</v>
          </cell>
        </row>
        <row r="201">
          <cell r="A201" t="str">
            <v>199 Линейность</v>
          </cell>
        </row>
        <row r="202">
          <cell r="A202" t="str">
            <v>200 Линовка</v>
          </cell>
        </row>
        <row r="203">
          <cell r="A203" t="str">
            <v>201 лист</v>
          </cell>
        </row>
        <row r="204">
          <cell r="A204" t="str">
            <v>202 Логотип</v>
          </cell>
        </row>
        <row r="205">
          <cell r="A205" t="str">
            <v>203 Локализация оптической части</v>
          </cell>
        </row>
        <row r="206">
          <cell r="A206" t="str">
            <v>204 Локальная сеть</v>
          </cell>
        </row>
        <row r="207">
          <cell r="A207" t="str">
            <v>205 макроклиматический район использования и категория размещения</v>
          </cell>
        </row>
        <row r="208">
          <cell r="A208" t="str">
            <v>206 папка</v>
          </cell>
        </row>
        <row r="209">
          <cell r="A209" t="str">
            <v>207 Маркеры по типу чернил</v>
          </cell>
        </row>
        <row r="210">
          <cell r="A210" t="str">
            <v>208 Маркировка</v>
          </cell>
        </row>
        <row r="211">
          <cell r="A211" t="str">
            <v>209 Маслоприемник</v>
          </cell>
        </row>
        <row r="212">
          <cell r="A212" t="str">
            <v>210 Массовая доля</v>
          </cell>
        </row>
        <row r="213">
          <cell r="A213" t="str">
            <v>211 Материал</v>
          </cell>
        </row>
        <row r="214">
          <cell r="A214" t="str">
            <v>212 Межосевое расстояние</v>
          </cell>
        </row>
        <row r="215">
          <cell r="A215" t="str">
            <v>213 Мелодия</v>
          </cell>
        </row>
        <row r="216">
          <cell r="A216" t="str">
            <v>214 Мерность</v>
          </cell>
        </row>
        <row r="217">
          <cell r="A217" t="str">
            <v>215 Месяц выпуска</v>
          </cell>
        </row>
        <row r="218">
          <cell r="A218" t="str">
            <v>216 Металлы и сплавы</v>
          </cell>
        </row>
        <row r="219">
          <cell r="A219" t="str">
            <v>217 Метод</v>
          </cell>
        </row>
        <row r="220">
          <cell r="A220" t="str">
            <v>218 Механизм</v>
          </cell>
        </row>
        <row r="221">
          <cell r="A221" t="str">
            <v>219 Механическая разрушающая нагрузка</v>
          </cell>
        </row>
        <row r="222">
          <cell r="A222" t="str">
            <v>220 Сила</v>
          </cell>
        </row>
        <row r="223">
          <cell r="A223" t="str">
            <v>221 Механическое свойство марки</v>
          </cell>
        </row>
        <row r="224">
          <cell r="A224" t="str">
            <v>222 Меховая подкладка</v>
          </cell>
        </row>
        <row r="225">
          <cell r="A225" t="str">
            <v>223 Микротвердость</v>
          </cell>
        </row>
        <row r="226">
          <cell r="A226" t="str">
            <v>224 Модельные особенности</v>
          </cell>
        </row>
        <row r="227">
          <cell r="A227" t="str">
            <v>225 Модификации</v>
          </cell>
        </row>
        <row r="228">
          <cell r="A228" t="str">
            <v>226 Модуль</v>
          </cell>
        </row>
        <row r="229">
          <cell r="A229" t="str">
            <v>227 Монитор</v>
          </cell>
        </row>
        <row r="230">
          <cell r="A230" t="str">
            <v>228 Монтаж</v>
          </cell>
        </row>
        <row r="231">
          <cell r="A231" t="str">
            <v>229 Морозостойкость</v>
          </cell>
        </row>
        <row r="232">
          <cell r="A232" t="str">
            <v>230 Набор</v>
          </cell>
        </row>
        <row r="233">
          <cell r="A233" t="str">
            <v>231 Наборность</v>
          </cell>
        </row>
        <row r="234">
          <cell r="A234" t="str">
            <v>232 Нагрев</v>
          </cell>
        </row>
        <row r="235">
          <cell r="A235" t="str">
            <v>233 Нагревостойкость</v>
          </cell>
        </row>
        <row r="236">
          <cell r="A236" t="str">
            <v>234 Нагрузка</v>
          </cell>
        </row>
        <row r="237">
          <cell r="A237" t="str">
            <v>235 Наименование</v>
          </cell>
        </row>
        <row r="238">
          <cell r="A238" t="str">
            <v>236 назначение</v>
          </cell>
        </row>
        <row r="239">
          <cell r="A239" t="str">
            <v>237 Наличие</v>
          </cell>
        </row>
        <row r="240">
          <cell r="A240" t="str">
            <v>238 Наполнение</v>
          </cell>
        </row>
        <row r="241">
          <cell r="A241" t="str">
            <v>239 Наполнитель</v>
          </cell>
        </row>
        <row r="242">
          <cell r="A242" t="str">
            <v>240 Напор</v>
          </cell>
        </row>
        <row r="243">
          <cell r="A243" t="str">
            <v>241 Направление</v>
          </cell>
        </row>
        <row r="244">
          <cell r="A244" t="str">
            <v>242 Напряжения</v>
          </cell>
        </row>
        <row r="245">
          <cell r="A245" t="str">
            <v>243 Наружная резьба</v>
          </cell>
        </row>
        <row r="246">
          <cell r="A246" t="str">
            <v>244 Насадки</v>
          </cell>
        </row>
        <row r="247">
          <cell r="A247" t="str">
            <v>245 Настройка</v>
          </cell>
        </row>
        <row r="248">
          <cell r="A248" t="str">
            <v>246 Начальное значение шкалы</v>
          </cell>
        </row>
        <row r="249">
          <cell r="A249" t="str">
            <v>247 Начинка</v>
          </cell>
        </row>
        <row r="250">
          <cell r="A250" t="str">
            <v>248 Непрозрачность</v>
          </cell>
        </row>
        <row r="251">
          <cell r="A251" t="str">
            <v>249 Номенклатурный шаг</v>
          </cell>
        </row>
        <row r="252">
          <cell r="A252" t="str">
            <v>250 Номинал</v>
          </cell>
        </row>
        <row r="253">
          <cell r="A253" t="str">
            <v>251 Ширина</v>
          </cell>
        </row>
        <row r="254">
          <cell r="A254" t="str">
            <v>252 Обводненность</v>
          </cell>
        </row>
        <row r="255">
          <cell r="A255" t="str">
            <v>253 Область</v>
          </cell>
        </row>
        <row r="256">
          <cell r="A256" t="str">
            <v>254 Обложка</v>
          </cell>
        </row>
        <row r="257">
          <cell r="A257" t="str">
            <v>255 Обозначение</v>
          </cell>
        </row>
        <row r="258">
          <cell r="A258" t="str">
            <v>256 Оболочка</v>
          </cell>
        </row>
        <row r="259">
          <cell r="A259" t="str">
            <v>257 Оборот/мин</v>
          </cell>
        </row>
        <row r="260">
          <cell r="A260" t="str">
            <v>258 Обороты</v>
          </cell>
        </row>
        <row r="261">
          <cell r="A261" t="str">
            <v>259 Обработка</v>
          </cell>
        </row>
        <row r="262">
          <cell r="A262" t="str">
            <v>260 Обслуживаемость</v>
          </cell>
        </row>
        <row r="263">
          <cell r="A263" t="str">
            <v>261 Общая рабочая поверхность</v>
          </cell>
        </row>
        <row r="264">
          <cell r="A264" t="str">
            <v>262 Общие характеристики</v>
          </cell>
        </row>
        <row r="265">
          <cell r="A265" t="str">
            <v>263 Огнеупорность</v>
          </cell>
        </row>
        <row r="266">
          <cell r="A266" t="str">
            <v>264 Окно</v>
          </cell>
        </row>
        <row r="267">
          <cell r="A267" t="str">
            <v>265 Окраска обуви</v>
          </cell>
        </row>
        <row r="268">
          <cell r="A268" t="str">
            <v>266 Окружность</v>
          </cell>
        </row>
        <row r="269">
          <cell r="A269" t="str">
            <v>267 Оперативная память</v>
          </cell>
        </row>
        <row r="270">
          <cell r="A270" t="str">
            <v>268 Описание</v>
          </cell>
        </row>
        <row r="271">
          <cell r="A271" t="str">
            <v>269 Опорная поверхность</v>
          </cell>
        </row>
        <row r="272">
          <cell r="A272" t="str">
            <v>270 Оптически зум</v>
          </cell>
        </row>
        <row r="273">
          <cell r="A273" t="str">
            <v>271 Ориентир страницы</v>
          </cell>
        </row>
        <row r="274">
          <cell r="A274" t="str">
            <v>272 Освещенность, люкс, Вт</v>
          </cell>
        </row>
        <row r="275">
          <cell r="A275" t="str">
            <v>273 Основа</v>
          </cell>
        </row>
        <row r="276">
          <cell r="A276" t="str">
            <v>274 Основной источник света</v>
          </cell>
        </row>
        <row r="277">
          <cell r="A277" t="str">
            <v>275 Основные</v>
          </cell>
        </row>
        <row r="278">
          <cell r="A278" t="str">
            <v>276 Особенность (при наличии)</v>
          </cell>
        </row>
        <row r="279">
          <cell r="A279" t="str">
            <v>277 Особые условия</v>
          </cell>
        </row>
        <row r="280">
          <cell r="A280" t="str">
            <v>278 Отделка</v>
          </cell>
        </row>
        <row r="281">
          <cell r="A281" t="str">
            <v>279 Относительное отверстие</v>
          </cell>
        </row>
        <row r="282">
          <cell r="A282" t="str">
            <v>280 Оттенок</v>
          </cell>
        </row>
        <row r="283">
          <cell r="A283" t="str">
            <v>281 Оттиск клейма</v>
          </cell>
        </row>
        <row r="284">
          <cell r="A284" t="str">
            <v>282 Оформление</v>
          </cell>
        </row>
        <row r="285">
          <cell r="A285" t="str">
            <v>283 Охлаждение</v>
          </cell>
        </row>
        <row r="286">
          <cell r="A286" t="str">
            <v>284 Очистка</v>
          </cell>
        </row>
        <row r="287">
          <cell r="A287" t="str">
            <v>285 Память</v>
          </cell>
        </row>
        <row r="288">
          <cell r="A288" t="str">
            <v>286 Паропроизводительность</v>
          </cell>
        </row>
        <row r="289">
          <cell r="A289" t="str">
            <v>287 Паропроницаемость, г/(м2.сутки)</v>
          </cell>
        </row>
        <row r="290">
          <cell r="A290" t="str">
            <v>288 Передача</v>
          </cell>
        </row>
        <row r="291">
          <cell r="A291" t="str">
            <v>289 Перезаряжаемость</v>
          </cell>
        </row>
        <row r="292">
          <cell r="A292" t="str">
            <v>290 Переплет</v>
          </cell>
        </row>
        <row r="293">
          <cell r="A293" t="str">
            <v>291 Переплетения</v>
          </cell>
        </row>
        <row r="294">
          <cell r="A294" t="str">
            <v>292 Переходник</v>
          </cell>
        </row>
        <row r="295">
          <cell r="A295" t="str">
            <v>293 Периодичность</v>
          </cell>
        </row>
        <row r="296">
          <cell r="A296" t="str">
            <v>294 Периодичность применения</v>
          </cell>
        </row>
        <row r="297">
          <cell r="A297" t="str">
            <v>295 Печать</v>
          </cell>
        </row>
        <row r="298">
          <cell r="A298" t="str">
            <v>296 Питание</v>
          </cell>
        </row>
        <row r="299">
          <cell r="A299" t="str">
            <v>297 Питание прибора</v>
          </cell>
        </row>
        <row r="300">
          <cell r="A300" t="str">
            <v>298 Площадь</v>
          </cell>
        </row>
        <row r="301">
          <cell r="A301" t="str">
            <v>299 По мощности</v>
          </cell>
        </row>
        <row r="302">
          <cell r="A302" t="str">
            <v>300 По пропитке</v>
          </cell>
        </row>
        <row r="303">
          <cell r="A303" t="str">
            <v>301 Состав</v>
          </cell>
        </row>
        <row r="304">
          <cell r="A304" t="str">
            <v>302 По способу</v>
          </cell>
        </row>
        <row r="305">
          <cell r="A305" t="str">
            <v>303 По типу привода</v>
          </cell>
        </row>
        <row r="306">
          <cell r="A306" t="str">
            <v>304 По форме</v>
          </cell>
        </row>
        <row r="307">
          <cell r="A307" t="str">
            <v>305 Поверхность</v>
          </cell>
        </row>
        <row r="308">
          <cell r="A308" t="str">
            <v>306 Поворотный механизм</v>
          </cell>
        </row>
        <row r="309">
          <cell r="A309" t="str">
            <v>307 Повторяемость показаний, °С</v>
          </cell>
        </row>
        <row r="310">
          <cell r="A310" t="str">
            <v>308 Подача</v>
          </cell>
        </row>
        <row r="311">
          <cell r="A311" t="str">
            <v>309 Подвод</v>
          </cell>
        </row>
        <row r="312">
          <cell r="A312" t="str">
            <v>310 Подвод воды</v>
          </cell>
        </row>
        <row r="313">
          <cell r="A313" t="str">
            <v>311 Поддерживаемые</v>
          </cell>
        </row>
        <row r="314">
          <cell r="A314" t="str">
            <v>312 Подключение</v>
          </cell>
        </row>
        <row r="315">
          <cell r="A315" t="str">
            <v>313 Подраздел</v>
          </cell>
        </row>
        <row r="316">
          <cell r="A316" t="str">
            <v>314 Подтип</v>
          </cell>
        </row>
        <row r="317">
          <cell r="A317" t="str">
            <v>315 подушки безопасности</v>
          </cell>
        </row>
        <row r="318">
          <cell r="A318" t="str">
            <v>316 Показатель визирования</v>
          </cell>
        </row>
        <row r="319">
          <cell r="A319" t="str">
            <v>317 Показатель огнеупорности</v>
          </cell>
        </row>
        <row r="320">
          <cell r="A320" t="str">
            <v>318 Прокладка</v>
          </cell>
        </row>
        <row r="321">
          <cell r="A321" t="str">
            <v>319 Покрытие</v>
          </cell>
        </row>
        <row r="322">
          <cell r="A322" t="str">
            <v>320 Покрытия ключа</v>
          </cell>
        </row>
        <row r="323">
          <cell r="A323" t="str">
            <v>321 Покрытия рамки</v>
          </cell>
        </row>
        <row r="324">
          <cell r="A324" t="str">
            <v>322 Пол</v>
          </cell>
        </row>
        <row r="325">
          <cell r="A325" t="str">
            <v>323 Поле зрения</v>
          </cell>
        </row>
        <row r="326">
          <cell r="A326" t="str">
            <v>324 Полоса канала</v>
          </cell>
        </row>
        <row r="327">
          <cell r="A327" t="str">
            <v>325 Помол</v>
          </cell>
        </row>
        <row r="328">
          <cell r="A328" t="str">
            <v>326 Сорт</v>
          </cell>
        </row>
        <row r="329">
          <cell r="A329" t="str">
            <v>327 Поперечное сечение противоугона</v>
          </cell>
        </row>
        <row r="330">
          <cell r="A330" t="str">
            <v>328 Пористость</v>
          </cell>
        </row>
        <row r="331">
          <cell r="A331" t="str">
            <v>329 Порог отображения результата</v>
          </cell>
        </row>
        <row r="332">
          <cell r="A332" t="str">
            <v>330 Порода</v>
          </cell>
        </row>
        <row r="333">
          <cell r="A333" t="str">
            <v>331 Порт</v>
          </cell>
        </row>
        <row r="334">
          <cell r="A334" t="str">
            <v>332 Поршень</v>
          </cell>
        </row>
        <row r="335">
          <cell r="A335" t="str">
            <v>333 Посадочное отверствие</v>
          </cell>
        </row>
        <row r="336">
          <cell r="A336" t="str">
            <v>334 Потребление воздуха</v>
          </cell>
        </row>
        <row r="337">
          <cell r="A337" t="str">
            <v>335 Потребляемость</v>
          </cell>
        </row>
        <row r="338">
          <cell r="A338" t="str">
            <v>336 Предел</v>
          </cell>
        </row>
        <row r="339">
          <cell r="A339" t="str">
            <v>337 Преобразователь</v>
          </cell>
        </row>
        <row r="340">
          <cell r="A340" t="str">
            <v>338 При вязкости</v>
          </cell>
        </row>
        <row r="341">
          <cell r="A341" t="str">
            <v>339 Привод</v>
          </cell>
        </row>
        <row r="342">
          <cell r="A342" t="str">
            <v>340 Признак</v>
          </cell>
        </row>
        <row r="343">
          <cell r="A343" t="str">
            <v>341 Применение</v>
          </cell>
        </row>
        <row r="344">
          <cell r="A344" t="str">
            <v>342 Применяемость</v>
          </cell>
        </row>
        <row r="345">
          <cell r="A345" t="str">
            <v>343 Примеси</v>
          </cell>
        </row>
        <row r="346">
          <cell r="A346" t="str">
            <v>344 Принадлежность</v>
          </cell>
        </row>
        <row r="347">
          <cell r="A347" t="str">
            <v>345 Принцип</v>
          </cell>
        </row>
        <row r="348">
          <cell r="A348" t="str">
            <v>346 Присоединение</v>
          </cell>
        </row>
        <row r="349">
          <cell r="A349" t="str">
            <v>347 Присоединительный квадрат</v>
          </cell>
        </row>
        <row r="350">
          <cell r="A350" t="str">
            <v>348 Продукт</v>
          </cell>
        </row>
        <row r="351">
          <cell r="A351" t="str">
            <v>349 Проецируемое расстояние</v>
          </cell>
        </row>
        <row r="352">
          <cell r="A352" t="str">
            <v>350 Прозрачность</v>
          </cell>
        </row>
        <row r="353">
          <cell r="A353" t="str">
            <v>351 Производительность</v>
          </cell>
        </row>
        <row r="354">
          <cell r="A354" t="str">
            <v>352 Пролет</v>
          </cell>
        </row>
        <row r="355">
          <cell r="A355" t="str">
            <v>353 Пропитка</v>
          </cell>
        </row>
        <row r="356">
          <cell r="A356" t="str">
            <v>354 Пропускная способность</v>
          </cell>
        </row>
        <row r="357">
          <cell r="A357" t="str">
            <v>355 Протокол связи</v>
          </cell>
        </row>
        <row r="358">
          <cell r="A358" t="str">
            <v>356 Протяженность</v>
          </cell>
        </row>
        <row r="359">
          <cell r="A359" t="str">
            <v>357 Профиль</v>
          </cell>
        </row>
        <row r="360">
          <cell r="A360" t="str">
            <v>358 Проход</v>
          </cell>
        </row>
        <row r="361">
          <cell r="A361" t="str">
            <v>359 Процессор</v>
          </cell>
        </row>
        <row r="362">
          <cell r="A362" t="str">
            <v>360 Прочие характеристики</v>
          </cell>
        </row>
        <row r="363">
          <cell r="A363" t="str">
            <v>361 Прочность</v>
          </cell>
        </row>
        <row r="364">
          <cell r="A364" t="str">
            <v>362 Работоспособность в районах</v>
          </cell>
        </row>
        <row r="365">
          <cell r="A365" t="str">
            <v>363 Рабочая нагрузка</v>
          </cell>
        </row>
        <row r="366">
          <cell r="A366" t="str">
            <v>364 Рабочая память</v>
          </cell>
        </row>
        <row r="367">
          <cell r="A367" t="str">
            <v>365 Рабочая среда</v>
          </cell>
        </row>
        <row r="368">
          <cell r="A368" t="str">
            <v>366 Рабочий газ</v>
          </cell>
        </row>
        <row r="369">
          <cell r="A369" t="str">
            <v>367 Рабочий ход</v>
          </cell>
        </row>
        <row r="370">
          <cell r="A370" t="str">
            <v>368 Радиус</v>
          </cell>
        </row>
        <row r="371">
          <cell r="A371" t="str">
            <v>369 Раздел</v>
          </cell>
        </row>
        <row r="372">
          <cell r="A372" t="str">
            <v>370 Разделка</v>
          </cell>
        </row>
        <row r="373">
          <cell r="A373" t="str">
            <v>371 Разлиновка</v>
          </cell>
        </row>
        <row r="374">
          <cell r="A374" t="str">
            <v>372 Разрешение</v>
          </cell>
        </row>
        <row r="375">
          <cell r="A375" t="str">
            <v>373 разряд</v>
          </cell>
        </row>
        <row r="376">
          <cell r="A376" t="str">
            <v>374 Разрядность</v>
          </cell>
        </row>
        <row r="377">
          <cell r="A377" t="str">
            <v>375 Разъемы</v>
          </cell>
        </row>
        <row r="378">
          <cell r="A378" t="str">
            <v>376 Расположение</v>
          </cell>
        </row>
        <row r="379">
          <cell r="A379" t="str">
            <v>377 Расстояние</v>
          </cell>
        </row>
        <row r="380">
          <cell r="A380" t="str">
            <v>378 Раствор</v>
          </cell>
        </row>
        <row r="381">
          <cell r="A381" t="str">
            <v>379 Расход</v>
          </cell>
        </row>
        <row r="382">
          <cell r="A382" t="str">
            <v>380 Цвет</v>
          </cell>
        </row>
        <row r="383">
          <cell r="A383" t="str">
            <v>381 Регулируемое время</v>
          </cell>
        </row>
        <row r="384">
          <cell r="A384" t="str">
            <v>382 Режим</v>
          </cell>
        </row>
        <row r="385">
          <cell r="A385" t="str">
            <v>383 Рез</v>
          </cell>
        </row>
        <row r="386">
          <cell r="A386" t="str">
            <v>384 Резка</v>
          </cell>
        </row>
        <row r="387">
          <cell r="A387" t="str">
            <v>385 Резьба</v>
          </cell>
        </row>
        <row r="388">
          <cell r="A388" t="str">
            <v>386 Ресурс модуля</v>
          </cell>
        </row>
        <row r="389">
          <cell r="A389" t="str">
            <v>387 Рисунок</v>
          </cell>
        </row>
        <row r="390">
          <cell r="A390" t="str">
            <v>388 Род установки</v>
          </cell>
        </row>
        <row r="391">
          <cell r="A391" t="str">
            <v>389 Рост</v>
          </cell>
        </row>
        <row r="392">
          <cell r="A392" t="str">
            <v>390 Рукоятки</v>
          </cell>
        </row>
        <row r="393">
          <cell r="A393" t="str">
            <v>391 Рулон</v>
          </cell>
        </row>
        <row r="394">
          <cell r="A394" t="str">
            <v>392 Ручка</v>
          </cell>
        </row>
        <row r="395">
          <cell r="A395" t="str">
            <v>393 Ручки ножей</v>
          </cell>
        </row>
        <row r="396">
          <cell r="A396" t="str">
            <v>394 ряд</v>
          </cell>
        </row>
        <row r="397">
          <cell r="A397" t="str">
            <v>395 Ряд остекления</v>
          </cell>
        </row>
        <row r="398">
          <cell r="A398" t="str">
            <v>396 Рядность</v>
          </cell>
        </row>
        <row r="399">
          <cell r="A399" t="str">
            <v>397 Свежесть</v>
          </cell>
        </row>
        <row r="400">
          <cell r="A400" t="str">
            <v>398 Световой поток</v>
          </cell>
        </row>
        <row r="401">
          <cell r="A401" t="str">
            <v>399 Свойства</v>
          </cell>
        </row>
        <row r="402">
          <cell r="A402" t="str">
            <v>400 Сегмент</v>
          </cell>
        </row>
        <row r="403">
          <cell r="A403" t="str">
            <v>401 Сезон</v>
          </cell>
        </row>
        <row r="404">
          <cell r="A404" t="str">
            <v>402 Секретность</v>
          </cell>
        </row>
        <row r="405">
          <cell r="A405" t="str">
            <v>403 Семейство</v>
          </cell>
        </row>
        <row r="406">
          <cell r="A406" t="str">
            <v>404 Серия</v>
          </cell>
        </row>
        <row r="407">
          <cell r="A407" t="str">
            <v>405 Сетевой интерфейс</v>
          </cell>
        </row>
        <row r="408">
          <cell r="A408" t="str">
            <v>406 Сетевые функции</v>
          </cell>
        </row>
        <row r="409">
          <cell r="A409" t="str">
            <v>407 Сечение</v>
          </cell>
        </row>
        <row r="410">
          <cell r="A410" t="str">
            <v>408 Сигнал</v>
          </cell>
        </row>
        <row r="411">
          <cell r="A411" t="str">
            <v>409 Системная плавка на фазу</v>
          </cell>
        </row>
        <row r="412">
          <cell r="A412" t="str">
            <v>410 Скрепление</v>
          </cell>
        </row>
        <row r="413">
          <cell r="A413" t="str">
            <v>411 сложения</v>
          </cell>
        </row>
        <row r="414">
          <cell r="A414" t="str">
            <v>412 Слой</v>
          </cell>
        </row>
        <row r="415">
          <cell r="A415" t="str">
            <v>413 Слойность</v>
          </cell>
        </row>
        <row r="416">
          <cell r="A416" t="str">
            <v>414 Смыв</v>
          </cell>
        </row>
        <row r="417">
          <cell r="A417" t="str">
            <v>415 Смысловое значение</v>
          </cell>
        </row>
        <row r="418">
          <cell r="A418" t="str">
            <v>416 со стороны однолапчатой проушины</v>
          </cell>
        </row>
        <row r="419">
          <cell r="A419" t="str">
            <v>417 Соединение</v>
          </cell>
        </row>
        <row r="420">
          <cell r="A420" t="str">
            <v>418 Соединитель</v>
          </cell>
        </row>
        <row r="421">
          <cell r="A421" t="str">
            <v>419 Сокет процессора</v>
          </cell>
        </row>
        <row r="422">
          <cell r="A422" t="str">
            <v>420 Сорбент</v>
          </cell>
        </row>
        <row r="423">
          <cell r="A423" t="str">
            <v>421 Состояние</v>
          </cell>
        </row>
        <row r="424">
          <cell r="A424" t="str">
            <v>422 Специальное исполнение (при его наличии)</v>
          </cell>
        </row>
        <row r="425">
          <cell r="A425" t="str">
            <v>423 Специфика</v>
          </cell>
        </row>
        <row r="426">
          <cell r="A426" t="str">
            <v>424 Сплав</v>
          </cell>
        </row>
        <row r="427">
          <cell r="A427" t="str">
            <v>425 Способ</v>
          </cell>
        </row>
        <row r="428">
          <cell r="A428" t="str">
            <v>426 Среда обитания</v>
          </cell>
        </row>
        <row r="429">
          <cell r="A429" t="str">
            <v>427 Среднее сечение провода (троса)</v>
          </cell>
        </row>
        <row r="430">
          <cell r="A430" t="str">
            <v>428 Среднее усиление подъёма</v>
          </cell>
        </row>
        <row r="431">
          <cell r="A431" t="str">
            <v>429 Средний наружный диметр (номинальный)</v>
          </cell>
        </row>
        <row r="432">
          <cell r="A432" t="str">
            <v>430 Средний срок службы</v>
          </cell>
        </row>
        <row r="433">
          <cell r="A433" t="str">
            <v>431 Стандарт</v>
          </cell>
        </row>
        <row r="434">
          <cell r="A434" t="str">
            <v>432 Стеклопакет</v>
          </cell>
        </row>
        <row r="435">
          <cell r="A435" t="str">
            <v>433 Степень</v>
          </cell>
        </row>
        <row r="436">
          <cell r="A436" t="str">
            <v>434 Стержень</v>
          </cell>
        </row>
        <row r="437">
          <cell r="A437" t="str">
            <v>435 Стойкость</v>
          </cell>
        </row>
        <row r="438">
          <cell r="A438" t="str">
            <v>436 Сторона</v>
          </cell>
        </row>
        <row r="439">
          <cell r="A439" t="str">
            <v>437 Строение</v>
          </cell>
        </row>
        <row r="440">
          <cell r="A440" t="str">
            <v>438 Структура</v>
          </cell>
        </row>
        <row r="441">
          <cell r="A441" t="str">
            <v>439 Ступень</v>
          </cell>
        </row>
        <row r="442">
          <cell r="A442" t="str">
            <v>440 Стыковочные узлы</v>
          </cell>
        </row>
        <row r="443">
          <cell r="A443" t="str">
            <v>441 Схемы включения</v>
          </cell>
        </row>
        <row r="444">
          <cell r="A444" t="str">
            <v>442 Сырье</v>
          </cell>
        </row>
        <row r="445">
          <cell r="A445" t="str">
            <v>443 Тара</v>
          </cell>
        </row>
        <row r="446">
          <cell r="A446" t="str">
            <v>444 Тариф</v>
          </cell>
        </row>
        <row r="447">
          <cell r="A447" t="str">
            <v>445 Тарность</v>
          </cell>
        </row>
        <row r="448">
          <cell r="A448" t="str">
            <v>446 Твердость</v>
          </cell>
        </row>
        <row r="449">
          <cell r="A449" t="str">
            <v>447 Текучесть</v>
          </cell>
        </row>
        <row r="450">
          <cell r="A450" t="str">
            <v>448 Теплоотдача</v>
          </cell>
        </row>
        <row r="451">
          <cell r="A451" t="str">
            <v>449 Теплопроводность</v>
          </cell>
        </row>
        <row r="452">
          <cell r="A452" t="str">
            <v>450 Теплопроизводительность</v>
          </cell>
        </row>
        <row r="453">
          <cell r="A453" t="str">
            <v>451 Теплостойкость</v>
          </cell>
        </row>
        <row r="454">
          <cell r="A454" t="str">
            <v>452 Теплота</v>
          </cell>
        </row>
        <row r="455">
          <cell r="A455" t="str">
            <v>453 Термическое состояние</v>
          </cell>
        </row>
        <row r="456">
          <cell r="A456" t="str">
            <v>454 Территория хождения</v>
          </cell>
        </row>
        <row r="457">
          <cell r="A457" t="str">
            <v>455 Техника, в которой выполнен портрет</v>
          </cell>
        </row>
        <row r="458">
          <cell r="A458" t="str">
            <v>456 Технические требования</v>
          </cell>
        </row>
        <row r="459">
          <cell r="A459" t="str">
            <v>457 Технические характеристики</v>
          </cell>
        </row>
        <row r="460">
          <cell r="A460" t="str">
            <v>458 Техническое исполнение</v>
          </cell>
        </row>
        <row r="461">
          <cell r="A461" t="str">
            <v>459 Технология</v>
          </cell>
        </row>
        <row r="462">
          <cell r="A462" t="str">
            <v>460 Технология доски интерактивной</v>
          </cell>
        </row>
        <row r="463">
          <cell r="A463" t="str">
            <v>461 Технология производства</v>
          </cell>
        </row>
        <row r="464">
          <cell r="A464" t="str">
            <v>462 Тип</v>
          </cell>
        </row>
        <row r="465">
          <cell r="A465" t="str">
            <v>463 Ткань</v>
          </cell>
        </row>
        <row r="466">
          <cell r="A466" t="str">
            <v>464 тонкость фильтрации</v>
          </cell>
        </row>
        <row r="467">
          <cell r="A467" t="str">
            <v>465 Топливо</v>
          </cell>
        </row>
        <row r="468">
          <cell r="A468" t="str">
            <v>466 Точность</v>
          </cell>
        </row>
        <row r="469">
          <cell r="A469" t="str">
            <v>467 Трансмиссия</v>
          </cell>
        </row>
        <row r="470">
          <cell r="A470" t="str">
            <v>468 ТУ</v>
          </cell>
        </row>
        <row r="471">
          <cell r="A471" t="str">
            <v>469 Тумба</v>
          </cell>
        </row>
        <row r="472">
          <cell r="A472" t="str">
            <v>470 Тяговое усиление</v>
          </cell>
        </row>
        <row r="473">
          <cell r="A473" t="str">
            <v>471 Увеличение</v>
          </cell>
        </row>
        <row r="474">
          <cell r="A474" t="str">
            <v>472 Увеличение зрительной трубы</v>
          </cell>
        </row>
        <row r="475">
          <cell r="A475" t="str">
            <v>473 Углерод</v>
          </cell>
        </row>
        <row r="476">
          <cell r="A476" t="str">
            <v>474 Угломер</v>
          </cell>
        </row>
        <row r="477">
          <cell r="A477" t="str">
            <v>475 Удерживающий момент</v>
          </cell>
        </row>
        <row r="478">
          <cell r="A478" t="str">
            <v>476 Узел герметизации</v>
          </cell>
        </row>
        <row r="479">
          <cell r="A479" t="str">
            <v>477 Украшение</v>
          </cell>
        </row>
        <row r="480">
          <cell r="A480" t="str">
            <v>478 Упаковка</v>
          </cell>
        </row>
        <row r="481">
          <cell r="A481" t="str">
            <v>479 Уплотнение</v>
          </cell>
        </row>
        <row r="482">
          <cell r="A482" t="str">
            <v>480 Управление</v>
          </cell>
        </row>
        <row r="483">
          <cell r="A483" t="str">
            <v>481 Уровень</v>
          </cell>
        </row>
        <row r="484">
          <cell r="A484" t="str">
            <v>482 Усилитель руля</v>
          </cell>
        </row>
        <row r="485">
          <cell r="A485" t="str">
            <v>483 Условия</v>
          </cell>
        </row>
        <row r="486">
          <cell r="A486" t="str">
            <v>484 Условный проход</v>
          </cell>
        </row>
        <row r="487">
          <cell r="A487" t="str">
            <v>485 Условный проход, мм</v>
          </cell>
        </row>
        <row r="488">
          <cell r="A488" t="str">
            <v>486 Устойчивость</v>
          </cell>
        </row>
        <row r="489">
          <cell r="A489" t="str">
            <v>487 Утеплитель</v>
          </cell>
        </row>
        <row r="490">
          <cell r="A490" t="str">
            <v>488 Учет</v>
          </cell>
        </row>
        <row r="491">
          <cell r="A491" t="str">
            <v>489 Фазы</v>
          </cell>
        </row>
        <row r="492">
          <cell r="A492" t="str">
            <v>490 Фактура</v>
          </cell>
        </row>
        <row r="493">
          <cell r="A493" t="str">
            <v>491 Фасовка</v>
          </cell>
        </row>
        <row r="494">
          <cell r="A494" t="str">
            <v>492 Фиксация</v>
          </cell>
        </row>
        <row r="495">
          <cell r="A495" t="str">
            <v>493 Фильтрация</v>
          </cell>
        </row>
        <row r="496">
          <cell r="A496" t="str">
            <v>494 Фильтрующая способность</v>
          </cell>
        </row>
        <row r="497">
          <cell r="A497" t="str">
            <v>495 Фокусное расстояние</v>
          </cell>
        </row>
        <row r="498">
          <cell r="A498" t="str">
            <v>496 Форма</v>
          </cell>
        </row>
        <row r="499">
          <cell r="A499" t="str">
            <v>497 Формат</v>
          </cell>
        </row>
        <row r="500">
          <cell r="A500" t="str">
            <v>498 формата foolscap</v>
          </cell>
        </row>
        <row r="501">
          <cell r="A501" t="str">
            <v>499 Формула</v>
          </cell>
        </row>
        <row r="502">
          <cell r="A502" t="str">
            <v>500 Форм-фактор</v>
          </cell>
        </row>
        <row r="503">
          <cell r="A503" t="str">
            <v>501 Формы перьев</v>
          </cell>
        </row>
        <row r="504">
          <cell r="A504" t="str">
            <v>502 Фракция</v>
          </cell>
        </row>
        <row r="505">
          <cell r="A505" t="str">
            <v>503 Функции</v>
          </cell>
        </row>
        <row r="506">
          <cell r="A506" t="str">
            <v>504 Функциональность</v>
          </cell>
        </row>
        <row r="507">
          <cell r="A507" t="str">
            <v>505 Характер движения</v>
          </cell>
        </row>
        <row r="508">
          <cell r="A508" t="str">
            <v>506 Характеристика</v>
          </cell>
        </row>
        <row r="509">
          <cell r="A509" t="str">
            <v>507 Хвостовик</v>
          </cell>
        </row>
        <row r="510">
          <cell r="A510" t="str">
            <v>508 Ход</v>
          </cell>
        </row>
        <row r="511">
          <cell r="A511" t="str">
            <v>509 Холодопроизводительность</v>
          </cell>
        </row>
        <row r="512">
          <cell r="A512" t="str">
            <v>510 Цветность</v>
          </cell>
        </row>
        <row r="513">
          <cell r="A513" t="str">
            <v>511 Цена деления</v>
          </cell>
        </row>
        <row r="514">
          <cell r="A514" t="str">
            <v>512 Центральный электрод</v>
          </cell>
        </row>
        <row r="515">
          <cell r="A515" t="str">
            <v>513 Цилиндр</v>
          </cell>
        </row>
        <row r="516">
          <cell r="A516" t="str">
            <v>514 Цоколь</v>
          </cell>
        </row>
        <row r="517">
          <cell r="A517" t="str">
            <v>515 Часть</v>
          </cell>
        </row>
        <row r="518">
          <cell r="A518" t="str">
            <v>516 Чертеж</v>
          </cell>
        </row>
        <row r="519">
          <cell r="A519" t="str">
            <v>517 Чипсет</v>
          </cell>
        </row>
        <row r="520">
          <cell r="A520" t="str">
            <v>518 Частота</v>
          </cell>
        </row>
        <row r="521">
          <cell r="A521" t="str">
            <v>519 Чувствительность</v>
          </cell>
        </row>
        <row r="522">
          <cell r="A522" t="str">
            <v>520 Шаг</v>
          </cell>
        </row>
        <row r="523">
          <cell r="A523" t="str">
            <v>521 Шапка</v>
          </cell>
        </row>
        <row r="524">
          <cell r="A524" t="str">
            <v>522 Шестерня</v>
          </cell>
        </row>
        <row r="525">
          <cell r="A525" t="str">
            <v>523 Шипованность</v>
          </cell>
        </row>
        <row r="526">
          <cell r="A526" t="str">
            <v>524 Широта</v>
          </cell>
        </row>
        <row r="527">
          <cell r="A527" t="str">
            <v>525 Эксплуатационный режим</v>
          </cell>
        </row>
        <row r="528">
          <cell r="A528" t="str">
            <v>526 Эксплуатация при t°</v>
          </cell>
        </row>
        <row r="529">
          <cell r="A529" t="str">
            <v>527 Электромагнит</v>
          </cell>
        </row>
        <row r="530">
          <cell r="A530" t="str">
            <v>528 Элемент</v>
          </cell>
        </row>
        <row r="531">
          <cell r="A531" t="str">
            <v>529 Энергия</v>
          </cell>
        </row>
        <row r="532">
          <cell r="A532" t="str">
            <v>530 Этажность</v>
          </cell>
        </row>
        <row r="533">
          <cell r="A533" t="str">
            <v>531 Язык</v>
          </cell>
        </row>
        <row r="534">
          <cell r="A534"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БОТЫ"/>
      <sheetName val="УСЛУГИ"/>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3">
          <cell r="B3" t="str">
            <v>004 Сантиметр</v>
          </cell>
        </row>
      </sheetData>
      <sheetData sheetId="4" refreshError="1"/>
      <sheetData sheetId="5">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137-31</v>
          </cell>
        </row>
        <row r="34">
          <cell r="A34" t="str">
            <v>138-1</v>
          </cell>
        </row>
        <row r="35">
          <cell r="A35" t="str">
            <v>138-2</v>
          </cell>
        </row>
        <row r="36">
          <cell r="A36" t="str">
            <v>138-3</v>
          </cell>
        </row>
        <row r="37">
          <cell r="A37" t="str">
            <v>138-4</v>
          </cell>
        </row>
        <row r="38">
          <cell r="A38" t="str">
            <v>138-5</v>
          </cell>
        </row>
        <row r="39">
          <cell r="A39" t="str">
            <v>138-6</v>
          </cell>
        </row>
        <row r="40">
          <cell r="A40" t="str">
            <v>138-7</v>
          </cell>
        </row>
        <row r="41">
          <cell r="A41" t="str">
            <v>138-8</v>
          </cell>
        </row>
        <row r="42">
          <cell r="A42" t="str">
            <v>138-9</v>
          </cell>
        </row>
        <row r="43">
          <cell r="A43" t="str">
            <v>138-10</v>
          </cell>
        </row>
        <row r="44">
          <cell r="A44">
            <v>139</v>
          </cell>
        </row>
        <row r="45">
          <cell r="A45" t="str">
            <v>140-1</v>
          </cell>
        </row>
        <row r="46">
          <cell r="A46" t="str">
            <v>140-2</v>
          </cell>
        </row>
        <row r="47">
          <cell r="A47" t="str">
            <v>140-3</v>
          </cell>
        </row>
        <row r="48">
          <cell r="A48" t="str">
            <v>140-4</v>
          </cell>
        </row>
        <row r="49">
          <cell r="A49" t="str">
            <v>140-5</v>
          </cell>
        </row>
        <row r="50">
          <cell r="A50" t="str">
            <v>140-6</v>
          </cell>
        </row>
        <row r="51">
          <cell r="A51" t="str">
            <v>140-7</v>
          </cell>
        </row>
        <row r="52">
          <cell r="A52" t="str">
            <v>140-8</v>
          </cell>
        </row>
        <row r="53">
          <cell r="A53" t="str">
            <v>140-9</v>
          </cell>
        </row>
        <row r="54">
          <cell r="A54" t="str">
            <v>140-10</v>
          </cell>
        </row>
        <row r="55">
          <cell r="A55" t="str">
            <v>140-11</v>
          </cell>
        </row>
        <row r="56">
          <cell r="A56" t="str">
            <v>140-12</v>
          </cell>
        </row>
        <row r="57">
          <cell r="A57" t="str">
            <v>140-13</v>
          </cell>
        </row>
        <row r="58">
          <cell r="A58" t="str">
            <v>140-14</v>
          </cell>
        </row>
        <row r="59">
          <cell r="A59" t="str">
            <v>140-15</v>
          </cell>
        </row>
        <row r="60">
          <cell r="A60" t="str">
            <v>140-16</v>
          </cell>
        </row>
      </sheetData>
      <sheetData sheetId="6" refreshError="1"/>
      <sheetData sheetId="7" refreshError="1"/>
      <sheetData sheetId="8" refreshError="1"/>
      <sheetData sheetId="9" refreshError="1"/>
      <sheetData sheetId="10" refreshError="1"/>
      <sheetData sheetId="11" refreshError="1"/>
      <sheetData sheetId="12">
        <row r="3">
          <cell r="B3" t="str">
            <v>С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347"/>
  <sheetViews>
    <sheetView tabSelected="1" zoomScale="70" zoomScaleNormal="70" workbookViewId="0">
      <pane ySplit="19" topLeftCell="A108" activePane="bottomLeft" state="frozen"/>
      <selection activeCell="A11" sqref="A11"/>
      <selection pane="bottomLeft" activeCell="O128" sqref="O128"/>
    </sheetView>
  </sheetViews>
  <sheetFormatPr defaultRowHeight="12.95" customHeight="1" x14ac:dyDescent="0.25"/>
  <cols>
    <col min="1" max="1" width="8" style="20" customWidth="1"/>
    <col min="2" max="2" width="11.85546875" style="20" customWidth="1"/>
    <col min="3" max="3" width="10.85546875" style="20" customWidth="1"/>
    <col min="4" max="4" width="11" style="20" customWidth="1"/>
    <col min="5" max="5" width="7.7109375" style="20" hidden="1" customWidth="1"/>
    <col min="6" max="6" width="17.42578125" style="20" customWidth="1"/>
    <col min="7" max="8" width="19.5703125" style="20" customWidth="1"/>
    <col min="9" max="9" width="5" style="20" customWidth="1"/>
    <col min="10" max="10" width="10.140625" style="20" customWidth="1"/>
    <col min="11" max="11" width="16.5703125" style="20" customWidth="1"/>
    <col min="12" max="12" width="4" style="20" customWidth="1"/>
    <col min="13" max="13" width="10.85546875" style="20" customWidth="1"/>
    <col min="14" max="14" width="22.85546875" style="20" customWidth="1"/>
    <col min="15" max="15" width="8.140625" style="20" customWidth="1"/>
    <col min="16" max="16" width="8" style="20" customWidth="1"/>
    <col min="17" max="17" width="11" style="20" customWidth="1"/>
    <col min="18" max="18" width="21.7109375" style="20" customWidth="1"/>
    <col min="19" max="19" width="6.85546875" style="20" customWidth="1"/>
    <col min="20" max="20" width="7.5703125" style="20" customWidth="1"/>
    <col min="21" max="21" width="8" style="20" customWidth="1"/>
    <col min="22" max="22" width="8.140625" style="20" customWidth="1"/>
    <col min="23" max="23" width="5.28515625" style="20" customWidth="1"/>
    <col min="24" max="24" width="5" style="20" customWidth="1"/>
    <col min="25" max="25" width="5.42578125" style="20" customWidth="1"/>
    <col min="26" max="26" width="3.85546875" style="20" customWidth="1"/>
    <col min="27" max="27" width="7" style="20" customWidth="1"/>
    <col min="28" max="28" width="16.28515625" style="20" customWidth="1"/>
    <col min="29" max="29" width="24.42578125" style="20" customWidth="1"/>
    <col min="30" max="30" width="24" style="20" customWidth="1"/>
    <col min="31" max="31" width="23.42578125" style="20" customWidth="1"/>
    <col min="32" max="32" width="19" style="20" customWidth="1"/>
    <col min="33" max="33" width="21" style="20" customWidth="1"/>
    <col min="34" max="34" width="25.7109375" style="20" customWidth="1"/>
    <col min="35" max="35" width="22.42578125" style="20" customWidth="1"/>
    <col min="36" max="36" width="23.7109375" style="20" customWidth="1"/>
    <col min="37" max="37" width="20.85546875" style="20" customWidth="1"/>
    <col min="38" max="38" width="25.7109375" style="20" customWidth="1"/>
    <col min="39" max="39" width="25.28515625" style="20" customWidth="1"/>
    <col min="40" max="40" width="23.5703125" style="20" customWidth="1"/>
    <col min="41" max="43" width="28.140625" style="20" customWidth="1"/>
    <col min="44" max="44" width="21.42578125" style="20" customWidth="1"/>
    <col min="45" max="45" width="18.5703125" style="20" customWidth="1"/>
    <col min="46" max="46" width="23.85546875" style="20" customWidth="1"/>
    <col min="47" max="47" width="26.7109375" style="20" customWidth="1"/>
    <col min="48" max="48" width="14" style="51" customWidth="1"/>
    <col min="49" max="50" width="28.140625" style="51" customWidth="1"/>
    <col min="51" max="51" width="18.5703125" style="20" customWidth="1"/>
    <col min="52" max="52" width="3.140625" style="20" customWidth="1"/>
    <col min="53" max="53" width="71.7109375" style="20" customWidth="1"/>
    <col min="54" max="61" width="3.140625" style="20" customWidth="1"/>
    <col min="62" max="62" width="2.7109375" style="20" customWidth="1"/>
    <col min="63" max="63" width="15.7109375" style="20" customWidth="1"/>
    <col min="64" max="244" width="9.140625" style="20"/>
    <col min="245" max="245" width="7.42578125" style="20" customWidth="1"/>
    <col min="246" max="246" width="20.28515625" style="20" customWidth="1"/>
    <col min="247" max="247" width="24.7109375" style="20" customWidth="1"/>
    <col min="248" max="248" width="35.7109375" style="20" customWidth="1"/>
    <col min="249" max="249" width="5" style="20" customWidth="1"/>
    <col min="250" max="250" width="12.85546875" style="20" customWidth="1"/>
    <col min="251" max="251" width="10.7109375" style="20" customWidth="1"/>
    <col min="252" max="252" width="7" style="20" customWidth="1"/>
    <col min="253" max="253" width="12.28515625" style="20" customWidth="1"/>
    <col min="254" max="254" width="10.7109375" style="20" customWidth="1"/>
    <col min="255" max="255" width="10.85546875" style="20" customWidth="1"/>
    <col min="256" max="256" width="8.85546875" style="20" customWidth="1"/>
    <col min="257" max="257" width="13.85546875" style="20" customWidth="1"/>
    <col min="258" max="258" width="20.42578125" style="20" customWidth="1"/>
    <col min="259" max="259" width="12.28515625" style="20" customWidth="1"/>
    <col min="260" max="260" width="19.28515625" style="20" customWidth="1"/>
    <col min="261" max="261" width="11.85546875" style="20" customWidth="1"/>
    <col min="262" max="262" width="9.140625" style="20" customWidth="1"/>
    <col min="263" max="263" width="13.42578125" style="20" customWidth="1"/>
    <col min="264" max="264" width="15.28515625" style="20" customWidth="1"/>
    <col min="265" max="265" width="15.42578125" style="20" customWidth="1"/>
    <col min="266" max="267" width="14.42578125" style="20" customWidth="1"/>
    <col min="268" max="268" width="5" style="20" customWidth="1"/>
    <col min="269" max="271" width="15.140625" style="20" customWidth="1"/>
    <col min="272" max="272" width="4.28515625" style="20" customWidth="1"/>
    <col min="273" max="273" width="16" style="20" customWidth="1"/>
    <col min="274" max="274" width="17.140625" style="20" customWidth="1"/>
    <col min="275" max="275" width="18.28515625" style="20" customWidth="1"/>
    <col min="276" max="276" width="4.85546875" style="20" customWidth="1"/>
    <col min="277" max="277" width="16" style="20" customWidth="1"/>
    <col min="278" max="278" width="17.140625" style="20" customWidth="1"/>
    <col min="279" max="279" width="18.28515625" style="20" customWidth="1"/>
    <col min="280" max="280" width="13.7109375" style="20" customWidth="1"/>
    <col min="281" max="281" width="16" style="20" customWidth="1"/>
    <col min="282" max="282" width="17.140625" style="20" customWidth="1"/>
    <col min="283" max="283" width="18.28515625" style="20" customWidth="1"/>
    <col min="284" max="284" width="13.7109375" style="20" customWidth="1"/>
    <col min="285" max="285" width="16" style="20" customWidth="1"/>
    <col min="286" max="286" width="17.140625" style="20" customWidth="1"/>
    <col min="287" max="287" width="18.28515625" style="20" customWidth="1"/>
    <col min="288" max="288" width="13.7109375" style="20" customWidth="1"/>
    <col min="289" max="289" width="16" style="20" customWidth="1"/>
    <col min="290" max="290" width="17.140625" style="20" customWidth="1"/>
    <col min="291" max="294" width="18.28515625" style="20" customWidth="1"/>
    <col min="295" max="295" width="15" style="20" customWidth="1"/>
    <col min="296" max="296" width="15.7109375" style="20" customWidth="1"/>
    <col min="297" max="297" width="49" style="20" customWidth="1"/>
    <col min="298" max="298" width="19.42578125" style="20" customWidth="1"/>
    <col min="299" max="299" width="14.5703125" style="20" customWidth="1"/>
    <col min="300" max="300" width="12.28515625" style="20" customWidth="1"/>
    <col min="301" max="301" width="14.5703125" style="20" customWidth="1"/>
    <col min="302" max="302" width="11.7109375" style="20" customWidth="1"/>
    <col min="303" max="303" width="14" style="20" customWidth="1"/>
    <col min="304" max="304" width="20.5703125" style="20" customWidth="1"/>
    <col min="305" max="305" width="11.7109375" style="20" customWidth="1"/>
    <col min="306" max="306" width="10.85546875" style="20" customWidth="1"/>
    <col min="307" max="500" width="9.140625" style="20"/>
    <col min="501" max="501" width="7.42578125" style="20" customWidth="1"/>
    <col min="502" max="502" width="20.28515625" style="20" customWidth="1"/>
    <col min="503" max="503" width="24.7109375" style="20" customWidth="1"/>
    <col min="504" max="504" width="35.7109375" style="20" customWidth="1"/>
    <col min="505" max="505" width="5" style="20" customWidth="1"/>
    <col min="506" max="506" width="12.85546875" style="20" customWidth="1"/>
    <col min="507" max="507" width="10.7109375" style="20" customWidth="1"/>
    <col min="508" max="508" width="7" style="20" customWidth="1"/>
    <col min="509" max="509" width="12.28515625" style="20" customWidth="1"/>
    <col min="510" max="510" width="10.7109375" style="20" customWidth="1"/>
    <col min="511" max="511" width="10.85546875" style="20" customWidth="1"/>
    <col min="512" max="512" width="8.85546875" style="20" customWidth="1"/>
    <col min="513" max="513" width="13.85546875" style="20" customWidth="1"/>
    <col min="514" max="514" width="20.42578125" style="20" customWidth="1"/>
    <col min="515" max="515" width="12.28515625" style="20" customWidth="1"/>
    <col min="516" max="516" width="19.28515625" style="20" customWidth="1"/>
    <col min="517" max="517" width="11.85546875" style="20" customWidth="1"/>
    <col min="518" max="518" width="9.140625" style="20" customWidth="1"/>
    <col min="519" max="519" width="13.42578125" style="20" customWidth="1"/>
    <col min="520" max="520" width="15.28515625" style="20" customWidth="1"/>
    <col min="521" max="521" width="15.42578125" style="20" customWidth="1"/>
    <col min="522" max="523" width="14.42578125" style="20" customWidth="1"/>
    <col min="524" max="524" width="5" style="20" customWidth="1"/>
    <col min="525" max="527" width="15.140625" style="20" customWidth="1"/>
    <col min="528" max="528" width="4.28515625" style="20" customWidth="1"/>
    <col min="529" max="529" width="16" style="20" customWidth="1"/>
    <col min="530" max="530" width="17.140625" style="20" customWidth="1"/>
    <col min="531" max="531" width="18.28515625" style="20" customWidth="1"/>
    <col min="532" max="532" width="4.85546875" style="20" customWidth="1"/>
    <col min="533" max="533" width="16" style="20" customWidth="1"/>
    <col min="534" max="534" width="17.140625" style="20" customWidth="1"/>
    <col min="535" max="535" width="18.28515625" style="20" customWidth="1"/>
    <col min="536" max="536" width="13.7109375" style="20" customWidth="1"/>
    <col min="537" max="537" width="16" style="20" customWidth="1"/>
    <col min="538" max="538" width="17.140625" style="20" customWidth="1"/>
    <col min="539" max="539" width="18.28515625" style="20" customWidth="1"/>
    <col min="540" max="540" width="13.7109375" style="20" customWidth="1"/>
    <col min="541" max="541" width="16" style="20" customWidth="1"/>
    <col min="542" max="542" width="17.140625" style="20" customWidth="1"/>
    <col min="543" max="543" width="18.28515625" style="20" customWidth="1"/>
    <col min="544" max="544" width="13.7109375" style="20" customWidth="1"/>
    <col min="545" max="545" width="16" style="20" customWidth="1"/>
    <col min="546" max="546" width="17.140625" style="20" customWidth="1"/>
    <col min="547" max="550" width="18.28515625" style="20" customWidth="1"/>
    <col min="551" max="551" width="15" style="20" customWidth="1"/>
    <col min="552" max="552" width="15.7109375" style="20" customWidth="1"/>
    <col min="553" max="553" width="49" style="20" customWidth="1"/>
    <col min="554" max="554" width="19.42578125" style="20" customWidth="1"/>
    <col min="555" max="555" width="14.5703125" style="20" customWidth="1"/>
    <col min="556" max="556" width="12.28515625" style="20" customWidth="1"/>
    <col min="557" max="557" width="14.5703125" style="20" customWidth="1"/>
    <col min="558" max="558" width="11.7109375" style="20" customWidth="1"/>
    <col min="559" max="559" width="14" style="20" customWidth="1"/>
    <col min="560" max="560" width="20.5703125" style="20" customWidth="1"/>
    <col min="561" max="561" width="11.7109375" style="20" customWidth="1"/>
    <col min="562" max="562" width="10.85546875" style="20" customWidth="1"/>
    <col min="563" max="756" width="9.140625" style="20"/>
    <col min="757" max="757" width="7.42578125" style="20" customWidth="1"/>
    <col min="758" max="758" width="20.28515625" style="20" customWidth="1"/>
    <col min="759" max="759" width="24.7109375" style="20" customWidth="1"/>
    <col min="760" max="760" width="35.7109375" style="20" customWidth="1"/>
    <col min="761" max="761" width="5" style="20" customWidth="1"/>
    <col min="762" max="762" width="12.85546875" style="20" customWidth="1"/>
    <col min="763" max="763" width="10.7109375" style="20" customWidth="1"/>
    <col min="764" max="764" width="7" style="20" customWidth="1"/>
    <col min="765" max="765" width="12.28515625" style="20" customWidth="1"/>
    <col min="766" max="766" width="10.7109375" style="20" customWidth="1"/>
    <col min="767" max="767" width="10.85546875" style="20" customWidth="1"/>
    <col min="768" max="768" width="8.85546875" style="20" customWidth="1"/>
    <col min="769" max="769" width="13.85546875" style="20" customWidth="1"/>
    <col min="770" max="770" width="20.42578125" style="20" customWidth="1"/>
    <col min="771" max="771" width="12.28515625" style="20" customWidth="1"/>
    <col min="772" max="772" width="19.28515625" style="20" customWidth="1"/>
    <col min="773" max="773" width="11.85546875" style="20" customWidth="1"/>
    <col min="774" max="774" width="9.140625" style="20" customWidth="1"/>
    <col min="775" max="775" width="13.42578125" style="20" customWidth="1"/>
    <col min="776" max="776" width="15.28515625" style="20" customWidth="1"/>
    <col min="777" max="777" width="15.42578125" style="20" customWidth="1"/>
    <col min="778" max="779" width="14.42578125" style="20" customWidth="1"/>
    <col min="780" max="780" width="5" style="20" customWidth="1"/>
    <col min="781" max="783" width="15.140625" style="20" customWidth="1"/>
    <col min="784" max="784" width="4.28515625" style="20" customWidth="1"/>
    <col min="785" max="785" width="16" style="20" customWidth="1"/>
    <col min="786" max="786" width="17.140625" style="20" customWidth="1"/>
    <col min="787" max="787" width="18.28515625" style="20" customWidth="1"/>
    <col min="788" max="788" width="4.85546875" style="20" customWidth="1"/>
    <col min="789" max="789" width="16" style="20" customWidth="1"/>
    <col min="790" max="790" width="17.140625" style="20" customWidth="1"/>
    <col min="791" max="791" width="18.28515625" style="20" customWidth="1"/>
    <col min="792" max="792" width="13.7109375" style="20" customWidth="1"/>
    <col min="793" max="793" width="16" style="20" customWidth="1"/>
    <col min="794" max="794" width="17.140625" style="20" customWidth="1"/>
    <col min="795" max="795" width="18.28515625" style="20" customWidth="1"/>
    <col min="796" max="796" width="13.7109375" style="20" customWidth="1"/>
    <col min="797" max="797" width="16" style="20" customWidth="1"/>
    <col min="798" max="798" width="17.140625" style="20" customWidth="1"/>
    <col min="799" max="799" width="18.28515625" style="20" customWidth="1"/>
    <col min="800" max="800" width="13.7109375" style="20" customWidth="1"/>
    <col min="801" max="801" width="16" style="20" customWidth="1"/>
    <col min="802" max="802" width="17.140625" style="20" customWidth="1"/>
    <col min="803" max="806" width="18.28515625" style="20" customWidth="1"/>
    <col min="807" max="807" width="15" style="20" customWidth="1"/>
    <col min="808" max="808" width="15.7109375" style="20" customWidth="1"/>
    <col min="809" max="809" width="49" style="20" customWidth="1"/>
    <col min="810" max="810" width="19.42578125" style="20" customWidth="1"/>
    <col min="811" max="811" width="14.5703125" style="20" customWidth="1"/>
    <col min="812" max="812" width="12.28515625" style="20" customWidth="1"/>
    <col min="813" max="813" width="14.5703125" style="20" customWidth="1"/>
    <col min="814" max="814" width="11.7109375" style="20" customWidth="1"/>
    <col min="815" max="815" width="14" style="20" customWidth="1"/>
    <col min="816" max="816" width="20.5703125" style="20" customWidth="1"/>
    <col min="817" max="817" width="11.7109375" style="20" customWidth="1"/>
    <col min="818" max="818" width="10.85546875" style="20" customWidth="1"/>
    <col min="819" max="1012" width="9.140625" style="20"/>
    <col min="1013" max="1013" width="7.42578125" style="20" customWidth="1"/>
    <col min="1014" max="1014" width="20.28515625" style="20" customWidth="1"/>
    <col min="1015" max="1015" width="24.7109375" style="20" customWidth="1"/>
    <col min="1016" max="1016" width="35.7109375" style="20" customWidth="1"/>
    <col min="1017" max="1017" width="5" style="20" customWidth="1"/>
    <col min="1018" max="1018" width="12.85546875" style="20" customWidth="1"/>
    <col min="1019" max="1019" width="10.7109375" style="20" customWidth="1"/>
    <col min="1020" max="1020" width="7" style="20" customWidth="1"/>
    <col min="1021" max="1021" width="12.28515625" style="20" customWidth="1"/>
    <col min="1022" max="1022" width="10.7109375" style="20" customWidth="1"/>
    <col min="1023" max="1023" width="10.85546875" style="20" customWidth="1"/>
    <col min="1024" max="1024" width="8.85546875" style="20" customWidth="1"/>
    <col min="1025" max="1025" width="13.85546875" style="20" customWidth="1"/>
    <col min="1026" max="1026" width="20.42578125" style="20" customWidth="1"/>
    <col min="1027" max="1027" width="12.28515625" style="20" customWidth="1"/>
    <col min="1028" max="1028" width="19.28515625" style="20" customWidth="1"/>
    <col min="1029" max="1029" width="11.85546875" style="20" customWidth="1"/>
    <col min="1030" max="1030" width="9.140625" style="20" customWidth="1"/>
    <col min="1031" max="1031" width="13.42578125" style="20" customWidth="1"/>
    <col min="1032" max="1032" width="15.28515625" style="20" customWidth="1"/>
    <col min="1033" max="1033" width="15.42578125" style="20" customWidth="1"/>
    <col min="1034" max="1035" width="14.42578125" style="20" customWidth="1"/>
    <col min="1036" max="1036" width="5" style="20" customWidth="1"/>
    <col min="1037" max="1039" width="15.140625" style="20" customWidth="1"/>
    <col min="1040" max="1040" width="4.28515625" style="20" customWidth="1"/>
    <col min="1041" max="1041" width="16" style="20" customWidth="1"/>
    <col min="1042" max="1042" width="17.140625" style="20" customWidth="1"/>
    <col min="1043" max="1043" width="18.28515625" style="20" customWidth="1"/>
    <col min="1044" max="1044" width="4.85546875" style="20" customWidth="1"/>
    <col min="1045" max="1045" width="16" style="20" customWidth="1"/>
    <col min="1046" max="1046" width="17.140625" style="20" customWidth="1"/>
    <col min="1047" max="1047" width="18.28515625" style="20" customWidth="1"/>
    <col min="1048" max="1048" width="13.7109375" style="20" customWidth="1"/>
    <col min="1049" max="1049" width="16" style="20" customWidth="1"/>
    <col min="1050" max="1050" width="17.140625" style="20" customWidth="1"/>
    <col min="1051" max="1051" width="18.28515625" style="20" customWidth="1"/>
    <col min="1052" max="1052" width="13.7109375" style="20" customWidth="1"/>
    <col min="1053" max="1053" width="16" style="20" customWidth="1"/>
    <col min="1054" max="1054" width="17.140625" style="20" customWidth="1"/>
    <col min="1055" max="1055" width="18.28515625" style="20" customWidth="1"/>
    <col min="1056" max="1056" width="13.7109375" style="20" customWidth="1"/>
    <col min="1057" max="1057" width="16" style="20" customWidth="1"/>
    <col min="1058" max="1058" width="17.140625" style="20" customWidth="1"/>
    <col min="1059" max="1062" width="18.28515625" style="20" customWidth="1"/>
    <col min="1063" max="1063" width="15" style="20" customWidth="1"/>
    <col min="1064" max="1064" width="15.7109375" style="20" customWidth="1"/>
    <col min="1065" max="1065" width="49" style="20" customWidth="1"/>
    <col min="1066" max="1066" width="19.42578125" style="20" customWidth="1"/>
    <col min="1067" max="1067" width="14.5703125" style="20" customWidth="1"/>
    <col min="1068" max="1068" width="12.28515625" style="20" customWidth="1"/>
    <col min="1069" max="1069" width="14.5703125" style="20" customWidth="1"/>
    <col min="1070" max="1070" width="11.7109375" style="20" customWidth="1"/>
    <col min="1071" max="1071" width="14" style="20" customWidth="1"/>
    <col min="1072" max="1072" width="20.5703125" style="20" customWidth="1"/>
    <col min="1073" max="1073" width="11.7109375" style="20" customWidth="1"/>
    <col min="1074" max="1074" width="10.85546875" style="20" customWidth="1"/>
    <col min="1075" max="1268" width="9.140625" style="20"/>
    <col min="1269" max="1269" width="7.42578125" style="20" customWidth="1"/>
    <col min="1270" max="1270" width="20.28515625" style="20" customWidth="1"/>
    <col min="1271" max="1271" width="24.7109375" style="20" customWidth="1"/>
    <col min="1272" max="1272" width="35.7109375" style="20" customWidth="1"/>
    <col min="1273" max="1273" width="5" style="20" customWidth="1"/>
    <col min="1274" max="1274" width="12.85546875" style="20" customWidth="1"/>
    <col min="1275" max="1275" width="10.7109375" style="20" customWidth="1"/>
    <col min="1276" max="1276" width="7" style="20" customWidth="1"/>
    <col min="1277" max="1277" width="12.28515625" style="20" customWidth="1"/>
    <col min="1278" max="1278" width="10.7109375" style="20" customWidth="1"/>
    <col min="1279" max="1279" width="10.85546875" style="20" customWidth="1"/>
    <col min="1280" max="1280" width="8.85546875" style="20" customWidth="1"/>
    <col min="1281" max="1281" width="13.85546875" style="20" customWidth="1"/>
    <col min="1282" max="1282" width="20.42578125" style="20" customWidth="1"/>
    <col min="1283" max="1283" width="12.28515625" style="20" customWidth="1"/>
    <col min="1284" max="1284" width="19.28515625" style="20" customWidth="1"/>
    <col min="1285" max="1285" width="11.85546875" style="20" customWidth="1"/>
    <col min="1286" max="1286" width="9.140625" style="20" customWidth="1"/>
    <col min="1287" max="1287" width="13.42578125" style="20" customWidth="1"/>
    <col min="1288" max="1288" width="15.28515625" style="20" customWidth="1"/>
    <col min="1289" max="1289" width="15.42578125" style="20" customWidth="1"/>
    <col min="1290" max="1291" width="14.42578125" style="20" customWidth="1"/>
    <col min="1292" max="1292" width="5" style="20" customWidth="1"/>
    <col min="1293" max="1295" width="15.140625" style="20" customWidth="1"/>
    <col min="1296" max="1296" width="4.28515625" style="20" customWidth="1"/>
    <col min="1297" max="1297" width="16" style="20" customWidth="1"/>
    <col min="1298" max="1298" width="17.140625" style="20" customWidth="1"/>
    <col min="1299" max="1299" width="18.28515625" style="20" customWidth="1"/>
    <col min="1300" max="1300" width="4.85546875" style="20" customWidth="1"/>
    <col min="1301" max="1301" width="16" style="20" customWidth="1"/>
    <col min="1302" max="1302" width="17.140625" style="20" customWidth="1"/>
    <col min="1303" max="1303" width="18.28515625" style="20" customWidth="1"/>
    <col min="1304" max="1304" width="13.7109375" style="20" customWidth="1"/>
    <col min="1305" max="1305" width="16" style="20" customWidth="1"/>
    <col min="1306" max="1306" width="17.140625" style="20" customWidth="1"/>
    <col min="1307" max="1307" width="18.28515625" style="20" customWidth="1"/>
    <col min="1308" max="1308" width="13.7109375" style="20" customWidth="1"/>
    <col min="1309" max="1309" width="16" style="20" customWidth="1"/>
    <col min="1310" max="1310" width="17.140625" style="20" customWidth="1"/>
    <col min="1311" max="1311" width="18.28515625" style="20" customWidth="1"/>
    <col min="1312" max="1312" width="13.7109375" style="20" customWidth="1"/>
    <col min="1313" max="1313" width="16" style="20" customWidth="1"/>
    <col min="1314" max="1314" width="17.140625" style="20" customWidth="1"/>
    <col min="1315" max="1318" width="18.28515625" style="20" customWidth="1"/>
    <col min="1319" max="1319" width="15" style="20" customWidth="1"/>
    <col min="1320" max="1320" width="15.7109375" style="20" customWidth="1"/>
    <col min="1321" max="1321" width="49" style="20" customWidth="1"/>
    <col min="1322" max="1322" width="19.42578125" style="20" customWidth="1"/>
    <col min="1323" max="1323" width="14.5703125" style="20" customWidth="1"/>
    <col min="1324" max="1324" width="12.28515625" style="20" customWidth="1"/>
    <col min="1325" max="1325" width="14.5703125" style="20" customWidth="1"/>
    <col min="1326" max="1326" width="11.7109375" style="20" customWidth="1"/>
    <col min="1327" max="1327" width="14" style="20" customWidth="1"/>
    <col min="1328" max="1328" width="20.5703125" style="20" customWidth="1"/>
    <col min="1329" max="1329" width="11.7109375" style="20" customWidth="1"/>
    <col min="1330" max="1330" width="10.85546875" style="20" customWidth="1"/>
    <col min="1331" max="1524" width="9.140625" style="20"/>
    <col min="1525" max="1525" width="7.42578125" style="20" customWidth="1"/>
    <col min="1526" max="1526" width="20.28515625" style="20" customWidth="1"/>
    <col min="1527" max="1527" width="24.7109375" style="20" customWidth="1"/>
    <col min="1528" max="1528" width="35.7109375" style="20" customWidth="1"/>
    <col min="1529" max="1529" width="5" style="20" customWidth="1"/>
    <col min="1530" max="1530" width="12.85546875" style="20" customWidth="1"/>
    <col min="1531" max="1531" width="10.7109375" style="20" customWidth="1"/>
    <col min="1532" max="1532" width="7" style="20" customWidth="1"/>
    <col min="1533" max="1533" width="12.28515625" style="20" customWidth="1"/>
    <col min="1534" max="1534" width="10.7109375" style="20" customWidth="1"/>
    <col min="1535" max="1535" width="10.85546875" style="20" customWidth="1"/>
    <col min="1536" max="1536" width="8.85546875" style="20" customWidth="1"/>
    <col min="1537" max="1537" width="13.85546875" style="20" customWidth="1"/>
    <col min="1538" max="1538" width="20.42578125" style="20" customWidth="1"/>
    <col min="1539" max="1539" width="12.28515625" style="20" customWidth="1"/>
    <col min="1540" max="1540" width="19.28515625" style="20" customWidth="1"/>
    <col min="1541" max="1541" width="11.85546875" style="20" customWidth="1"/>
    <col min="1542" max="1542" width="9.140625" style="20" customWidth="1"/>
    <col min="1543" max="1543" width="13.42578125" style="20" customWidth="1"/>
    <col min="1544" max="1544" width="15.28515625" style="20" customWidth="1"/>
    <col min="1545" max="1545" width="15.42578125" style="20" customWidth="1"/>
    <col min="1546" max="1547" width="14.42578125" style="20" customWidth="1"/>
    <col min="1548" max="1548" width="5" style="20" customWidth="1"/>
    <col min="1549" max="1551" width="15.140625" style="20" customWidth="1"/>
    <col min="1552" max="1552" width="4.28515625" style="20" customWidth="1"/>
    <col min="1553" max="1553" width="16" style="20" customWidth="1"/>
    <col min="1554" max="1554" width="17.140625" style="20" customWidth="1"/>
    <col min="1555" max="1555" width="18.28515625" style="20" customWidth="1"/>
    <col min="1556" max="1556" width="4.85546875" style="20" customWidth="1"/>
    <col min="1557" max="1557" width="16" style="20" customWidth="1"/>
    <col min="1558" max="1558" width="17.140625" style="20" customWidth="1"/>
    <col min="1559" max="1559" width="18.28515625" style="20" customWidth="1"/>
    <col min="1560" max="1560" width="13.7109375" style="20" customWidth="1"/>
    <col min="1561" max="1561" width="16" style="20" customWidth="1"/>
    <col min="1562" max="1562" width="17.140625" style="20" customWidth="1"/>
    <col min="1563" max="1563" width="18.28515625" style="20" customWidth="1"/>
    <col min="1564" max="1564" width="13.7109375" style="20" customWidth="1"/>
    <col min="1565" max="1565" width="16" style="20" customWidth="1"/>
    <col min="1566" max="1566" width="17.140625" style="20" customWidth="1"/>
    <col min="1567" max="1567" width="18.28515625" style="20" customWidth="1"/>
    <col min="1568" max="1568" width="13.7109375" style="20" customWidth="1"/>
    <col min="1569" max="1569" width="16" style="20" customWidth="1"/>
    <col min="1570" max="1570" width="17.140625" style="20" customWidth="1"/>
    <col min="1571" max="1574" width="18.28515625" style="20" customWidth="1"/>
    <col min="1575" max="1575" width="15" style="20" customWidth="1"/>
    <col min="1576" max="1576" width="15.7109375" style="20" customWidth="1"/>
    <col min="1577" max="1577" width="49" style="20" customWidth="1"/>
    <col min="1578" max="1578" width="19.42578125" style="20" customWidth="1"/>
    <col min="1579" max="1579" width="14.5703125" style="20" customWidth="1"/>
    <col min="1580" max="1580" width="12.28515625" style="20" customWidth="1"/>
    <col min="1581" max="1581" width="14.5703125" style="20" customWidth="1"/>
    <col min="1582" max="1582" width="11.7109375" style="20" customWidth="1"/>
    <col min="1583" max="1583" width="14" style="20" customWidth="1"/>
    <col min="1584" max="1584" width="20.5703125" style="20" customWidth="1"/>
    <col min="1585" max="1585" width="11.7109375" style="20" customWidth="1"/>
    <col min="1586" max="1586" width="10.85546875" style="20" customWidth="1"/>
    <col min="1587" max="1780" width="9.140625" style="20"/>
    <col min="1781" max="1781" width="7.42578125" style="20" customWidth="1"/>
    <col min="1782" max="1782" width="20.28515625" style="20" customWidth="1"/>
    <col min="1783" max="1783" width="24.7109375" style="20" customWidth="1"/>
    <col min="1784" max="1784" width="35.7109375" style="20" customWidth="1"/>
    <col min="1785" max="1785" width="5" style="20" customWidth="1"/>
    <col min="1786" max="1786" width="12.85546875" style="20" customWidth="1"/>
    <col min="1787" max="1787" width="10.7109375" style="20" customWidth="1"/>
    <col min="1788" max="1788" width="7" style="20" customWidth="1"/>
    <col min="1789" max="1789" width="12.28515625" style="20" customWidth="1"/>
    <col min="1790" max="1790" width="10.7109375" style="20" customWidth="1"/>
    <col min="1791" max="1791" width="10.85546875" style="20" customWidth="1"/>
    <col min="1792" max="1792" width="8.85546875" style="20" customWidth="1"/>
    <col min="1793" max="1793" width="13.85546875" style="20" customWidth="1"/>
    <col min="1794" max="1794" width="20.42578125" style="20" customWidth="1"/>
    <col min="1795" max="1795" width="12.28515625" style="20" customWidth="1"/>
    <col min="1796" max="1796" width="19.28515625" style="20" customWidth="1"/>
    <col min="1797" max="1797" width="11.85546875" style="20" customWidth="1"/>
    <col min="1798" max="1798" width="9.140625" style="20" customWidth="1"/>
    <col min="1799" max="1799" width="13.42578125" style="20" customWidth="1"/>
    <col min="1800" max="1800" width="15.28515625" style="20" customWidth="1"/>
    <col min="1801" max="1801" width="15.42578125" style="20" customWidth="1"/>
    <col min="1802" max="1803" width="14.42578125" style="20" customWidth="1"/>
    <col min="1804" max="1804" width="5" style="20" customWidth="1"/>
    <col min="1805" max="1807" width="15.140625" style="20" customWidth="1"/>
    <col min="1808" max="1808" width="4.28515625" style="20" customWidth="1"/>
    <col min="1809" max="1809" width="16" style="20" customWidth="1"/>
    <col min="1810" max="1810" width="17.140625" style="20" customWidth="1"/>
    <col min="1811" max="1811" width="18.28515625" style="20" customWidth="1"/>
    <col min="1812" max="1812" width="4.85546875" style="20" customWidth="1"/>
    <col min="1813" max="1813" width="16" style="20" customWidth="1"/>
    <col min="1814" max="1814" width="17.140625" style="20" customWidth="1"/>
    <col min="1815" max="1815" width="18.28515625" style="20" customWidth="1"/>
    <col min="1816" max="1816" width="13.7109375" style="20" customWidth="1"/>
    <col min="1817" max="1817" width="16" style="20" customWidth="1"/>
    <col min="1818" max="1818" width="17.140625" style="20" customWidth="1"/>
    <col min="1819" max="1819" width="18.28515625" style="20" customWidth="1"/>
    <col min="1820" max="1820" width="13.7109375" style="20" customWidth="1"/>
    <col min="1821" max="1821" width="16" style="20" customWidth="1"/>
    <col min="1822" max="1822" width="17.140625" style="20" customWidth="1"/>
    <col min="1823" max="1823" width="18.28515625" style="20" customWidth="1"/>
    <col min="1824" max="1824" width="13.7109375" style="20" customWidth="1"/>
    <col min="1825" max="1825" width="16" style="20" customWidth="1"/>
    <col min="1826" max="1826" width="17.140625" style="20" customWidth="1"/>
    <col min="1827" max="1830" width="18.28515625" style="20" customWidth="1"/>
    <col min="1831" max="1831" width="15" style="20" customWidth="1"/>
    <col min="1832" max="1832" width="15.7109375" style="20" customWidth="1"/>
    <col min="1833" max="1833" width="49" style="20" customWidth="1"/>
    <col min="1834" max="1834" width="19.42578125" style="20" customWidth="1"/>
    <col min="1835" max="1835" width="14.5703125" style="20" customWidth="1"/>
    <col min="1836" max="1836" width="12.28515625" style="20" customWidth="1"/>
    <col min="1837" max="1837" width="14.5703125" style="20" customWidth="1"/>
    <col min="1838" max="1838" width="11.7109375" style="20" customWidth="1"/>
    <col min="1839" max="1839" width="14" style="20" customWidth="1"/>
    <col min="1840" max="1840" width="20.5703125" style="20" customWidth="1"/>
    <col min="1841" max="1841" width="11.7109375" style="20" customWidth="1"/>
    <col min="1842" max="1842" width="10.85546875" style="20" customWidth="1"/>
    <col min="1843" max="2036" width="9.140625" style="20"/>
    <col min="2037" max="2037" width="7.42578125" style="20" customWidth="1"/>
    <col min="2038" max="2038" width="20.28515625" style="20" customWidth="1"/>
    <col min="2039" max="2039" width="24.7109375" style="20" customWidth="1"/>
    <col min="2040" max="2040" width="35.7109375" style="20" customWidth="1"/>
    <col min="2041" max="2041" width="5" style="20" customWidth="1"/>
    <col min="2042" max="2042" width="12.85546875" style="20" customWidth="1"/>
    <col min="2043" max="2043" width="10.7109375" style="20" customWidth="1"/>
    <col min="2044" max="2044" width="7" style="20" customWidth="1"/>
    <col min="2045" max="2045" width="12.28515625" style="20" customWidth="1"/>
    <col min="2046" max="2046" width="10.7109375" style="20" customWidth="1"/>
    <col min="2047" max="2047" width="10.85546875" style="20" customWidth="1"/>
    <col min="2048" max="2048" width="8.85546875" style="20" customWidth="1"/>
    <col min="2049" max="2049" width="13.85546875" style="20" customWidth="1"/>
    <col min="2050" max="2050" width="20.42578125" style="20" customWidth="1"/>
    <col min="2051" max="2051" width="12.28515625" style="20" customWidth="1"/>
    <col min="2052" max="2052" width="19.28515625" style="20" customWidth="1"/>
    <col min="2053" max="2053" width="11.85546875" style="20" customWidth="1"/>
    <col min="2054" max="2054" width="9.140625" style="20" customWidth="1"/>
    <col min="2055" max="2055" width="13.42578125" style="20" customWidth="1"/>
    <col min="2056" max="2056" width="15.28515625" style="20" customWidth="1"/>
    <col min="2057" max="2057" width="15.42578125" style="20" customWidth="1"/>
    <col min="2058" max="2059" width="14.42578125" style="20" customWidth="1"/>
    <col min="2060" max="2060" width="5" style="20" customWidth="1"/>
    <col min="2061" max="2063" width="15.140625" style="20" customWidth="1"/>
    <col min="2064" max="2064" width="4.28515625" style="20" customWidth="1"/>
    <col min="2065" max="2065" width="16" style="20" customWidth="1"/>
    <col min="2066" max="2066" width="17.140625" style="20" customWidth="1"/>
    <col min="2067" max="2067" width="18.28515625" style="20" customWidth="1"/>
    <col min="2068" max="2068" width="4.85546875" style="20" customWidth="1"/>
    <col min="2069" max="2069" width="16" style="20" customWidth="1"/>
    <col min="2070" max="2070" width="17.140625" style="20" customWidth="1"/>
    <col min="2071" max="2071" width="18.28515625" style="20" customWidth="1"/>
    <col min="2072" max="2072" width="13.7109375" style="20" customWidth="1"/>
    <col min="2073" max="2073" width="16" style="20" customWidth="1"/>
    <col min="2074" max="2074" width="17.140625" style="20" customWidth="1"/>
    <col min="2075" max="2075" width="18.28515625" style="20" customWidth="1"/>
    <col min="2076" max="2076" width="13.7109375" style="20" customWidth="1"/>
    <col min="2077" max="2077" width="16" style="20" customWidth="1"/>
    <col min="2078" max="2078" width="17.140625" style="20" customWidth="1"/>
    <col min="2079" max="2079" width="18.28515625" style="20" customWidth="1"/>
    <col min="2080" max="2080" width="13.7109375" style="20" customWidth="1"/>
    <col min="2081" max="2081" width="16" style="20" customWidth="1"/>
    <col min="2082" max="2082" width="17.140625" style="20" customWidth="1"/>
    <col min="2083" max="2086" width="18.28515625" style="20" customWidth="1"/>
    <col min="2087" max="2087" width="15" style="20" customWidth="1"/>
    <col min="2088" max="2088" width="15.7109375" style="20" customWidth="1"/>
    <col min="2089" max="2089" width="49" style="20" customWidth="1"/>
    <col min="2090" max="2090" width="19.42578125" style="20" customWidth="1"/>
    <col min="2091" max="2091" width="14.5703125" style="20" customWidth="1"/>
    <col min="2092" max="2092" width="12.28515625" style="20" customWidth="1"/>
    <col min="2093" max="2093" width="14.5703125" style="20" customWidth="1"/>
    <col min="2094" max="2094" width="11.7109375" style="20" customWidth="1"/>
    <col min="2095" max="2095" width="14" style="20" customWidth="1"/>
    <col min="2096" max="2096" width="20.5703125" style="20" customWidth="1"/>
    <col min="2097" max="2097" width="11.7109375" style="20" customWidth="1"/>
    <col min="2098" max="2098" width="10.85546875" style="20" customWidth="1"/>
    <col min="2099" max="2292" width="9.140625" style="20"/>
    <col min="2293" max="2293" width="7.42578125" style="20" customWidth="1"/>
    <col min="2294" max="2294" width="20.28515625" style="20" customWidth="1"/>
    <col min="2295" max="2295" width="24.7109375" style="20" customWidth="1"/>
    <col min="2296" max="2296" width="35.7109375" style="20" customWidth="1"/>
    <col min="2297" max="2297" width="5" style="20" customWidth="1"/>
    <col min="2298" max="2298" width="12.85546875" style="20" customWidth="1"/>
    <col min="2299" max="2299" width="10.7109375" style="20" customWidth="1"/>
    <col min="2300" max="2300" width="7" style="20" customWidth="1"/>
    <col min="2301" max="2301" width="12.28515625" style="20" customWidth="1"/>
    <col min="2302" max="2302" width="10.7109375" style="20" customWidth="1"/>
    <col min="2303" max="2303" width="10.85546875" style="20" customWidth="1"/>
    <col min="2304" max="2304" width="8.85546875" style="20" customWidth="1"/>
    <col min="2305" max="2305" width="13.85546875" style="20" customWidth="1"/>
    <col min="2306" max="2306" width="20.42578125" style="20" customWidth="1"/>
    <col min="2307" max="2307" width="12.28515625" style="20" customWidth="1"/>
    <col min="2308" max="2308" width="19.28515625" style="20" customWidth="1"/>
    <col min="2309" max="2309" width="11.85546875" style="20" customWidth="1"/>
    <col min="2310" max="2310" width="9.140625" style="20" customWidth="1"/>
    <col min="2311" max="2311" width="13.42578125" style="20" customWidth="1"/>
    <col min="2312" max="2312" width="15.28515625" style="20" customWidth="1"/>
    <col min="2313" max="2313" width="15.42578125" style="20" customWidth="1"/>
    <col min="2314" max="2315" width="14.42578125" style="20" customWidth="1"/>
    <col min="2316" max="2316" width="5" style="20" customWidth="1"/>
    <col min="2317" max="2319" width="15.140625" style="20" customWidth="1"/>
    <col min="2320" max="2320" width="4.28515625" style="20" customWidth="1"/>
    <col min="2321" max="2321" width="16" style="20" customWidth="1"/>
    <col min="2322" max="2322" width="17.140625" style="20" customWidth="1"/>
    <col min="2323" max="2323" width="18.28515625" style="20" customWidth="1"/>
    <col min="2324" max="2324" width="4.85546875" style="20" customWidth="1"/>
    <col min="2325" max="2325" width="16" style="20" customWidth="1"/>
    <col min="2326" max="2326" width="17.140625" style="20" customWidth="1"/>
    <col min="2327" max="2327" width="18.28515625" style="20" customWidth="1"/>
    <col min="2328" max="2328" width="13.7109375" style="20" customWidth="1"/>
    <col min="2329" max="2329" width="16" style="20" customWidth="1"/>
    <col min="2330" max="2330" width="17.140625" style="20" customWidth="1"/>
    <col min="2331" max="2331" width="18.28515625" style="20" customWidth="1"/>
    <col min="2332" max="2332" width="13.7109375" style="20" customWidth="1"/>
    <col min="2333" max="2333" width="16" style="20" customWidth="1"/>
    <col min="2334" max="2334" width="17.140625" style="20" customWidth="1"/>
    <col min="2335" max="2335" width="18.28515625" style="20" customWidth="1"/>
    <col min="2336" max="2336" width="13.7109375" style="20" customWidth="1"/>
    <col min="2337" max="2337" width="16" style="20" customWidth="1"/>
    <col min="2338" max="2338" width="17.140625" style="20" customWidth="1"/>
    <col min="2339" max="2342" width="18.28515625" style="20" customWidth="1"/>
    <col min="2343" max="2343" width="15" style="20" customWidth="1"/>
    <col min="2344" max="2344" width="15.7109375" style="20" customWidth="1"/>
    <col min="2345" max="2345" width="49" style="20" customWidth="1"/>
    <col min="2346" max="2346" width="19.42578125" style="20" customWidth="1"/>
    <col min="2347" max="2347" width="14.5703125" style="20" customWidth="1"/>
    <col min="2348" max="2348" width="12.28515625" style="20" customWidth="1"/>
    <col min="2349" max="2349" width="14.5703125" style="20" customWidth="1"/>
    <col min="2350" max="2350" width="11.7109375" style="20" customWidth="1"/>
    <col min="2351" max="2351" width="14" style="20" customWidth="1"/>
    <col min="2352" max="2352" width="20.5703125" style="20" customWidth="1"/>
    <col min="2353" max="2353" width="11.7109375" style="20" customWidth="1"/>
    <col min="2354" max="2354" width="10.85546875" style="20" customWidth="1"/>
    <col min="2355" max="2548" width="9.140625" style="20"/>
    <col min="2549" max="2549" width="7.42578125" style="20" customWidth="1"/>
    <col min="2550" max="2550" width="20.28515625" style="20" customWidth="1"/>
    <col min="2551" max="2551" width="24.7109375" style="20" customWidth="1"/>
    <col min="2552" max="2552" width="35.7109375" style="20" customWidth="1"/>
    <col min="2553" max="2553" width="5" style="20" customWidth="1"/>
    <col min="2554" max="2554" width="12.85546875" style="20" customWidth="1"/>
    <col min="2555" max="2555" width="10.7109375" style="20" customWidth="1"/>
    <col min="2556" max="2556" width="7" style="20" customWidth="1"/>
    <col min="2557" max="2557" width="12.28515625" style="20" customWidth="1"/>
    <col min="2558" max="2558" width="10.7109375" style="20" customWidth="1"/>
    <col min="2559" max="2559" width="10.85546875" style="20" customWidth="1"/>
    <col min="2560" max="2560" width="8.85546875" style="20" customWidth="1"/>
    <col min="2561" max="2561" width="13.85546875" style="20" customWidth="1"/>
    <col min="2562" max="2562" width="20.42578125" style="20" customWidth="1"/>
    <col min="2563" max="2563" width="12.28515625" style="20" customWidth="1"/>
    <col min="2564" max="2564" width="19.28515625" style="20" customWidth="1"/>
    <col min="2565" max="2565" width="11.85546875" style="20" customWidth="1"/>
    <col min="2566" max="2566" width="9.140625" style="20" customWidth="1"/>
    <col min="2567" max="2567" width="13.42578125" style="20" customWidth="1"/>
    <col min="2568" max="2568" width="15.28515625" style="20" customWidth="1"/>
    <col min="2569" max="2569" width="15.42578125" style="20" customWidth="1"/>
    <col min="2570" max="2571" width="14.42578125" style="20" customWidth="1"/>
    <col min="2572" max="2572" width="5" style="20" customWidth="1"/>
    <col min="2573" max="2575" width="15.140625" style="20" customWidth="1"/>
    <col min="2576" max="2576" width="4.28515625" style="20" customWidth="1"/>
    <col min="2577" max="2577" width="16" style="20" customWidth="1"/>
    <col min="2578" max="2578" width="17.140625" style="20" customWidth="1"/>
    <col min="2579" max="2579" width="18.28515625" style="20" customWidth="1"/>
    <col min="2580" max="2580" width="4.85546875" style="20" customWidth="1"/>
    <col min="2581" max="2581" width="16" style="20" customWidth="1"/>
    <col min="2582" max="2582" width="17.140625" style="20" customWidth="1"/>
    <col min="2583" max="2583" width="18.28515625" style="20" customWidth="1"/>
    <col min="2584" max="2584" width="13.7109375" style="20" customWidth="1"/>
    <col min="2585" max="2585" width="16" style="20" customWidth="1"/>
    <col min="2586" max="2586" width="17.140625" style="20" customWidth="1"/>
    <col min="2587" max="2587" width="18.28515625" style="20" customWidth="1"/>
    <col min="2588" max="2588" width="13.7109375" style="20" customWidth="1"/>
    <col min="2589" max="2589" width="16" style="20" customWidth="1"/>
    <col min="2590" max="2590" width="17.140625" style="20" customWidth="1"/>
    <col min="2591" max="2591" width="18.28515625" style="20" customWidth="1"/>
    <col min="2592" max="2592" width="13.7109375" style="20" customWidth="1"/>
    <col min="2593" max="2593" width="16" style="20" customWidth="1"/>
    <col min="2594" max="2594" width="17.140625" style="20" customWidth="1"/>
    <col min="2595" max="2598" width="18.28515625" style="20" customWidth="1"/>
    <col min="2599" max="2599" width="15" style="20" customWidth="1"/>
    <col min="2600" max="2600" width="15.7109375" style="20" customWidth="1"/>
    <col min="2601" max="2601" width="49" style="20" customWidth="1"/>
    <col min="2602" max="2602" width="19.42578125" style="20" customWidth="1"/>
    <col min="2603" max="2603" width="14.5703125" style="20" customWidth="1"/>
    <col min="2604" max="2604" width="12.28515625" style="20" customWidth="1"/>
    <col min="2605" max="2605" width="14.5703125" style="20" customWidth="1"/>
    <col min="2606" max="2606" width="11.7109375" style="20" customWidth="1"/>
    <col min="2607" max="2607" width="14" style="20" customWidth="1"/>
    <col min="2608" max="2608" width="20.5703125" style="20" customWidth="1"/>
    <col min="2609" max="2609" width="11.7109375" style="20" customWidth="1"/>
    <col min="2610" max="2610" width="10.85546875" style="20" customWidth="1"/>
    <col min="2611" max="2804" width="9.140625" style="20"/>
    <col min="2805" max="2805" width="7.42578125" style="20" customWidth="1"/>
    <col min="2806" max="2806" width="20.28515625" style="20" customWidth="1"/>
    <col min="2807" max="2807" width="24.7109375" style="20" customWidth="1"/>
    <col min="2808" max="2808" width="35.7109375" style="20" customWidth="1"/>
    <col min="2809" max="2809" width="5" style="20" customWidth="1"/>
    <col min="2810" max="2810" width="12.85546875" style="20" customWidth="1"/>
    <col min="2811" max="2811" width="10.7109375" style="20" customWidth="1"/>
    <col min="2812" max="2812" width="7" style="20" customWidth="1"/>
    <col min="2813" max="2813" width="12.28515625" style="20" customWidth="1"/>
    <col min="2814" max="2814" width="10.7109375" style="20" customWidth="1"/>
    <col min="2815" max="2815" width="10.85546875" style="20" customWidth="1"/>
    <col min="2816" max="2816" width="8.85546875" style="20" customWidth="1"/>
    <col min="2817" max="2817" width="13.85546875" style="20" customWidth="1"/>
    <col min="2818" max="2818" width="20.42578125" style="20" customWidth="1"/>
    <col min="2819" max="2819" width="12.28515625" style="20" customWidth="1"/>
    <col min="2820" max="2820" width="19.28515625" style="20" customWidth="1"/>
    <col min="2821" max="2821" width="11.85546875" style="20" customWidth="1"/>
    <col min="2822" max="2822" width="9.140625" style="20" customWidth="1"/>
    <col min="2823" max="2823" width="13.42578125" style="20" customWidth="1"/>
    <col min="2824" max="2824" width="15.28515625" style="20" customWidth="1"/>
    <col min="2825" max="2825" width="15.42578125" style="20" customWidth="1"/>
    <col min="2826" max="2827" width="14.42578125" style="20" customWidth="1"/>
    <col min="2828" max="2828" width="5" style="20" customWidth="1"/>
    <col min="2829" max="2831" width="15.140625" style="20" customWidth="1"/>
    <col min="2832" max="2832" width="4.28515625" style="20" customWidth="1"/>
    <col min="2833" max="2833" width="16" style="20" customWidth="1"/>
    <col min="2834" max="2834" width="17.140625" style="20" customWidth="1"/>
    <col min="2835" max="2835" width="18.28515625" style="20" customWidth="1"/>
    <col min="2836" max="2836" width="4.85546875" style="20" customWidth="1"/>
    <col min="2837" max="2837" width="16" style="20" customWidth="1"/>
    <col min="2838" max="2838" width="17.140625" style="20" customWidth="1"/>
    <col min="2839" max="2839" width="18.28515625" style="20" customWidth="1"/>
    <col min="2840" max="2840" width="13.7109375" style="20" customWidth="1"/>
    <col min="2841" max="2841" width="16" style="20" customWidth="1"/>
    <col min="2842" max="2842" width="17.140625" style="20" customWidth="1"/>
    <col min="2843" max="2843" width="18.28515625" style="20" customWidth="1"/>
    <col min="2844" max="2844" width="13.7109375" style="20" customWidth="1"/>
    <col min="2845" max="2845" width="16" style="20" customWidth="1"/>
    <col min="2846" max="2846" width="17.140625" style="20" customWidth="1"/>
    <col min="2847" max="2847" width="18.28515625" style="20" customWidth="1"/>
    <col min="2848" max="2848" width="13.7109375" style="20" customWidth="1"/>
    <col min="2849" max="2849" width="16" style="20" customWidth="1"/>
    <col min="2850" max="2850" width="17.140625" style="20" customWidth="1"/>
    <col min="2851" max="2854" width="18.28515625" style="20" customWidth="1"/>
    <col min="2855" max="2855" width="15" style="20" customWidth="1"/>
    <col min="2856" max="2856" width="15.7109375" style="20" customWidth="1"/>
    <col min="2857" max="2857" width="49" style="20" customWidth="1"/>
    <col min="2858" max="2858" width="19.42578125" style="20" customWidth="1"/>
    <col min="2859" max="2859" width="14.5703125" style="20" customWidth="1"/>
    <col min="2860" max="2860" width="12.28515625" style="20" customWidth="1"/>
    <col min="2861" max="2861" width="14.5703125" style="20" customWidth="1"/>
    <col min="2862" max="2862" width="11.7109375" style="20" customWidth="1"/>
    <col min="2863" max="2863" width="14" style="20" customWidth="1"/>
    <col min="2864" max="2864" width="20.5703125" style="20" customWidth="1"/>
    <col min="2865" max="2865" width="11.7109375" style="20" customWidth="1"/>
    <col min="2866" max="2866" width="10.85546875" style="20" customWidth="1"/>
    <col min="2867" max="3060" width="9.140625" style="20"/>
    <col min="3061" max="3061" width="7.42578125" style="20" customWidth="1"/>
    <col min="3062" max="3062" width="20.28515625" style="20" customWidth="1"/>
    <col min="3063" max="3063" width="24.7109375" style="20" customWidth="1"/>
    <col min="3064" max="3064" width="35.7109375" style="20" customWidth="1"/>
    <col min="3065" max="3065" width="5" style="20" customWidth="1"/>
    <col min="3066" max="3066" width="12.85546875" style="20" customWidth="1"/>
    <col min="3067" max="3067" width="10.7109375" style="20" customWidth="1"/>
    <col min="3068" max="3068" width="7" style="20" customWidth="1"/>
    <col min="3069" max="3069" width="12.28515625" style="20" customWidth="1"/>
    <col min="3070" max="3070" width="10.7109375" style="20" customWidth="1"/>
    <col min="3071" max="3071" width="10.85546875" style="20" customWidth="1"/>
    <col min="3072" max="3072" width="8.85546875" style="20" customWidth="1"/>
    <col min="3073" max="3073" width="13.85546875" style="20" customWidth="1"/>
    <col min="3074" max="3074" width="20.42578125" style="20" customWidth="1"/>
    <col min="3075" max="3075" width="12.28515625" style="20" customWidth="1"/>
    <col min="3076" max="3076" width="19.28515625" style="20" customWidth="1"/>
    <col min="3077" max="3077" width="11.85546875" style="20" customWidth="1"/>
    <col min="3078" max="3078" width="9.140625" style="20" customWidth="1"/>
    <col min="3079" max="3079" width="13.42578125" style="20" customWidth="1"/>
    <col min="3080" max="3080" width="15.28515625" style="20" customWidth="1"/>
    <col min="3081" max="3081" width="15.42578125" style="20" customWidth="1"/>
    <col min="3082" max="3083" width="14.42578125" style="20" customWidth="1"/>
    <col min="3084" max="3084" width="5" style="20" customWidth="1"/>
    <col min="3085" max="3087" width="15.140625" style="20" customWidth="1"/>
    <col min="3088" max="3088" width="4.28515625" style="20" customWidth="1"/>
    <col min="3089" max="3089" width="16" style="20" customWidth="1"/>
    <col min="3090" max="3090" width="17.140625" style="20" customWidth="1"/>
    <col min="3091" max="3091" width="18.28515625" style="20" customWidth="1"/>
    <col min="3092" max="3092" width="4.85546875" style="20" customWidth="1"/>
    <col min="3093" max="3093" width="16" style="20" customWidth="1"/>
    <col min="3094" max="3094" width="17.140625" style="20" customWidth="1"/>
    <col min="3095" max="3095" width="18.28515625" style="20" customWidth="1"/>
    <col min="3096" max="3096" width="13.7109375" style="20" customWidth="1"/>
    <col min="3097" max="3097" width="16" style="20" customWidth="1"/>
    <col min="3098" max="3098" width="17.140625" style="20" customWidth="1"/>
    <col min="3099" max="3099" width="18.28515625" style="20" customWidth="1"/>
    <col min="3100" max="3100" width="13.7109375" style="20" customWidth="1"/>
    <col min="3101" max="3101" width="16" style="20" customWidth="1"/>
    <col min="3102" max="3102" width="17.140625" style="20" customWidth="1"/>
    <col min="3103" max="3103" width="18.28515625" style="20" customWidth="1"/>
    <col min="3104" max="3104" width="13.7109375" style="20" customWidth="1"/>
    <col min="3105" max="3105" width="16" style="20" customWidth="1"/>
    <col min="3106" max="3106" width="17.140625" style="20" customWidth="1"/>
    <col min="3107" max="3110" width="18.28515625" style="20" customWidth="1"/>
    <col min="3111" max="3111" width="15" style="20" customWidth="1"/>
    <col min="3112" max="3112" width="15.7109375" style="20" customWidth="1"/>
    <col min="3113" max="3113" width="49" style="20" customWidth="1"/>
    <col min="3114" max="3114" width="19.42578125" style="20" customWidth="1"/>
    <col min="3115" max="3115" width="14.5703125" style="20" customWidth="1"/>
    <col min="3116" max="3116" width="12.28515625" style="20" customWidth="1"/>
    <col min="3117" max="3117" width="14.5703125" style="20" customWidth="1"/>
    <col min="3118" max="3118" width="11.7109375" style="20" customWidth="1"/>
    <col min="3119" max="3119" width="14" style="20" customWidth="1"/>
    <col min="3120" max="3120" width="20.5703125" style="20" customWidth="1"/>
    <col min="3121" max="3121" width="11.7109375" style="20" customWidth="1"/>
    <col min="3122" max="3122" width="10.85546875" style="20" customWidth="1"/>
    <col min="3123" max="3316" width="9.140625" style="20"/>
    <col min="3317" max="3317" width="7.42578125" style="20" customWidth="1"/>
    <col min="3318" max="3318" width="20.28515625" style="20" customWidth="1"/>
    <col min="3319" max="3319" width="24.7109375" style="20" customWidth="1"/>
    <col min="3320" max="3320" width="35.7109375" style="20" customWidth="1"/>
    <col min="3321" max="3321" width="5" style="20" customWidth="1"/>
    <col min="3322" max="3322" width="12.85546875" style="20" customWidth="1"/>
    <col min="3323" max="3323" width="10.7109375" style="20" customWidth="1"/>
    <col min="3324" max="3324" width="7" style="20" customWidth="1"/>
    <col min="3325" max="3325" width="12.28515625" style="20" customWidth="1"/>
    <col min="3326" max="3326" width="10.7109375" style="20" customWidth="1"/>
    <col min="3327" max="3327" width="10.85546875" style="20" customWidth="1"/>
    <col min="3328" max="3328" width="8.85546875" style="20" customWidth="1"/>
    <col min="3329" max="3329" width="13.85546875" style="20" customWidth="1"/>
    <col min="3330" max="3330" width="20.42578125" style="20" customWidth="1"/>
    <col min="3331" max="3331" width="12.28515625" style="20" customWidth="1"/>
    <col min="3332" max="3332" width="19.28515625" style="20" customWidth="1"/>
    <col min="3333" max="3333" width="11.85546875" style="20" customWidth="1"/>
    <col min="3334" max="3334" width="9.140625" style="20" customWidth="1"/>
    <col min="3335" max="3335" width="13.42578125" style="20" customWidth="1"/>
    <col min="3336" max="3336" width="15.28515625" style="20" customWidth="1"/>
    <col min="3337" max="3337" width="15.42578125" style="20" customWidth="1"/>
    <col min="3338" max="3339" width="14.42578125" style="20" customWidth="1"/>
    <col min="3340" max="3340" width="5" style="20" customWidth="1"/>
    <col min="3341" max="3343" width="15.140625" style="20" customWidth="1"/>
    <col min="3344" max="3344" width="4.28515625" style="20" customWidth="1"/>
    <col min="3345" max="3345" width="16" style="20" customWidth="1"/>
    <col min="3346" max="3346" width="17.140625" style="20" customWidth="1"/>
    <col min="3347" max="3347" width="18.28515625" style="20" customWidth="1"/>
    <col min="3348" max="3348" width="4.85546875" style="20" customWidth="1"/>
    <col min="3349" max="3349" width="16" style="20" customWidth="1"/>
    <col min="3350" max="3350" width="17.140625" style="20" customWidth="1"/>
    <col min="3351" max="3351" width="18.28515625" style="20" customWidth="1"/>
    <col min="3352" max="3352" width="13.7109375" style="20" customWidth="1"/>
    <col min="3353" max="3353" width="16" style="20" customWidth="1"/>
    <col min="3354" max="3354" width="17.140625" style="20" customWidth="1"/>
    <col min="3355" max="3355" width="18.28515625" style="20" customWidth="1"/>
    <col min="3356" max="3356" width="13.7109375" style="20" customWidth="1"/>
    <col min="3357" max="3357" width="16" style="20" customWidth="1"/>
    <col min="3358" max="3358" width="17.140625" style="20" customWidth="1"/>
    <col min="3359" max="3359" width="18.28515625" style="20" customWidth="1"/>
    <col min="3360" max="3360" width="13.7109375" style="20" customWidth="1"/>
    <col min="3361" max="3361" width="16" style="20" customWidth="1"/>
    <col min="3362" max="3362" width="17.140625" style="20" customWidth="1"/>
    <col min="3363" max="3366" width="18.28515625" style="20" customWidth="1"/>
    <col min="3367" max="3367" width="15" style="20" customWidth="1"/>
    <col min="3368" max="3368" width="15.7109375" style="20" customWidth="1"/>
    <col min="3369" max="3369" width="49" style="20" customWidth="1"/>
    <col min="3370" max="3370" width="19.42578125" style="20" customWidth="1"/>
    <col min="3371" max="3371" width="14.5703125" style="20" customWidth="1"/>
    <col min="3372" max="3372" width="12.28515625" style="20" customWidth="1"/>
    <col min="3373" max="3373" width="14.5703125" style="20" customWidth="1"/>
    <col min="3374" max="3374" width="11.7109375" style="20" customWidth="1"/>
    <col min="3375" max="3375" width="14" style="20" customWidth="1"/>
    <col min="3376" max="3376" width="20.5703125" style="20" customWidth="1"/>
    <col min="3377" max="3377" width="11.7109375" style="20" customWidth="1"/>
    <col min="3378" max="3378" width="10.85546875" style="20" customWidth="1"/>
    <col min="3379" max="3572" width="9.140625" style="20"/>
    <col min="3573" max="3573" width="7.42578125" style="20" customWidth="1"/>
    <col min="3574" max="3574" width="20.28515625" style="20" customWidth="1"/>
    <col min="3575" max="3575" width="24.7109375" style="20" customWidth="1"/>
    <col min="3576" max="3576" width="35.7109375" style="20" customWidth="1"/>
    <col min="3577" max="3577" width="5" style="20" customWidth="1"/>
    <col min="3578" max="3578" width="12.85546875" style="20" customWidth="1"/>
    <col min="3579" max="3579" width="10.7109375" style="20" customWidth="1"/>
    <col min="3580" max="3580" width="7" style="20" customWidth="1"/>
    <col min="3581" max="3581" width="12.28515625" style="20" customWidth="1"/>
    <col min="3582" max="3582" width="10.7109375" style="20" customWidth="1"/>
    <col min="3583" max="3583" width="10.85546875" style="20" customWidth="1"/>
    <col min="3584" max="3584" width="8.85546875" style="20" customWidth="1"/>
    <col min="3585" max="3585" width="13.85546875" style="20" customWidth="1"/>
    <col min="3586" max="3586" width="20.42578125" style="20" customWidth="1"/>
    <col min="3587" max="3587" width="12.28515625" style="20" customWidth="1"/>
    <col min="3588" max="3588" width="19.28515625" style="20" customWidth="1"/>
    <col min="3589" max="3589" width="11.85546875" style="20" customWidth="1"/>
    <col min="3590" max="3590" width="9.140625" style="20" customWidth="1"/>
    <col min="3591" max="3591" width="13.42578125" style="20" customWidth="1"/>
    <col min="3592" max="3592" width="15.28515625" style="20" customWidth="1"/>
    <col min="3593" max="3593" width="15.42578125" style="20" customWidth="1"/>
    <col min="3594" max="3595" width="14.42578125" style="20" customWidth="1"/>
    <col min="3596" max="3596" width="5" style="20" customWidth="1"/>
    <col min="3597" max="3599" width="15.140625" style="20" customWidth="1"/>
    <col min="3600" max="3600" width="4.28515625" style="20" customWidth="1"/>
    <col min="3601" max="3601" width="16" style="20" customWidth="1"/>
    <col min="3602" max="3602" width="17.140625" style="20" customWidth="1"/>
    <col min="3603" max="3603" width="18.28515625" style="20" customWidth="1"/>
    <col min="3604" max="3604" width="4.85546875" style="20" customWidth="1"/>
    <col min="3605" max="3605" width="16" style="20" customWidth="1"/>
    <col min="3606" max="3606" width="17.140625" style="20" customWidth="1"/>
    <col min="3607" max="3607" width="18.28515625" style="20" customWidth="1"/>
    <col min="3608" max="3608" width="13.7109375" style="20" customWidth="1"/>
    <col min="3609" max="3609" width="16" style="20" customWidth="1"/>
    <col min="3610" max="3610" width="17.140625" style="20" customWidth="1"/>
    <col min="3611" max="3611" width="18.28515625" style="20" customWidth="1"/>
    <col min="3612" max="3612" width="13.7109375" style="20" customWidth="1"/>
    <col min="3613" max="3613" width="16" style="20" customWidth="1"/>
    <col min="3614" max="3614" width="17.140625" style="20" customWidth="1"/>
    <col min="3615" max="3615" width="18.28515625" style="20" customWidth="1"/>
    <col min="3616" max="3616" width="13.7109375" style="20" customWidth="1"/>
    <col min="3617" max="3617" width="16" style="20" customWidth="1"/>
    <col min="3618" max="3618" width="17.140625" style="20" customWidth="1"/>
    <col min="3619" max="3622" width="18.28515625" style="20" customWidth="1"/>
    <col min="3623" max="3623" width="15" style="20" customWidth="1"/>
    <col min="3624" max="3624" width="15.7109375" style="20" customWidth="1"/>
    <col min="3625" max="3625" width="49" style="20" customWidth="1"/>
    <col min="3626" max="3626" width="19.42578125" style="20" customWidth="1"/>
    <col min="3627" max="3627" width="14.5703125" style="20" customWidth="1"/>
    <col min="3628" max="3628" width="12.28515625" style="20" customWidth="1"/>
    <col min="3629" max="3629" width="14.5703125" style="20" customWidth="1"/>
    <col min="3630" max="3630" width="11.7109375" style="20" customWidth="1"/>
    <col min="3631" max="3631" width="14" style="20" customWidth="1"/>
    <col min="3632" max="3632" width="20.5703125" style="20" customWidth="1"/>
    <col min="3633" max="3633" width="11.7109375" style="20" customWidth="1"/>
    <col min="3634" max="3634" width="10.85546875" style="20" customWidth="1"/>
    <col min="3635" max="3828" width="9.140625" style="20"/>
    <col min="3829" max="3829" width="7.42578125" style="20" customWidth="1"/>
    <col min="3830" max="3830" width="20.28515625" style="20" customWidth="1"/>
    <col min="3831" max="3831" width="24.7109375" style="20" customWidth="1"/>
    <col min="3832" max="3832" width="35.7109375" style="20" customWidth="1"/>
    <col min="3833" max="3833" width="5" style="20" customWidth="1"/>
    <col min="3834" max="3834" width="12.85546875" style="20" customWidth="1"/>
    <col min="3835" max="3835" width="10.7109375" style="20" customWidth="1"/>
    <col min="3836" max="3836" width="7" style="20" customWidth="1"/>
    <col min="3837" max="3837" width="12.28515625" style="20" customWidth="1"/>
    <col min="3838" max="3838" width="10.7109375" style="20" customWidth="1"/>
    <col min="3839" max="3839" width="10.85546875" style="20" customWidth="1"/>
    <col min="3840" max="3840" width="8.85546875" style="20" customWidth="1"/>
    <col min="3841" max="3841" width="13.85546875" style="20" customWidth="1"/>
    <col min="3842" max="3842" width="20.42578125" style="20" customWidth="1"/>
    <col min="3843" max="3843" width="12.28515625" style="20" customWidth="1"/>
    <col min="3844" max="3844" width="19.28515625" style="20" customWidth="1"/>
    <col min="3845" max="3845" width="11.85546875" style="20" customWidth="1"/>
    <col min="3846" max="3846" width="9.140625" style="20" customWidth="1"/>
    <col min="3847" max="3847" width="13.42578125" style="20" customWidth="1"/>
    <col min="3848" max="3848" width="15.28515625" style="20" customWidth="1"/>
    <col min="3849" max="3849" width="15.42578125" style="20" customWidth="1"/>
    <col min="3850" max="3851" width="14.42578125" style="20" customWidth="1"/>
    <col min="3852" max="3852" width="5" style="20" customWidth="1"/>
    <col min="3853" max="3855" width="15.140625" style="20" customWidth="1"/>
    <col min="3856" max="3856" width="4.28515625" style="20" customWidth="1"/>
    <col min="3857" max="3857" width="16" style="20" customWidth="1"/>
    <col min="3858" max="3858" width="17.140625" style="20" customWidth="1"/>
    <col min="3859" max="3859" width="18.28515625" style="20" customWidth="1"/>
    <col min="3860" max="3860" width="4.85546875" style="20" customWidth="1"/>
    <col min="3861" max="3861" width="16" style="20" customWidth="1"/>
    <col min="3862" max="3862" width="17.140625" style="20" customWidth="1"/>
    <col min="3863" max="3863" width="18.28515625" style="20" customWidth="1"/>
    <col min="3864" max="3864" width="13.7109375" style="20" customWidth="1"/>
    <col min="3865" max="3865" width="16" style="20" customWidth="1"/>
    <col min="3866" max="3866" width="17.140625" style="20" customWidth="1"/>
    <col min="3867" max="3867" width="18.28515625" style="20" customWidth="1"/>
    <col min="3868" max="3868" width="13.7109375" style="20" customWidth="1"/>
    <col min="3869" max="3869" width="16" style="20" customWidth="1"/>
    <col min="3870" max="3870" width="17.140625" style="20" customWidth="1"/>
    <col min="3871" max="3871" width="18.28515625" style="20" customWidth="1"/>
    <col min="3872" max="3872" width="13.7109375" style="20" customWidth="1"/>
    <col min="3873" max="3873" width="16" style="20" customWidth="1"/>
    <col min="3874" max="3874" width="17.140625" style="20" customWidth="1"/>
    <col min="3875" max="3878" width="18.28515625" style="20" customWidth="1"/>
    <col min="3879" max="3879" width="15" style="20" customWidth="1"/>
    <col min="3880" max="3880" width="15.7109375" style="20" customWidth="1"/>
    <col min="3881" max="3881" width="49" style="20" customWidth="1"/>
    <col min="3882" max="3882" width="19.42578125" style="20" customWidth="1"/>
    <col min="3883" max="3883" width="14.5703125" style="20" customWidth="1"/>
    <col min="3884" max="3884" width="12.28515625" style="20" customWidth="1"/>
    <col min="3885" max="3885" width="14.5703125" style="20" customWidth="1"/>
    <col min="3886" max="3886" width="11.7109375" style="20" customWidth="1"/>
    <col min="3887" max="3887" width="14" style="20" customWidth="1"/>
    <col min="3888" max="3888" width="20.5703125" style="20" customWidth="1"/>
    <col min="3889" max="3889" width="11.7109375" style="20" customWidth="1"/>
    <col min="3890" max="3890" width="10.85546875" style="20" customWidth="1"/>
    <col min="3891" max="4084" width="9.140625" style="20"/>
    <col min="4085" max="4085" width="7.42578125" style="20" customWidth="1"/>
    <col min="4086" max="4086" width="20.28515625" style="20" customWidth="1"/>
    <col min="4087" max="4087" width="24.7109375" style="20" customWidth="1"/>
    <col min="4088" max="4088" width="35.7109375" style="20" customWidth="1"/>
    <col min="4089" max="4089" width="5" style="20" customWidth="1"/>
    <col min="4090" max="4090" width="12.85546875" style="20" customWidth="1"/>
    <col min="4091" max="4091" width="10.7109375" style="20" customWidth="1"/>
    <col min="4092" max="4092" width="7" style="20" customWidth="1"/>
    <col min="4093" max="4093" width="12.28515625" style="20" customWidth="1"/>
    <col min="4094" max="4094" width="10.7109375" style="20" customWidth="1"/>
    <col min="4095" max="4095" width="10.85546875" style="20" customWidth="1"/>
    <col min="4096" max="4096" width="8.85546875" style="20" customWidth="1"/>
    <col min="4097" max="4097" width="13.85546875" style="20" customWidth="1"/>
    <col min="4098" max="4098" width="20.42578125" style="20" customWidth="1"/>
    <col min="4099" max="4099" width="12.28515625" style="20" customWidth="1"/>
    <col min="4100" max="4100" width="19.28515625" style="20" customWidth="1"/>
    <col min="4101" max="4101" width="11.85546875" style="20" customWidth="1"/>
    <col min="4102" max="4102" width="9.140625" style="20" customWidth="1"/>
    <col min="4103" max="4103" width="13.42578125" style="20" customWidth="1"/>
    <col min="4104" max="4104" width="15.28515625" style="20" customWidth="1"/>
    <col min="4105" max="4105" width="15.42578125" style="20" customWidth="1"/>
    <col min="4106" max="4107" width="14.42578125" style="20" customWidth="1"/>
    <col min="4108" max="4108" width="5" style="20" customWidth="1"/>
    <col min="4109" max="4111" width="15.140625" style="20" customWidth="1"/>
    <col min="4112" max="4112" width="4.28515625" style="20" customWidth="1"/>
    <col min="4113" max="4113" width="16" style="20" customWidth="1"/>
    <col min="4114" max="4114" width="17.140625" style="20" customWidth="1"/>
    <col min="4115" max="4115" width="18.28515625" style="20" customWidth="1"/>
    <col min="4116" max="4116" width="4.85546875" style="20" customWidth="1"/>
    <col min="4117" max="4117" width="16" style="20" customWidth="1"/>
    <col min="4118" max="4118" width="17.140625" style="20" customWidth="1"/>
    <col min="4119" max="4119" width="18.28515625" style="20" customWidth="1"/>
    <col min="4120" max="4120" width="13.7109375" style="20" customWidth="1"/>
    <col min="4121" max="4121" width="16" style="20" customWidth="1"/>
    <col min="4122" max="4122" width="17.140625" style="20" customWidth="1"/>
    <col min="4123" max="4123" width="18.28515625" style="20" customWidth="1"/>
    <col min="4124" max="4124" width="13.7109375" style="20" customWidth="1"/>
    <col min="4125" max="4125" width="16" style="20" customWidth="1"/>
    <col min="4126" max="4126" width="17.140625" style="20" customWidth="1"/>
    <col min="4127" max="4127" width="18.28515625" style="20" customWidth="1"/>
    <col min="4128" max="4128" width="13.7109375" style="20" customWidth="1"/>
    <col min="4129" max="4129" width="16" style="20" customWidth="1"/>
    <col min="4130" max="4130" width="17.140625" style="20" customWidth="1"/>
    <col min="4131" max="4134" width="18.28515625" style="20" customWidth="1"/>
    <col min="4135" max="4135" width="15" style="20" customWidth="1"/>
    <col min="4136" max="4136" width="15.7109375" style="20" customWidth="1"/>
    <col min="4137" max="4137" width="49" style="20" customWidth="1"/>
    <col min="4138" max="4138" width="19.42578125" style="20" customWidth="1"/>
    <col min="4139" max="4139" width="14.5703125" style="20" customWidth="1"/>
    <col min="4140" max="4140" width="12.28515625" style="20" customWidth="1"/>
    <col min="4141" max="4141" width="14.5703125" style="20" customWidth="1"/>
    <col min="4142" max="4142" width="11.7109375" style="20" customWidth="1"/>
    <col min="4143" max="4143" width="14" style="20" customWidth="1"/>
    <col min="4144" max="4144" width="20.5703125" style="20" customWidth="1"/>
    <col min="4145" max="4145" width="11.7109375" style="20" customWidth="1"/>
    <col min="4146" max="4146" width="10.85546875" style="20" customWidth="1"/>
    <col min="4147" max="4340" width="9.140625" style="20"/>
    <col min="4341" max="4341" width="7.42578125" style="20" customWidth="1"/>
    <col min="4342" max="4342" width="20.28515625" style="20" customWidth="1"/>
    <col min="4343" max="4343" width="24.7109375" style="20" customWidth="1"/>
    <col min="4344" max="4344" width="35.7109375" style="20" customWidth="1"/>
    <col min="4345" max="4345" width="5" style="20" customWidth="1"/>
    <col min="4346" max="4346" width="12.85546875" style="20" customWidth="1"/>
    <col min="4347" max="4347" width="10.7109375" style="20" customWidth="1"/>
    <col min="4348" max="4348" width="7" style="20" customWidth="1"/>
    <col min="4349" max="4349" width="12.28515625" style="20" customWidth="1"/>
    <col min="4350" max="4350" width="10.7109375" style="20" customWidth="1"/>
    <col min="4351" max="4351" width="10.85546875" style="20" customWidth="1"/>
    <col min="4352" max="4352" width="8.85546875" style="20" customWidth="1"/>
    <col min="4353" max="4353" width="13.85546875" style="20" customWidth="1"/>
    <col min="4354" max="4354" width="20.42578125" style="20" customWidth="1"/>
    <col min="4355" max="4355" width="12.28515625" style="20" customWidth="1"/>
    <col min="4356" max="4356" width="19.28515625" style="20" customWidth="1"/>
    <col min="4357" max="4357" width="11.85546875" style="20" customWidth="1"/>
    <col min="4358" max="4358" width="9.140625" style="20" customWidth="1"/>
    <col min="4359" max="4359" width="13.42578125" style="20" customWidth="1"/>
    <col min="4360" max="4360" width="15.28515625" style="20" customWidth="1"/>
    <col min="4361" max="4361" width="15.42578125" style="20" customWidth="1"/>
    <col min="4362" max="4363" width="14.42578125" style="20" customWidth="1"/>
    <col min="4364" max="4364" width="5" style="20" customWidth="1"/>
    <col min="4365" max="4367" width="15.140625" style="20" customWidth="1"/>
    <col min="4368" max="4368" width="4.28515625" style="20" customWidth="1"/>
    <col min="4369" max="4369" width="16" style="20" customWidth="1"/>
    <col min="4370" max="4370" width="17.140625" style="20" customWidth="1"/>
    <col min="4371" max="4371" width="18.28515625" style="20" customWidth="1"/>
    <col min="4372" max="4372" width="4.85546875" style="20" customWidth="1"/>
    <col min="4373" max="4373" width="16" style="20" customWidth="1"/>
    <col min="4374" max="4374" width="17.140625" style="20" customWidth="1"/>
    <col min="4375" max="4375" width="18.28515625" style="20" customWidth="1"/>
    <col min="4376" max="4376" width="13.7109375" style="20" customWidth="1"/>
    <col min="4377" max="4377" width="16" style="20" customWidth="1"/>
    <col min="4378" max="4378" width="17.140625" style="20" customWidth="1"/>
    <col min="4379" max="4379" width="18.28515625" style="20" customWidth="1"/>
    <col min="4380" max="4380" width="13.7109375" style="20" customWidth="1"/>
    <col min="4381" max="4381" width="16" style="20" customWidth="1"/>
    <col min="4382" max="4382" width="17.140625" style="20" customWidth="1"/>
    <col min="4383" max="4383" width="18.28515625" style="20" customWidth="1"/>
    <col min="4384" max="4384" width="13.7109375" style="20" customWidth="1"/>
    <col min="4385" max="4385" width="16" style="20" customWidth="1"/>
    <col min="4386" max="4386" width="17.140625" style="20" customWidth="1"/>
    <col min="4387" max="4390" width="18.28515625" style="20" customWidth="1"/>
    <col min="4391" max="4391" width="15" style="20" customWidth="1"/>
    <col min="4392" max="4392" width="15.7109375" style="20" customWidth="1"/>
    <col min="4393" max="4393" width="49" style="20" customWidth="1"/>
    <col min="4394" max="4394" width="19.42578125" style="20" customWidth="1"/>
    <col min="4395" max="4395" width="14.5703125" style="20" customWidth="1"/>
    <col min="4396" max="4396" width="12.28515625" style="20" customWidth="1"/>
    <col min="4397" max="4397" width="14.5703125" style="20" customWidth="1"/>
    <col min="4398" max="4398" width="11.7109375" style="20" customWidth="1"/>
    <col min="4399" max="4399" width="14" style="20" customWidth="1"/>
    <col min="4400" max="4400" width="20.5703125" style="20" customWidth="1"/>
    <col min="4401" max="4401" width="11.7109375" style="20" customWidth="1"/>
    <col min="4402" max="4402" width="10.85546875" style="20" customWidth="1"/>
    <col min="4403" max="4596" width="9.140625" style="20"/>
    <col min="4597" max="4597" width="7.42578125" style="20" customWidth="1"/>
    <col min="4598" max="4598" width="20.28515625" style="20" customWidth="1"/>
    <col min="4599" max="4599" width="24.7109375" style="20" customWidth="1"/>
    <col min="4600" max="4600" width="35.7109375" style="20" customWidth="1"/>
    <col min="4601" max="4601" width="5" style="20" customWidth="1"/>
    <col min="4602" max="4602" width="12.85546875" style="20" customWidth="1"/>
    <col min="4603" max="4603" width="10.7109375" style="20" customWidth="1"/>
    <col min="4604" max="4604" width="7" style="20" customWidth="1"/>
    <col min="4605" max="4605" width="12.28515625" style="20" customWidth="1"/>
    <col min="4606" max="4606" width="10.7109375" style="20" customWidth="1"/>
    <col min="4607" max="4607" width="10.85546875" style="20" customWidth="1"/>
    <col min="4608" max="4608" width="8.85546875" style="20" customWidth="1"/>
    <col min="4609" max="4609" width="13.85546875" style="20" customWidth="1"/>
    <col min="4610" max="4610" width="20.42578125" style="20" customWidth="1"/>
    <col min="4611" max="4611" width="12.28515625" style="20" customWidth="1"/>
    <col min="4612" max="4612" width="19.28515625" style="20" customWidth="1"/>
    <col min="4613" max="4613" width="11.85546875" style="20" customWidth="1"/>
    <col min="4614" max="4614" width="9.140625" style="20" customWidth="1"/>
    <col min="4615" max="4615" width="13.42578125" style="20" customWidth="1"/>
    <col min="4616" max="4616" width="15.28515625" style="20" customWidth="1"/>
    <col min="4617" max="4617" width="15.42578125" style="20" customWidth="1"/>
    <col min="4618" max="4619" width="14.42578125" style="20" customWidth="1"/>
    <col min="4620" max="4620" width="5" style="20" customWidth="1"/>
    <col min="4621" max="4623" width="15.140625" style="20" customWidth="1"/>
    <col min="4624" max="4624" width="4.28515625" style="20" customWidth="1"/>
    <col min="4625" max="4625" width="16" style="20" customWidth="1"/>
    <col min="4626" max="4626" width="17.140625" style="20" customWidth="1"/>
    <col min="4627" max="4627" width="18.28515625" style="20" customWidth="1"/>
    <col min="4628" max="4628" width="4.85546875" style="20" customWidth="1"/>
    <col min="4629" max="4629" width="16" style="20" customWidth="1"/>
    <col min="4630" max="4630" width="17.140625" style="20" customWidth="1"/>
    <col min="4631" max="4631" width="18.28515625" style="20" customWidth="1"/>
    <col min="4632" max="4632" width="13.7109375" style="20" customWidth="1"/>
    <col min="4633" max="4633" width="16" style="20" customWidth="1"/>
    <col min="4634" max="4634" width="17.140625" style="20" customWidth="1"/>
    <col min="4635" max="4635" width="18.28515625" style="20" customWidth="1"/>
    <col min="4636" max="4636" width="13.7109375" style="20" customWidth="1"/>
    <col min="4637" max="4637" width="16" style="20" customWidth="1"/>
    <col min="4638" max="4638" width="17.140625" style="20" customWidth="1"/>
    <col min="4639" max="4639" width="18.28515625" style="20" customWidth="1"/>
    <col min="4640" max="4640" width="13.7109375" style="20" customWidth="1"/>
    <col min="4641" max="4641" width="16" style="20" customWidth="1"/>
    <col min="4642" max="4642" width="17.140625" style="20" customWidth="1"/>
    <col min="4643" max="4646" width="18.28515625" style="20" customWidth="1"/>
    <col min="4647" max="4647" width="15" style="20" customWidth="1"/>
    <col min="4648" max="4648" width="15.7109375" style="20" customWidth="1"/>
    <col min="4649" max="4649" width="49" style="20" customWidth="1"/>
    <col min="4650" max="4650" width="19.42578125" style="20" customWidth="1"/>
    <col min="4651" max="4651" width="14.5703125" style="20" customWidth="1"/>
    <col min="4652" max="4652" width="12.28515625" style="20" customWidth="1"/>
    <col min="4653" max="4653" width="14.5703125" style="20" customWidth="1"/>
    <col min="4654" max="4654" width="11.7109375" style="20" customWidth="1"/>
    <col min="4655" max="4655" width="14" style="20" customWidth="1"/>
    <col min="4656" max="4656" width="20.5703125" style="20" customWidth="1"/>
    <col min="4657" max="4657" width="11.7109375" style="20" customWidth="1"/>
    <col min="4658" max="4658" width="10.85546875" style="20" customWidth="1"/>
    <col min="4659" max="4852" width="9.140625" style="20"/>
    <col min="4853" max="4853" width="7.42578125" style="20" customWidth="1"/>
    <col min="4854" max="4854" width="20.28515625" style="20" customWidth="1"/>
    <col min="4855" max="4855" width="24.7109375" style="20" customWidth="1"/>
    <col min="4856" max="4856" width="35.7109375" style="20" customWidth="1"/>
    <col min="4857" max="4857" width="5" style="20" customWidth="1"/>
    <col min="4858" max="4858" width="12.85546875" style="20" customWidth="1"/>
    <col min="4859" max="4859" width="10.7109375" style="20" customWidth="1"/>
    <col min="4860" max="4860" width="7" style="20" customWidth="1"/>
    <col min="4861" max="4861" width="12.28515625" style="20" customWidth="1"/>
    <col min="4862" max="4862" width="10.7109375" style="20" customWidth="1"/>
    <col min="4863" max="4863" width="10.85546875" style="20" customWidth="1"/>
    <col min="4864" max="4864" width="8.85546875" style="20" customWidth="1"/>
    <col min="4865" max="4865" width="13.85546875" style="20" customWidth="1"/>
    <col min="4866" max="4866" width="20.42578125" style="20" customWidth="1"/>
    <col min="4867" max="4867" width="12.28515625" style="20" customWidth="1"/>
    <col min="4868" max="4868" width="19.28515625" style="20" customWidth="1"/>
    <col min="4869" max="4869" width="11.85546875" style="20" customWidth="1"/>
    <col min="4870" max="4870" width="9.140625" style="20" customWidth="1"/>
    <col min="4871" max="4871" width="13.42578125" style="20" customWidth="1"/>
    <col min="4872" max="4872" width="15.28515625" style="20" customWidth="1"/>
    <col min="4873" max="4873" width="15.42578125" style="20" customWidth="1"/>
    <col min="4874" max="4875" width="14.42578125" style="20" customWidth="1"/>
    <col min="4876" max="4876" width="5" style="20" customWidth="1"/>
    <col min="4877" max="4879" width="15.140625" style="20" customWidth="1"/>
    <col min="4880" max="4880" width="4.28515625" style="20" customWidth="1"/>
    <col min="4881" max="4881" width="16" style="20" customWidth="1"/>
    <col min="4882" max="4882" width="17.140625" style="20" customWidth="1"/>
    <col min="4883" max="4883" width="18.28515625" style="20" customWidth="1"/>
    <col min="4884" max="4884" width="4.85546875" style="20" customWidth="1"/>
    <col min="4885" max="4885" width="16" style="20" customWidth="1"/>
    <col min="4886" max="4886" width="17.140625" style="20" customWidth="1"/>
    <col min="4887" max="4887" width="18.28515625" style="20" customWidth="1"/>
    <col min="4888" max="4888" width="13.7109375" style="20" customWidth="1"/>
    <col min="4889" max="4889" width="16" style="20" customWidth="1"/>
    <col min="4890" max="4890" width="17.140625" style="20" customWidth="1"/>
    <col min="4891" max="4891" width="18.28515625" style="20" customWidth="1"/>
    <col min="4892" max="4892" width="13.7109375" style="20" customWidth="1"/>
    <col min="4893" max="4893" width="16" style="20" customWidth="1"/>
    <col min="4894" max="4894" width="17.140625" style="20" customWidth="1"/>
    <col min="4895" max="4895" width="18.28515625" style="20" customWidth="1"/>
    <col min="4896" max="4896" width="13.7109375" style="20" customWidth="1"/>
    <col min="4897" max="4897" width="16" style="20" customWidth="1"/>
    <col min="4898" max="4898" width="17.140625" style="20" customWidth="1"/>
    <col min="4899" max="4902" width="18.28515625" style="20" customWidth="1"/>
    <col min="4903" max="4903" width="15" style="20" customWidth="1"/>
    <col min="4904" max="4904" width="15.7109375" style="20" customWidth="1"/>
    <col min="4905" max="4905" width="49" style="20" customWidth="1"/>
    <col min="4906" max="4906" width="19.42578125" style="20" customWidth="1"/>
    <col min="4907" max="4907" width="14.5703125" style="20" customWidth="1"/>
    <col min="4908" max="4908" width="12.28515625" style="20" customWidth="1"/>
    <col min="4909" max="4909" width="14.5703125" style="20" customWidth="1"/>
    <col min="4910" max="4910" width="11.7109375" style="20" customWidth="1"/>
    <col min="4911" max="4911" width="14" style="20" customWidth="1"/>
    <col min="4912" max="4912" width="20.5703125" style="20" customWidth="1"/>
    <col min="4913" max="4913" width="11.7109375" style="20" customWidth="1"/>
    <col min="4914" max="4914" width="10.85546875" style="20" customWidth="1"/>
    <col min="4915" max="5108" width="9.140625" style="20"/>
    <col min="5109" max="5109" width="7.42578125" style="20" customWidth="1"/>
    <col min="5110" max="5110" width="20.28515625" style="20" customWidth="1"/>
    <col min="5111" max="5111" width="24.7109375" style="20" customWidth="1"/>
    <col min="5112" max="5112" width="35.7109375" style="20" customWidth="1"/>
    <col min="5113" max="5113" width="5" style="20" customWidth="1"/>
    <col min="5114" max="5114" width="12.85546875" style="20" customWidth="1"/>
    <col min="5115" max="5115" width="10.7109375" style="20" customWidth="1"/>
    <col min="5116" max="5116" width="7" style="20" customWidth="1"/>
    <col min="5117" max="5117" width="12.28515625" style="20" customWidth="1"/>
    <col min="5118" max="5118" width="10.7109375" style="20" customWidth="1"/>
    <col min="5119" max="5119" width="10.85546875" style="20" customWidth="1"/>
    <col min="5120" max="5120" width="8.85546875" style="20" customWidth="1"/>
    <col min="5121" max="5121" width="13.85546875" style="20" customWidth="1"/>
    <col min="5122" max="5122" width="20.42578125" style="20" customWidth="1"/>
    <col min="5123" max="5123" width="12.28515625" style="20" customWidth="1"/>
    <col min="5124" max="5124" width="19.28515625" style="20" customWidth="1"/>
    <col min="5125" max="5125" width="11.85546875" style="20" customWidth="1"/>
    <col min="5126" max="5126" width="9.140625" style="20" customWidth="1"/>
    <col min="5127" max="5127" width="13.42578125" style="20" customWidth="1"/>
    <col min="5128" max="5128" width="15.28515625" style="20" customWidth="1"/>
    <col min="5129" max="5129" width="15.42578125" style="20" customWidth="1"/>
    <col min="5130" max="5131" width="14.42578125" style="20" customWidth="1"/>
    <col min="5132" max="5132" width="5" style="20" customWidth="1"/>
    <col min="5133" max="5135" width="15.140625" style="20" customWidth="1"/>
    <col min="5136" max="5136" width="4.28515625" style="20" customWidth="1"/>
    <col min="5137" max="5137" width="16" style="20" customWidth="1"/>
    <col min="5138" max="5138" width="17.140625" style="20" customWidth="1"/>
    <col min="5139" max="5139" width="18.28515625" style="20" customWidth="1"/>
    <col min="5140" max="5140" width="4.85546875" style="20" customWidth="1"/>
    <col min="5141" max="5141" width="16" style="20" customWidth="1"/>
    <col min="5142" max="5142" width="17.140625" style="20" customWidth="1"/>
    <col min="5143" max="5143" width="18.28515625" style="20" customWidth="1"/>
    <col min="5144" max="5144" width="13.7109375" style="20" customWidth="1"/>
    <col min="5145" max="5145" width="16" style="20" customWidth="1"/>
    <col min="5146" max="5146" width="17.140625" style="20" customWidth="1"/>
    <col min="5147" max="5147" width="18.28515625" style="20" customWidth="1"/>
    <col min="5148" max="5148" width="13.7109375" style="20" customWidth="1"/>
    <col min="5149" max="5149" width="16" style="20" customWidth="1"/>
    <col min="5150" max="5150" width="17.140625" style="20" customWidth="1"/>
    <col min="5151" max="5151" width="18.28515625" style="20" customWidth="1"/>
    <col min="5152" max="5152" width="13.7109375" style="20" customWidth="1"/>
    <col min="5153" max="5153" width="16" style="20" customWidth="1"/>
    <col min="5154" max="5154" width="17.140625" style="20" customWidth="1"/>
    <col min="5155" max="5158" width="18.28515625" style="20" customWidth="1"/>
    <col min="5159" max="5159" width="15" style="20" customWidth="1"/>
    <col min="5160" max="5160" width="15.7109375" style="20" customWidth="1"/>
    <col min="5161" max="5161" width="49" style="20" customWidth="1"/>
    <col min="5162" max="5162" width="19.42578125" style="20" customWidth="1"/>
    <col min="5163" max="5163" width="14.5703125" style="20" customWidth="1"/>
    <col min="5164" max="5164" width="12.28515625" style="20" customWidth="1"/>
    <col min="5165" max="5165" width="14.5703125" style="20" customWidth="1"/>
    <col min="5166" max="5166" width="11.7109375" style="20" customWidth="1"/>
    <col min="5167" max="5167" width="14" style="20" customWidth="1"/>
    <col min="5168" max="5168" width="20.5703125" style="20" customWidth="1"/>
    <col min="5169" max="5169" width="11.7109375" style="20" customWidth="1"/>
    <col min="5170" max="5170" width="10.85546875" style="20" customWidth="1"/>
    <col min="5171" max="5364" width="9.140625" style="20"/>
    <col min="5365" max="5365" width="7.42578125" style="20" customWidth="1"/>
    <col min="5366" max="5366" width="20.28515625" style="20" customWidth="1"/>
    <col min="5367" max="5367" width="24.7109375" style="20" customWidth="1"/>
    <col min="5368" max="5368" width="35.7109375" style="20" customWidth="1"/>
    <col min="5369" max="5369" width="5" style="20" customWidth="1"/>
    <col min="5370" max="5370" width="12.85546875" style="20" customWidth="1"/>
    <col min="5371" max="5371" width="10.7109375" style="20" customWidth="1"/>
    <col min="5372" max="5372" width="7" style="20" customWidth="1"/>
    <col min="5373" max="5373" width="12.28515625" style="20" customWidth="1"/>
    <col min="5374" max="5374" width="10.7109375" style="20" customWidth="1"/>
    <col min="5375" max="5375" width="10.85546875" style="20" customWidth="1"/>
    <col min="5376" max="5376" width="8.85546875" style="20" customWidth="1"/>
    <col min="5377" max="5377" width="13.85546875" style="20" customWidth="1"/>
    <col min="5378" max="5378" width="20.42578125" style="20" customWidth="1"/>
    <col min="5379" max="5379" width="12.28515625" style="20" customWidth="1"/>
    <col min="5380" max="5380" width="19.28515625" style="20" customWidth="1"/>
    <col min="5381" max="5381" width="11.85546875" style="20" customWidth="1"/>
    <col min="5382" max="5382" width="9.140625" style="20" customWidth="1"/>
    <col min="5383" max="5383" width="13.42578125" style="20" customWidth="1"/>
    <col min="5384" max="5384" width="15.28515625" style="20" customWidth="1"/>
    <col min="5385" max="5385" width="15.42578125" style="20" customWidth="1"/>
    <col min="5386" max="5387" width="14.42578125" style="20" customWidth="1"/>
    <col min="5388" max="5388" width="5" style="20" customWidth="1"/>
    <col min="5389" max="5391" width="15.140625" style="20" customWidth="1"/>
    <col min="5392" max="5392" width="4.28515625" style="20" customWidth="1"/>
    <col min="5393" max="5393" width="16" style="20" customWidth="1"/>
    <col min="5394" max="5394" width="17.140625" style="20" customWidth="1"/>
    <col min="5395" max="5395" width="18.28515625" style="20" customWidth="1"/>
    <col min="5396" max="5396" width="4.85546875" style="20" customWidth="1"/>
    <col min="5397" max="5397" width="16" style="20" customWidth="1"/>
    <col min="5398" max="5398" width="17.140625" style="20" customWidth="1"/>
    <col min="5399" max="5399" width="18.28515625" style="20" customWidth="1"/>
    <col min="5400" max="5400" width="13.7109375" style="20" customWidth="1"/>
    <col min="5401" max="5401" width="16" style="20" customWidth="1"/>
    <col min="5402" max="5402" width="17.140625" style="20" customWidth="1"/>
    <col min="5403" max="5403" width="18.28515625" style="20" customWidth="1"/>
    <col min="5404" max="5404" width="13.7109375" style="20" customWidth="1"/>
    <col min="5405" max="5405" width="16" style="20" customWidth="1"/>
    <col min="5406" max="5406" width="17.140625" style="20" customWidth="1"/>
    <col min="5407" max="5407" width="18.28515625" style="20" customWidth="1"/>
    <col min="5408" max="5408" width="13.7109375" style="20" customWidth="1"/>
    <col min="5409" max="5409" width="16" style="20" customWidth="1"/>
    <col min="5410" max="5410" width="17.140625" style="20" customWidth="1"/>
    <col min="5411" max="5414" width="18.28515625" style="20" customWidth="1"/>
    <col min="5415" max="5415" width="15" style="20" customWidth="1"/>
    <col min="5416" max="5416" width="15.7109375" style="20" customWidth="1"/>
    <col min="5417" max="5417" width="49" style="20" customWidth="1"/>
    <col min="5418" max="5418" width="19.42578125" style="20" customWidth="1"/>
    <col min="5419" max="5419" width="14.5703125" style="20" customWidth="1"/>
    <col min="5420" max="5420" width="12.28515625" style="20" customWidth="1"/>
    <col min="5421" max="5421" width="14.5703125" style="20" customWidth="1"/>
    <col min="5422" max="5422" width="11.7109375" style="20" customWidth="1"/>
    <col min="5423" max="5423" width="14" style="20" customWidth="1"/>
    <col min="5424" max="5424" width="20.5703125" style="20" customWidth="1"/>
    <col min="5425" max="5425" width="11.7109375" style="20" customWidth="1"/>
    <col min="5426" max="5426" width="10.85546875" style="20" customWidth="1"/>
    <col min="5427" max="5620" width="9.140625" style="20"/>
    <col min="5621" max="5621" width="7.42578125" style="20" customWidth="1"/>
    <col min="5622" max="5622" width="20.28515625" style="20" customWidth="1"/>
    <col min="5623" max="5623" width="24.7109375" style="20" customWidth="1"/>
    <col min="5624" max="5624" width="35.7109375" style="20" customWidth="1"/>
    <col min="5625" max="5625" width="5" style="20" customWidth="1"/>
    <col min="5626" max="5626" width="12.85546875" style="20" customWidth="1"/>
    <col min="5627" max="5627" width="10.7109375" style="20" customWidth="1"/>
    <col min="5628" max="5628" width="7" style="20" customWidth="1"/>
    <col min="5629" max="5629" width="12.28515625" style="20" customWidth="1"/>
    <col min="5630" max="5630" width="10.7109375" style="20" customWidth="1"/>
    <col min="5631" max="5631" width="10.85546875" style="20" customWidth="1"/>
    <col min="5632" max="5632" width="8.85546875" style="20" customWidth="1"/>
    <col min="5633" max="5633" width="13.85546875" style="20" customWidth="1"/>
    <col min="5634" max="5634" width="20.42578125" style="20" customWidth="1"/>
    <col min="5635" max="5635" width="12.28515625" style="20" customWidth="1"/>
    <col min="5636" max="5636" width="19.28515625" style="20" customWidth="1"/>
    <col min="5637" max="5637" width="11.85546875" style="20" customWidth="1"/>
    <col min="5638" max="5638" width="9.140625" style="20" customWidth="1"/>
    <col min="5639" max="5639" width="13.42578125" style="20" customWidth="1"/>
    <col min="5640" max="5640" width="15.28515625" style="20" customWidth="1"/>
    <col min="5641" max="5641" width="15.42578125" style="20" customWidth="1"/>
    <col min="5642" max="5643" width="14.42578125" style="20" customWidth="1"/>
    <col min="5644" max="5644" width="5" style="20" customWidth="1"/>
    <col min="5645" max="5647" width="15.140625" style="20" customWidth="1"/>
    <col min="5648" max="5648" width="4.28515625" style="20" customWidth="1"/>
    <col min="5649" max="5649" width="16" style="20" customWidth="1"/>
    <col min="5650" max="5650" width="17.140625" style="20" customWidth="1"/>
    <col min="5651" max="5651" width="18.28515625" style="20" customWidth="1"/>
    <col min="5652" max="5652" width="4.85546875" style="20" customWidth="1"/>
    <col min="5653" max="5653" width="16" style="20" customWidth="1"/>
    <col min="5654" max="5654" width="17.140625" style="20" customWidth="1"/>
    <col min="5655" max="5655" width="18.28515625" style="20" customWidth="1"/>
    <col min="5656" max="5656" width="13.7109375" style="20" customWidth="1"/>
    <col min="5657" max="5657" width="16" style="20" customWidth="1"/>
    <col min="5658" max="5658" width="17.140625" style="20" customWidth="1"/>
    <col min="5659" max="5659" width="18.28515625" style="20" customWidth="1"/>
    <col min="5660" max="5660" width="13.7109375" style="20" customWidth="1"/>
    <col min="5661" max="5661" width="16" style="20" customWidth="1"/>
    <col min="5662" max="5662" width="17.140625" style="20" customWidth="1"/>
    <col min="5663" max="5663" width="18.28515625" style="20" customWidth="1"/>
    <col min="5664" max="5664" width="13.7109375" style="20" customWidth="1"/>
    <col min="5665" max="5665" width="16" style="20" customWidth="1"/>
    <col min="5666" max="5666" width="17.140625" style="20" customWidth="1"/>
    <col min="5667" max="5670" width="18.28515625" style="20" customWidth="1"/>
    <col min="5671" max="5671" width="15" style="20" customWidth="1"/>
    <col min="5672" max="5672" width="15.7109375" style="20" customWidth="1"/>
    <col min="5673" max="5673" width="49" style="20" customWidth="1"/>
    <col min="5674" max="5674" width="19.42578125" style="20" customWidth="1"/>
    <col min="5675" max="5675" width="14.5703125" style="20" customWidth="1"/>
    <col min="5676" max="5676" width="12.28515625" style="20" customWidth="1"/>
    <col min="5677" max="5677" width="14.5703125" style="20" customWidth="1"/>
    <col min="5678" max="5678" width="11.7109375" style="20" customWidth="1"/>
    <col min="5679" max="5679" width="14" style="20" customWidth="1"/>
    <col min="5680" max="5680" width="20.5703125" style="20" customWidth="1"/>
    <col min="5681" max="5681" width="11.7109375" style="20" customWidth="1"/>
    <col min="5682" max="5682" width="10.85546875" style="20" customWidth="1"/>
    <col min="5683" max="5876" width="9.140625" style="20"/>
    <col min="5877" max="5877" width="7.42578125" style="20" customWidth="1"/>
    <col min="5878" max="5878" width="20.28515625" style="20" customWidth="1"/>
    <col min="5879" max="5879" width="24.7109375" style="20" customWidth="1"/>
    <col min="5880" max="5880" width="35.7109375" style="20" customWidth="1"/>
    <col min="5881" max="5881" width="5" style="20" customWidth="1"/>
    <col min="5882" max="5882" width="12.85546875" style="20" customWidth="1"/>
    <col min="5883" max="5883" width="10.7109375" style="20" customWidth="1"/>
    <col min="5884" max="5884" width="7" style="20" customWidth="1"/>
    <col min="5885" max="5885" width="12.28515625" style="20" customWidth="1"/>
    <col min="5886" max="5886" width="10.7109375" style="20" customWidth="1"/>
    <col min="5887" max="5887" width="10.85546875" style="20" customWidth="1"/>
    <col min="5888" max="5888" width="8.85546875" style="20" customWidth="1"/>
    <col min="5889" max="5889" width="13.85546875" style="20" customWidth="1"/>
    <col min="5890" max="5890" width="20.42578125" style="20" customWidth="1"/>
    <col min="5891" max="5891" width="12.28515625" style="20" customWidth="1"/>
    <col min="5892" max="5892" width="19.28515625" style="20" customWidth="1"/>
    <col min="5893" max="5893" width="11.85546875" style="20" customWidth="1"/>
    <col min="5894" max="5894" width="9.140625" style="20" customWidth="1"/>
    <col min="5895" max="5895" width="13.42578125" style="20" customWidth="1"/>
    <col min="5896" max="5896" width="15.28515625" style="20" customWidth="1"/>
    <col min="5897" max="5897" width="15.42578125" style="20" customWidth="1"/>
    <col min="5898" max="5899" width="14.42578125" style="20" customWidth="1"/>
    <col min="5900" max="5900" width="5" style="20" customWidth="1"/>
    <col min="5901" max="5903" width="15.140625" style="20" customWidth="1"/>
    <col min="5904" max="5904" width="4.28515625" style="20" customWidth="1"/>
    <col min="5905" max="5905" width="16" style="20" customWidth="1"/>
    <col min="5906" max="5906" width="17.140625" style="20" customWidth="1"/>
    <col min="5907" max="5907" width="18.28515625" style="20" customWidth="1"/>
    <col min="5908" max="5908" width="4.85546875" style="20" customWidth="1"/>
    <col min="5909" max="5909" width="16" style="20" customWidth="1"/>
    <col min="5910" max="5910" width="17.140625" style="20" customWidth="1"/>
    <col min="5911" max="5911" width="18.28515625" style="20" customWidth="1"/>
    <col min="5912" max="5912" width="13.7109375" style="20" customWidth="1"/>
    <col min="5913" max="5913" width="16" style="20" customWidth="1"/>
    <col min="5914" max="5914" width="17.140625" style="20" customWidth="1"/>
    <col min="5915" max="5915" width="18.28515625" style="20" customWidth="1"/>
    <col min="5916" max="5916" width="13.7109375" style="20" customWidth="1"/>
    <col min="5917" max="5917" width="16" style="20" customWidth="1"/>
    <col min="5918" max="5918" width="17.140625" style="20" customWidth="1"/>
    <col min="5919" max="5919" width="18.28515625" style="20" customWidth="1"/>
    <col min="5920" max="5920" width="13.7109375" style="20" customWidth="1"/>
    <col min="5921" max="5921" width="16" style="20" customWidth="1"/>
    <col min="5922" max="5922" width="17.140625" style="20" customWidth="1"/>
    <col min="5923" max="5926" width="18.28515625" style="20" customWidth="1"/>
    <col min="5927" max="5927" width="15" style="20" customWidth="1"/>
    <col min="5928" max="5928" width="15.7109375" style="20" customWidth="1"/>
    <col min="5929" max="5929" width="49" style="20" customWidth="1"/>
    <col min="5930" max="5930" width="19.42578125" style="20" customWidth="1"/>
    <col min="5931" max="5931" width="14.5703125" style="20" customWidth="1"/>
    <col min="5932" max="5932" width="12.28515625" style="20" customWidth="1"/>
    <col min="5933" max="5933" width="14.5703125" style="20" customWidth="1"/>
    <col min="5934" max="5934" width="11.7109375" style="20" customWidth="1"/>
    <col min="5935" max="5935" width="14" style="20" customWidth="1"/>
    <col min="5936" max="5936" width="20.5703125" style="20" customWidth="1"/>
    <col min="5937" max="5937" width="11.7109375" style="20" customWidth="1"/>
    <col min="5938" max="5938" width="10.85546875" style="20" customWidth="1"/>
    <col min="5939" max="6132" width="9.140625" style="20"/>
    <col min="6133" max="6133" width="7.42578125" style="20" customWidth="1"/>
    <col min="6134" max="6134" width="20.28515625" style="20" customWidth="1"/>
    <col min="6135" max="6135" width="24.7109375" style="20" customWidth="1"/>
    <col min="6136" max="6136" width="35.7109375" style="20" customWidth="1"/>
    <col min="6137" max="6137" width="5" style="20" customWidth="1"/>
    <col min="6138" max="6138" width="12.85546875" style="20" customWidth="1"/>
    <col min="6139" max="6139" width="10.7109375" style="20" customWidth="1"/>
    <col min="6140" max="6140" width="7" style="20" customWidth="1"/>
    <col min="6141" max="6141" width="12.28515625" style="20" customWidth="1"/>
    <col min="6142" max="6142" width="10.7109375" style="20" customWidth="1"/>
    <col min="6143" max="6143" width="10.85546875" style="20" customWidth="1"/>
    <col min="6144" max="6144" width="8.85546875" style="20" customWidth="1"/>
    <col min="6145" max="6145" width="13.85546875" style="20" customWidth="1"/>
    <col min="6146" max="6146" width="20.42578125" style="20" customWidth="1"/>
    <col min="6147" max="6147" width="12.28515625" style="20" customWidth="1"/>
    <col min="6148" max="6148" width="19.28515625" style="20" customWidth="1"/>
    <col min="6149" max="6149" width="11.85546875" style="20" customWidth="1"/>
    <col min="6150" max="6150" width="9.140625" style="20" customWidth="1"/>
    <col min="6151" max="6151" width="13.42578125" style="20" customWidth="1"/>
    <col min="6152" max="6152" width="15.28515625" style="20" customWidth="1"/>
    <col min="6153" max="6153" width="15.42578125" style="20" customWidth="1"/>
    <col min="6154" max="6155" width="14.42578125" style="20" customWidth="1"/>
    <col min="6156" max="6156" width="5" style="20" customWidth="1"/>
    <col min="6157" max="6159" width="15.140625" style="20" customWidth="1"/>
    <col min="6160" max="6160" width="4.28515625" style="20" customWidth="1"/>
    <col min="6161" max="6161" width="16" style="20" customWidth="1"/>
    <col min="6162" max="6162" width="17.140625" style="20" customWidth="1"/>
    <col min="6163" max="6163" width="18.28515625" style="20" customWidth="1"/>
    <col min="6164" max="6164" width="4.85546875" style="20" customWidth="1"/>
    <col min="6165" max="6165" width="16" style="20" customWidth="1"/>
    <col min="6166" max="6166" width="17.140625" style="20" customWidth="1"/>
    <col min="6167" max="6167" width="18.28515625" style="20" customWidth="1"/>
    <col min="6168" max="6168" width="13.7109375" style="20" customWidth="1"/>
    <col min="6169" max="6169" width="16" style="20" customWidth="1"/>
    <col min="6170" max="6170" width="17.140625" style="20" customWidth="1"/>
    <col min="6171" max="6171" width="18.28515625" style="20" customWidth="1"/>
    <col min="6172" max="6172" width="13.7109375" style="20" customWidth="1"/>
    <col min="6173" max="6173" width="16" style="20" customWidth="1"/>
    <col min="6174" max="6174" width="17.140625" style="20" customWidth="1"/>
    <col min="6175" max="6175" width="18.28515625" style="20" customWidth="1"/>
    <col min="6176" max="6176" width="13.7109375" style="20" customWidth="1"/>
    <col min="6177" max="6177" width="16" style="20" customWidth="1"/>
    <col min="6178" max="6178" width="17.140625" style="20" customWidth="1"/>
    <col min="6179" max="6182" width="18.28515625" style="20" customWidth="1"/>
    <col min="6183" max="6183" width="15" style="20" customWidth="1"/>
    <col min="6184" max="6184" width="15.7109375" style="20" customWidth="1"/>
    <col min="6185" max="6185" width="49" style="20" customWidth="1"/>
    <col min="6186" max="6186" width="19.42578125" style="20" customWidth="1"/>
    <col min="6187" max="6187" width="14.5703125" style="20" customWidth="1"/>
    <col min="6188" max="6188" width="12.28515625" style="20" customWidth="1"/>
    <col min="6189" max="6189" width="14.5703125" style="20" customWidth="1"/>
    <col min="6190" max="6190" width="11.7109375" style="20" customWidth="1"/>
    <col min="6191" max="6191" width="14" style="20" customWidth="1"/>
    <col min="6192" max="6192" width="20.5703125" style="20" customWidth="1"/>
    <col min="6193" max="6193" width="11.7109375" style="20" customWidth="1"/>
    <col min="6194" max="6194" width="10.85546875" style="20" customWidth="1"/>
    <col min="6195" max="6388" width="9.140625" style="20"/>
    <col min="6389" max="6389" width="7.42578125" style="20" customWidth="1"/>
    <col min="6390" max="6390" width="20.28515625" style="20" customWidth="1"/>
    <col min="6391" max="6391" width="24.7109375" style="20" customWidth="1"/>
    <col min="6392" max="6392" width="35.7109375" style="20" customWidth="1"/>
    <col min="6393" max="6393" width="5" style="20" customWidth="1"/>
    <col min="6394" max="6394" width="12.85546875" style="20" customWidth="1"/>
    <col min="6395" max="6395" width="10.7109375" style="20" customWidth="1"/>
    <col min="6396" max="6396" width="7" style="20" customWidth="1"/>
    <col min="6397" max="6397" width="12.28515625" style="20" customWidth="1"/>
    <col min="6398" max="6398" width="10.7109375" style="20" customWidth="1"/>
    <col min="6399" max="6399" width="10.85546875" style="20" customWidth="1"/>
    <col min="6400" max="6400" width="8.85546875" style="20" customWidth="1"/>
    <col min="6401" max="6401" width="13.85546875" style="20" customWidth="1"/>
    <col min="6402" max="6402" width="20.42578125" style="20" customWidth="1"/>
    <col min="6403" max="6403" width="12.28515625" style="20" customWidth="1"/>
    <col min="6404" max="6404" width="19.28515625" style="20" customWidth="1"/>
    <col min="6405" max="6405" width="11.85546875" style="20" customWidth="1"/>
    <col min="6406" max="6406" width="9.140625" style="20" customWidth="1"/>
    <col min="6407" max="6407" width="13.42578125" style="20" customWidth="1"/>
    <col min="6408" max="6408" width="15.28515625" style="20" customWidth="1"/>
    <col min="6409" max="6409" width="15.42578125" style="20" customWidth="1"/>
    <col min="6410" max="6411" width="14.42578125" style="20" customWidth="1"/>
    <col min="6412" max="6412" width="5" style="20" customWidth="1"/>
    <col min="6413" max="6415" width="15.140625" style="20" customWidth="1"/>
    <col min="6416" max="6416" width="4.28515625" style="20" customWidth="1"/>
    <col min="6417" max="6417" width="16" style="20" customWidth="1"/>
    <col min="6418" max="6418" width="17.140625" style="20" customWidth="1"/>
    <col min="6419" max="6419" width="18.28515625" style="20" customWidth="1"/>
    <col min="6420" max="6420" width="4.85546875" style="20" customWidth="1"/>
    <col min="6421" max="6421" width="16" style="20" customWidth="1"/>
    <col min="6422" max="6422" width="17.140625" style="20" customWidth="1"/>
    <col min="6423" max="6423" width="18.28515625" style="20" customWidth="1"/>
    <col min="6424" max="6424" width="13.7109375" style="20" customWidth="1"/>
    <col min="6425" max="6425" width="16" style="20" customWidth="1"/>
    <col min="6426" max="6426" width="17.140625" style="20" customWidth="1"/>
    <col min="6427" max="6427" width="18.28515625" style="20" customWidth="1"/>
    <col min="6428" max="6428" width="13.7109375" style="20" customWidth="1"/>
    <col min="6429" max="6429" width="16" style="20" customWidth="1"/>
    <col min="6430" max="6430" width="17.140625" style="20" customWidth="1"/>
    <col min="6431" max="6431" width="18.28515625" style="20" customWidth="1"/>
    <col min="6432" max="6432" width="13.7109375" style="20" customWidth="1"/>
    <col min="6433" max="6433" width="16" style="20" customWidth="1"/>
    <col min="6434" max="6434" width="17.140625" style="20" customWidth="1"/>
    <col min="6435" max="6438" width="18.28515625" style="20" customWidth="1"/>
    <col min="6439" max="6439" width="15" style="20" customWidth="1"/>
    <col min="6440" max="6440" width="15.7109375" style="20" customWidth="1"/>
    <col min="6441" max="6441" width="49" style="20" customWidth="1"/>
    <col min="6442" max="6442" width="19.42578125" style="20" customWidth="1"/>
    <col min="6443" max="6443" width="14.5703125" style="20" customWidth="1"/>
    <col min="6444" max="6444" width="12.28515625" style="20" customWidth="1"/>
    <col min="6445" max="6445" width="14.5703125" style="20" customWidth="1"/>
    <col min="6446" max="6446" width="11.7109375" style="20" customWidth="1"/>
    <col min="6447" max="6447" width="14" style="20" customWidth="1"/>
    <col min="6448" max="6448" width="20.5703125" style="20" customWidth="1"/>
    <col min="6449" max="6449" width="11.7109375" style="20" customWidth="1"/>
    <col min="6450" max="6450" width="10.85546875" style="20" customWidth="1"/>
    <col min="6451" max="6644" width="9.140625" style="20"/>
    <col min="6645" max="6645" width="7.42578125" style="20" customWidth="1"/>
    <col min="6646" max="6646" width="20.28515625" style="20" customWidth="1"/>
    <col min="6647" max="6647" width="24.7109375" style="20" customWidth="1"/>
    <col min="6648" max="6648" width="35.7109375" style="20" customWidth="1"/>
    <col min="6649" max="6649" width="5" style="20" customWidth="1"/>
    <col min="6650" max="6650" width="12.85546875" style="20" customWidth="1"/>
    <col min="6651" max="6651" width="10.7109375" style="20" customWidth="1"/>
    <col min="6652" max="6652" width="7" style="20" customWidth="1"/>
    <col min="6653" max="6653" width="12.28515625" style="20" customWidth="1"/>
    <col min="6654" max="6654" width="10.7109375" style="20" customWidth="1"/>
    <col min="6655" max="6655" width="10.85546875" style="20" customWidth="1"/>
    <col min="6656" max="6656" width="8.85546875" style="20" customWidth="1"/>
    <col min="6657" max="6657" width="13.85546875" style="20" customWidth="1"/>
    <col min="6658" max="6658" width="20.42578125" style="20" customWidth="1"/>
    <col min="6659" max="6659" width="12.28515625" style="20" customWidth="1"/>
    <col min="6660" max="6660" width="19.28515625" style="20" customWidth="1"/>
    <col min="6661" max="6661" width="11.85546875" style="20" customWidth="1"/>
    <col min="6662" max="6662" width="9.140625" style="20" customWidth="1"/>
    <col min="6663" max="6663" width="13.42578125" style="20" customWidth="1"/>
    <col min="6664" max="6664" width="15.28515625" style="20" customWidth="1"/>
    <col min="6665" max="6665" width="15.42578125" style="20" customWidth="1"/>
    <col min="6666" max="6667" width="14.42578125" style="20" customWidth="1"/>
    <col min="6668" max="6668" width="5" style="20" customWidth="1"/>
    <col min="6669" max="6671" width="15.140625" style="20" customWidth="1"/>
    <col min="6672" max="6672" width="4.28515625" style="20" customWidth="1"/>
    <col min="6673" max="6673" width="16" style="20" customWidth="1"/>
    <col min="6674" max="6674" width="17.140625" style="20" customWidth="1"/>
    <col min="6675" max="6675" width="18.28515625" style="20" customWidth="1"/>
    <col min="6676" max="6676" width="4.85546875" style="20" customWidth="1"/>
    <col min="6677" max="6677" width="16" style="20" customWidth="1"/>
    <col min="6678" max="6678" width="17.140625" style="20" customWidth="1"/>
    <col min="6679" max="6679" width="18.28515625" style="20" customWidth="1"/>
    <col min="6680" max="6680" width="13.7109375" style="20" customWidth="1"/>
    <col min="6681" max="6681" width="16" style="20" customWidth="1"/>
    <col min="6682" max="6682" width="17.140625" style="20" customWidth="1"/>
    <col min="6683" max="6683" width="18.28515625" style="20" customWidth="1"/>
    <col min="6684" max="6684" width="13.7109375" style="20" customWidth="1"/>
    <col min="6685" max="6685" width="16" style="20" customWidth="1"/>
    <col min="6686" max="6686" width="17.140625" style="20" customWidth="1"/>
    <col min="6687" max="6687" width="18.28515625" style="20" customWidth="1"/>
    <col min="6688" max="6688" width="13.7109375" style="20" customWidth="1"/>
    <col min="6689" max="6689" width="16" style="20" customWidth="1"/>
    <col min="6690" max="6690" width="17.140625" style="20" customWidth="1"/>
    <col min="6691" max="6694" width="18.28515625" style="20" customWidth="1"/>
    <col min="6695" max="6695" width="15" style="20" customWidth="1"/>
    <col min="6696" max="6696" width="15.7109375" style="20" customWidth="1"/>
    <col min="6697" max="6697" width="49" style="20" customWidth="1"/>
    <col min="6698" max="6698" width="19.42578125" style="20" customWidth="1"/>
    <col min="6699" max="6699" width="14.5703125" style="20" customWidth="1"/>
    <col min="6700" max="6700" width="12.28515625" style="20" customWidth="1"/>
    <col min="6701" max="6701" width="14.5703125" style="20" customWidth="1"/>
    <col min="6702" max="6702" width="11.7109375" style="20" customWidth="1"/>
    <col min="6703" max="6703" width="14" style="20" customWidth="1"/>
    <col min="6704" max="6704" width="20.5703125" style="20" customWidth="1"/>
    <col min="6705" max="6705" width="11.7109375" style="20" customWidth="1"/>
    <col min="6706" max="6706" width="10.85546875" style="20" customWidth="1"/>
    <col min="6707" max="6900" width="9.140625" style="20"/>
    <col min="6901" max="6901" width="7.42578125" style="20" customWidth="1"/>
    <col min="6902" max="6902" width="20.28515625" style="20" customWidth="1"/>
    <col min="6903" max="6903" width="24.7109375" style="20" customWidth="1"/>
    <col min="6904" max="6904" width="35.7109375" style="20" customWidth="1"/>
    <col min="6905" max="6905" width="5" style="20" customWidth="1"/>
    <col min="6906" max="6906" width="12.85546875" style="20" customWidth="1"/>
    <col min="6907" max="6907" width="10.7109375" style="20" customWidth="1"/>
    <col min="6908" max="6908" width="7" style="20" customWidth="1"/>
    <col min="6909" max="6909" width="12.28515625" style="20" customWidth="1"/>
    <col min="6910" max="6910" width="10.7109375" style="20" customWidth="1"/>
    <col min="6911" max="6911" width="10.85546875" style="20" customWidth="1"/>
    <col min="6912" max="6912" width="8.85546875" style="20" customWidth="1"/>
    <col min="6913" max="6913" width="13.85546875" style="20" customWidth="1"/>
    <col min="6914" max="6914" width="20.42578125" style="20" customWidth="1"/>
    <col min="6915" max="6915" width="12.28515625" style="20" customWidth="1"/>
    <col min="6916" max="6916" width="19.28515625" style="20" customWidth="1"/>
    <col min="6917" max="6917" width="11.85546875" style="20" customWidth="1"/>
    <col min="6918" max="6918" width="9.140625" style="20" customWidth="1"/>
    <col min="6919" max="6919" width="13.42578125" style="20" customWidth="1"/>
    <col min="6920" max="6920" width="15.28515625" style="20" customWidth="1"/>
    <col min="6921" max="6921" width="15.42578125" style="20" customWidth="1"/>
    <col min="6922" max="6923" width="14.42578125" style="20" customWidth="1"/>
    <col min="6924" max="6924" width="5" style="20" customWidth="1"/>
    <col min="6925" max="6927" width="15.140625" style="20" customWidth="1"/>
    <col min="6928" max="6928" width="4.28515625" style="20" customWidth="1"/>
    <col min="6929" max="6929" width="16" style="20" customWidth="1"/>
    <col min="6930" max="6930" width="17.140625" style="20" customWidth="1"/>
    <col min="6931" max="6931" width="18.28515625" style="20" customWidth="1"/>
    <col min="6932" max="6932" width="4.85546875" style="20" customWidth="1"/>
    <col min="6933" max="6933" width="16" style="20" customWidth="1"/>
    <col min="6934" max="6934" width="17.140625" style="20" customWidth="1"/>
    <col min="6935" max="6935" width="18.28515625" style="20" customWidth="1"/>
    <col min="6936" max="6936" width="13.7109375" style="20" customWidth="1"/>
    <col min="6937" max="6937" width="16" style="20" customWidth="1"/>
    <col min="6938" max="6938" width="17.140625" style="20" customWidth="1"/>
    <col min="6939" max="6939" width="18.28515625" style="20" customWidth="1"/>
    <col min="6940" max="6940" width="13.7109375" style="20" customWidth="1"/>
    <col min="6941" max="6941" width="16" style="20" customWidth="1"/>
    <col min="6942" max="6942" width="17.140625" style="20" customWidth="1"/>
    <col min="6943" max="6943" width="18.28515625" style="20" customWidth="1"/>
    <col min="6944" max="6944" width="13.7109375" style="20" customWidth="1"/>
    <col min="6945" max="6945" width="16" style="20" customWidth="1"/>
    <col min="6946" max="6946" width="17.140625" style="20" customWidth="1"/>
    <col min="6947" max="6950" width="18.28515625" style="20" customWidth="1"/>
    <col min="6951" max="6951" width="15" style="20" customWidth="1"/>
    <col min="6952" max="6952" width="15.7109375" style="20" customWidth="1"/>
    <col min="6953" max="6953" width="49" style="20" customWidth="1"/>
    <col min="6954" max="6954" width="19.42578125" style="20" customWidth="1"/>
    <col min="6955" max="6955" width="14.5703125" style="20" customWidth="1"/>
    <col min="6956" max="6956" width="12.28515625" style="20" customWidth="1"/>
    <col min="6957" max="6957" width="14.5703125" style="20" customWidth="1"/>
    <col min="6958" max="6958" width="11.7109375" style="20" customWidth="1"/>
    <col min="6959" max="6959" width="14" style="20" customWidth="1"/>
    <col min="6960" max="6960" width="20.5703125" style="20" customWidth="1"/>
    <col min="6961" max="6961" width="11.7109375" style="20" customWidth="1"/>
    <col min="6962" max="6962" width="10.85546875" style="20" customWidth="1"/>
    <col min="6963" max="7156" width="9.140625" style="20"/>
    <col min="7157" max="7157" width="7.42578125" style="20" customWidth="1"/>
    <col min="7158" max="7158" width="20.28515625" style="20" customWidth="1"/>
    <col min="7159" max="7159" width="24.7109375" style="20" customWidth="1"/>
    <col min="7160" max="7160" width="35.7109375" style="20" customWidth="1"/>
    <col min="7161" max="7161" width="5" style="20" customWidth="1"/>
    <col min="7162" max="7162" width="12.85546875" style="20" customWidth="1"/>
    <col min="7163" max="7163" width="10.7109375" style="20" customWidth="1"/>
    <col min="7164" max="7164" width="7" style="20" customWidth="1"/>
    <col min="7165" max="7165" width="12.28515625" style="20" customWidth="1"/>
    <col min="7166" max="7166" width="10.7109375" style="20" customWidth="1"/>
    <col min="7167" max="7167" width="10.85546875" style="20" customWidth="1"/>
    <col min="7168" max="7168" width="8.85546875" style="20" customWidth="1"/>
    <col min="7169" max="7169" width="13.85546875" style="20" customWidth="1"/>
    <col min="7170" max="7170" width="20.42578125" style="20" customWidth="1"/>
    <col min="7171" max="7171" width="12.28515625" style="20" customWidth="1"/>
    <col min="7172" max="7172" width="19.28515625" style="20" customWidth="1"/>
    <col min="7173" max="7173" width="11.85546875" style="20" customWidth="1"/>
    <col min="7174" max="7174" width="9.140625" style="20" customWidth="1"/>
    <col min="7175" max="7175" width="13.42578125" style="20" customWidth="1"/>
    <col min="7176" max="7176" width="15.28515625" style="20" customWidth="1"/>
    <col min="7177" max="7177" width="15.42578125" style="20" customWidth="1"/>
    <col min="7178" max="7179" width="14.42578125" style="20" customWidth="1"/>
    <col min="7180" max="7180" width="5" style="20" customWidth="1"/>
    <col min="7181" max="7183" width="15.140625" style="20" customWidth="1"/>
    <col min="7184" max="7184" width="4.28515625" style="20" customWidth="1"/>
    <col min="7185" max="7185" width="16" style="20" customWidth="1"/>
    <col min="7186" max="7186" width="17.140625" style="20" customWidth="1"/>
    <col min="7187" max="7187" width="18.28515625" style="20" customWidth="1"/>
    <col min="7188" max="7188" width="4.85546875" style="20" customWidth="1"/>
    <col min="7189" max="7189" width="16" style="20" customWidth="1"/>
    <col min="7190" max="7190" width="17.140625" style="20" customWidth="1"/>
    <col min="7191" max="7191" width="18.28515625" style="20" customWidth="1"/>
    <col min="7192" max="7192" width="13.7109375" style="20" customWidth="1"/>
    <col min="7193" max="7193" width="16" style="20" customWidth="1"/>
    <col min="7194" max="7194" width="17.140625" style="20" customWidth="1"/>
    <col min="7195" max="7195" width="18.28515625" style="20" customWidth="1"/>
    <col min="7196" max="7196" width="13.7109375" style="20" customWidth="1"/>
    <col min="7197" max="7197" width="16" style="20" customWidth="1"/>
    <col min="7198" max="7198" width="17.140625" style="20" customWidth="1"/>
    <col min="7199" max="7199" width="18.28515625" style="20" customWidth="1"/>
    <col min="7200" max="7200" width="13.7109375" style="20" customWidth="1"/>
    <col min="7201" max="7201" width="16" style="20" customWidth="1"/>
    <col min="7202" max="7202" width="17.140625" style="20" customWidth="1"/>
    <col min="7203" max="7206" width="18.28515625" style="20" customWidth="1"/>
    <col min="7207" max="7207" width="15" style="20" customWidth="1"/>
    <col min="7208" max="7208" width="15.7109375" style="20" customWidth="1"/>
    <col min="7209" max="7209" width="49" style="20" customWidth="1"/>
    <col min="7210" max="7210" width="19.42578125" style="20" customWidth="1"/>
    <col min="7211" max="7211" width="14.5703125" style="20" customWidth="1"/>
    <col min="7212" max="7212" width="12.28515625" style="20" customWidth="1"/>
    <col min="7213" max="7213" width="14.5703125" style="20" customWidth="1"/>
    <col min="7214" max="7214" width="11.7109375" style="20" customWidth="1"/>
    <col min="7215" max="7215" width="14" style="20" customWidth="1"/>
    <col min="7216" max="7216" width="20.5703125" style="20" customWidth="1"/>
    <col min="7217" max="7217" width="11.7109375" style="20" customWidth="1"/>
    <col min="7218" max="7218" width="10.85546875" style="20" customWidth="1"/>
    <col min="7219" max="7412" width="9.140625" style="20"/>
    <col min="7413" max="7413" width="7.42578125" style="20" customWidth="1"/>
    <col min="7414" max="7414" width="20.28515625" style="20" customWidth="1"/>
    <col min="7415" max="7415" width="24.7109375" style="20" customWidth="1"/>
    <col min="7416" max="7416" width="35.7109375" style="20" customWidth="1"/>
    <col min="7417" max="7417" width="5" style="20" customWidth="1"/>
    <col min="7418" max="7418" width="12.85546875" style="20" customWidth="1"/>
    <col min="7419" max="7419" width="10.7109375" style="20" customWidth="1"/>
    <col min="7420" max="7420" width="7" style="20" customWidth="1"/>
    <col min="7421" max="7421" width="12.28515625" style="20" customWidth="1"/>
    <col min="7422" max="7422" width="10.7109375" style="20" customWidth="1"/>
    <col min="7423" max="7423" width="10.85546875" style="20" customWidth="1"/>
    <col min="7424" max="7424" width="8.85546875" style="20" customWidth="1"/>
    <col min="7425" max="7425" width="13.85546875" style="20" customWidth="1"/>
    <col min="7426" max="7426" width="20.42578125" style="20" customWidth="1"/>
    <col min="7427" max="7427" width="12.28515625" style="20" customWidth="1"/>
    <col min="7428" max="7428" width="19.28515625" style="20" customWidth="1"/>
    <col min="7429" max="7429" width="11.85546875" style="20" customWidth="1"/>
    <col min="7430" max="7430" width="9.140625" style="20" customWidth="1"/>
    <col min="7431" max="7431" width="13.42578125" style="20" customWidth="1"/>
    <col min="7432" max="7432" width="15.28515625" style="20" customWidth="1"/>
    <col min="7433" max="7433" width="15.42578125" style="20" customWidth="1"/>
    <col min="7434" max="7435" width="14.42578125" style="20" customWidth="1"/>
    <col min="7436" max="7436" width="5" style="20" customWidth="1"/>
    <col min="7437" max="7439" width="15.140625" style="20" customWidth="1"/>
    <col min="7440" max="7440" width="4.28515625" style="20" customWidth="1"/>
    <col min="7441" max="7441" width="16" style="20" customWidth="1"/>
    <col min="7442" max="7442" width="17.140625" style="20" customWidth="1"/>
    <col min="7443" max="7443" width="18.28515625" style="20" customWidth="1"/>
    <col min="7444" max="7444" width="4.85546875" style="20" customWidth="1"/>
    <col min="7445" max="7445" width="16" style="20" customWidth="1"/>
    <col min="7446" max="7446" width="17.140625" style="20" customWidth="1"/>
    <col min="7447" max="7447" width="18.28515625" style="20" customWidth="1"/>
    <col min="7448" max="7448" width="13.7109375" style="20" customWidth="1"/>
    <col min="7449" max="7449" width="16" style="20" customWidth="1"/>
    <col min="7450" max="7450" width="17.140625" style="20" customWidth="1"/>
    <col min="7451" max="7451" width="18.28515625" style="20" customWidth="1"/>
    <col min="7452" max="7452" width="13.7109375" style="20" customWidth="1"/>
    <col min="7453" max="7453" width="16" style="20" customWidth="1"/>
    <col min="7454" max="7454" width="17.140625" style="20" customWidth="1"/>
    <col min="7455" max="7455" width="18.28515625" style="20" customWidth="1"/>
    <col min="7456" max="7456" width="13.7109375" style="20" customWidth="1"/>
    <col min="7457" max="7457" width="16" style="20" customWidth="1"/>
    <col min="7458" max="7458" width="17.140625" style="20" customWidth="1"/>
    <col min="7459" max="7462" width="18.28515625" style="20" customWidth="1"/>
    <col min="7463" max="7463" width="15" style="20" customWidth="1"/>
    <col min="7464" max="7464" width="15.7109375" style="20" customWidth="1"/>
    <col min="7465" max="7465" width="49" style="20" customWidth="1"/>
    <col min="7466" max="7466" width="19.42578125" style="20" customWidth="1"/>
    <col min="7467" max="7467" width="14.5703125" style="20" customWidth="1"/>
    <col min="7468" max="7468" width="12.28515625" style="20" customWidth="1"/>
    <col min="7469" max="7469" width="14.5703125" style="20" customWidth="1"/>
    <col min="7470" max="7470" width="11.7109375" style="20" customWidth="1"/>
    <col min="7471" max="7471" width="14" style="20" customWidth="1"/>
    <col min="7472" max="7472" width="20.5703125" style="20" customWidth="1"/>
    <col min="7473" max="7473" width="11.7109375" style="20" customWidth="1"/>
    <col min="7474" max="7474" width="10.85546875" style="20" customWidth="1"/>
    <col min="7475" max="7668" width="9.140625" style="20"/>
    <col min="7669" max="7669" width="7.42578125" style="20" customWidth="1"/>
    <col min="7670" max="7670" width="20.28515625" style="20" customWidth="1"/>
    <col min="7671" max="7671" width="24.7109375" style="20" customWidth="1"/>
    <col min="7672" max="7672" width="35.7109375" style="20" customWidth="1"/>
    <col min="7673" max="7673" width="5" style="20" customWidth="1"/>
    <col min="7674" max="7674" width="12.85546875" style="20" customWidth="1"/>
    <col min="7675" max="7675" width="10.7109375" style="20" customWidth="1"/>
    <col min="7676" max="7676" width="7" style="20" customWidth="1"/>
    <col min="7677" max="7677" width="12.28515625" style="20" customWidth="1"/>
    <col min="7678" max="7678" width="10.7109375" style="20" customWidth="1"/>
    <col min="7679" max="7679" width="10.85546875" style="20" customWidth="1"/>
    <col min="7680" max="7680" width="8.85546875" style="20" customWidth="1"/>
    <col min="7681" max="7681" width="13.85546875" style="20" customWidth="1"/>
    <col min="7682" max="7682" width="20.42578125" style="20" customWidth="1"/>
    <col min="7683" max="7683" width="12.28515625" style="20" customWidth="1"/>
    <col min="7684" max="7684" width="19.28515625" style="20" customWidth="1"/>
    <col min="7685" max="7685" width="11.85546875" style="20" customWidth="1"/>
    <col min="7686" max="7686" width="9.140625" style="20" customWidth="1"/>
    <col min="7687" max="7687" width="13.42578125" style="20" customWidth="1"/>
    <col min="7688" max="7688" width="15.28515625" style="20" customWidth="1"/>
    <col min="7689" max="7689" width="15.42578125" style="20" customWidth="1"/>
    <col min="7690" max="7691" width="14.42578125" style="20" customWidth="1"/>
    <col min="7692" max="7692" width="5" style="20" customWidth="1"/>
    <col min="7693" max="7695" width="15.140625" style="20" customWidth="1"/>
    <col min="7696" max="7696" width="4.28515625" style="20" customWidth="1"/>
    <col min="7697" max="7697" width="16" style="20" customWidth="1"/>
    <col min="7698" max="7698" width="17.140625" style="20" customWidth="1"/>
    <col min="7699" max="7699" width="18.28515625" style="20" customWidth="1"/>
    <col min="7700" max="7700" width="4.85546875" style="20" customWidth="1"/>
    <col min="7701" max="7701" width="16" style="20" customWidth="1"/>
    <col min="7702" max="7702" width="17.140625" style="20" customWidth="1"/>
    <col min="7703" max="7703" width="18.28515625" style="20" customWidth="1"/>
    <col min="7704" max="7704" width="13.7109375" style="20" customWidth="1"/>
    <col min="7705" max="7705" width="16" style="20" customWidth="1"/>
    <col min="7706" max="7706" width="17.140625" style="20" customWidth="1"/>
    <col min="7707" max="7707" width="18.28515625" style="20" customWidth="1"/>
    <col min="7708" max="7708" width="13.7109375" style="20" customWidth="1"/>
    <col min="7709" max="7709" width="16" style="20" customWidth="1"/>
    <col min="7710" max="7710" width="17.140625" style="20" customWidth="1"/>
    <col min="7711" max="7711" width="18.28515625" style="20" customWidth="1"/>
    <col min="7712" max="7712" width="13.7109375" style="20" customWidth="1"/>
    <col min="7713" max="7713" width="16" style="20" customWidth="1"/>
    <col min="7714" max="7714" width="17.140625" style="20" customWidth="1"/>
    <col min="7715" max="7718" width="18.28515625" style="20" customWidth="1"/>
    <col min="7719" max="7719" width="15" style="20" customWidth="1"/>
    <col min="7720" max="7720" width="15.7109375" style="20" customWidth="1"/>
    <col min="7721" max="7721" width="49" style="20" customWidth="1"/>
    <col min="7722" max="7722" width="19.42578125" style="20" customWidth="1"/>
    <col min="7723" max="7723" width="14.5703125" style="20" customWidth="1"/>
    <col min="7724" max="7724" width="12.28515625" style="20" customWidth="1"/>
    <col min="7725" max="7725" width="14.5703125" style="20" customWidth="1"/>
    <col min="7726" max="7726" width="11.7109375" style="20" customWidth="1"/>
    <col min="7727" max="7727" width="14" style="20" customWidth="1"/>
    <col min="7728" max="7728" width="20.5703125" style="20" customWidth="1"/>
    <col min="7729" max="7729" width="11.7109375" style="20" customWidth="1"/>
    <col min="7730" max="7730" width="10.85546875" style="20" customWidth="1"/>
    <col min="7731" max="7924" width="9.140625" style="20"/>
    <col min="7925" max="7925" width="7.42578125" style="20" customWidth="1"/>
    <col min="7926" max="7926" width="20.28515625" style="20" customWidth="1"/>
    <col min="7927" max="7927" width="24.7109375" style="20" customWidth="1"/>
    <col min="7928" max="7928" width="35.7109375" style="20" customWidth="1"/>
    <col min="7929" max="7929" width="5" style="20" customWidth="1"/>
    <col min="7930" max="7930" width="12.85546875" style="20" customWidth="1"/>
    <col min="7931" max="7931" width="10.7109375" style="20" customWidth="1"/>
    <col min="7932" max="7932" width="7" style="20" customWidth="1"/>
    <col min="7933" max="7933" width="12.28515625" style="20" customWidth="1"/>
    <col min="7934" max="7934" width="10.7109375" style="20" customWidth="1"/>
    <col min="7935" max="7935" width="10.85546875" style="20" customWidth="1"/>
    <col min="7936" max="7936" width="8.85546875" style="20" customWidth="1"/>
    <col min="7937" max="7937" width="13.85546875" style="20" customWidth="1"/>
    <col min="7938" max="7938" width="20.42578125" style="20" customWidth="1"/>
    <col min="7939" max="7939" width="12.28515625" style="20" customWidth="1"/>
    <col min="7940" max="7940" width="19.28515625" style="20" customWidth="1"/>
    <col min="7941" max="7941" width="11.85546875" style="20" customWidth="1"/>
    <col min="7942" max="7942" width="9.140625" style="20" customWidth="1"/>
    <col min="7943" max="7943" width="13.42578125" style="20" customWidth="1"/>
    <col min="7944" max="7944" width="15.28515625" style="20" customWidth="1"/>
    <col min="7945" max="7945" width="15.42578125" style="20" customWidth="1"/>
    <col min="7946" max="7947" width="14.42578125" style="20" customWidth="1"/>
    <col min="7948" max="7948" width="5" style="20" customWidth="1"/>
    <col min="7949" max="7951" width="15.140625" style="20" customWidth="1"/>
    <col min="7952" max="7952" width="4.28515625" style="20" customWidth="1"/>
    <col min="7953" max="7953" width="16" style="20" customWidth="1"/>
    <col min="7954" max="7954" width="17.140625" style="20" customWidth="1"/>
    <col min="7955" max="7955" width="18.28515625" style="20" customWidth="1"/>
    <col min="7956" max="7956" width="4.85546875" style="20" customWidth="1"/>
    <col min="7957" max="7957" width="16" style="20" customWidth="1"/>
    <col min="7958" max="7958" width="17.140625" style="20" customWidth="1"/>
    <col min="7959" max="7959" width="18.28515625" style="20" customWidth="1"/>
    <col min="7960" max="7960" width="13.7109375" style="20" customWidth="1"/>
    <col min="7961" max="7961" width="16" style="20" customWidth="1"/>
    <col min="7962" max="7962" width="17.140625" style="20" customWidth="1"/>
    <col min="7963" max="7963" width="18.28515625" style="20" customWidth="1"/>
    <col min="7964" max="7964" width="13.7109375" style="20" customWidth="1"/>
    <col min="7965" max="7965" width="16" style="20" customWidth="1"/>
    <col min="7966" max="7966" width="17.140625" style="20" customWidth="1"/>
    <col min="7967" max="7967" width="18.28515625" style="20" customWidth="1"/>
    <col min="7968" max="7968" width="13.7109375" style="20" customWidth="1"/>
    <col min="7969" max="7969" width="16" style="20" customWidth="1"/>
    <col min="7970" max="7970" width="17.140625" style="20" customWidth="1"/>
    <col min="7971" max="7974" width="18.28515625" style="20" customWidth="1"/>
    <col min="7975" max="7975" width="15" style="20" customWidth="1"/>
    <col min="7976" max="7976" width="15.7109375" style="20" customWidth="1"/>
    <col min="7977" max="7977" width="49" style="20" customWidth="1"/>
    <col min="7978" max="7978" width="19.42578125" style="20" customWidth="1"/>
    <col min="7979" max="7979" width="14.5703125" style="20" customWidth="1"/>
    <col min="7980" max="7980" width="12.28515625" style="20" customWidth="1"/>
    <col min="7981" max="7981" width="14.5703125" style="20" customWidth="1"/>
    <col min="7982" max="7982" width="11.7109375" style="20" customWidth="1"/>
    <col min="7983" max="7983" width="14" style="20" customWidth="1"/>
    <col min="7984" max="7984" width="20.5703125" style="20" customWidth="1"/>
    <col min="7985" max="7985" width="11.7109375" style="20" customWidth="1"/>
    <col min="7986" max="7986" width="10.85546875" style="20" customWidth="1"/>
    <col min="7987" max="8180" width="9.140625" style="20"/>
    <col min="8181" max="8181" width="7.42578125" style="20" customWidth="1"/>
    <col min="8182" max="8182" width="20.28515625" style="20" customWidth="1"/>
    <col min="8183" max="8183" width="24.7109375" style="20" customWidth="1"/>
    <col min="8184" max="8184" width="35.7109375" style="20" customWidth="1"/>
    <col min="8185" max="8185" width="5" style="20" customWidth="1"/>
    <col min="8186" max="8186" width="12.85546875" style="20" customWidth="1"/>
    <col min="8187" max="8187" width="10.7109375" style="20" customWidth="1"/>
    <col min="8188" max="8188" width="7" style="20" customWidth="1"/>
    <col min="8189" max="8189" width="12.28515625" style="20" customWidth="1"/>
    <col min="8190" max="8190" width="10.7109375" style="20" customWidth="1"/>
    <col min="8191" max="8191" width="10.85546875" style="20" customWidth="1"/>
    <col min="8192" max="8192" width="8.85546875" style="20" customWidth="1"/>
    <col min="8193" max="8193" width="13.85546875" style="20" customWidth="1"/>
    <col min="8194" max="8194" width="20.42578125" style="20" customWidth="1"/>
    <col min="8195" max="8195" width="12.28515625" style="20" customWidth="1"/>
    <col min="8196" max="8196" width="19.28515625" style="20" customWidth="1"/>
    <col min="8197" max="8197" width="11.85546875" style="20" customWidth="1"/>
    <col min="8198" max="8198" width="9.140625" style="20" customWidth="1"/>
    <col min="8199" max="8199" width="13.42578125" style="20" customWidth="1"/>
    <col min="8200" max="8200" width="15.28515625" style="20" customWidth="1"/>
    <col min="8201" max="8201" width="15.42578125" style="20" customWidth="1"/>
    <col min="8202" max="8203" width="14.42578125" style="20" customWidth="1"/>
    <col min="8204" max="8204" width="5" style="20" customWidth="1"/>
    <col min="8205" max="8207" width="15.140625" style="20" customWidth="1"/>
    <col min="8208" max="8208" width="4.28515625" style="20" customWidth="1"/>
    <col min="8209" max="8209" width="16" style="20" customWidth="1"/>
    <col min="8210" max="8210" width="17.140625" style="20" customWidth="1"/>
    <col min="8211" max="8211" width="18.28515625" style="20" customWidth="1"/>
    <col min="8212" max="8212" width="4.85546875" style="20" customWidth="1"/>
    <col min="8213" max="8213" width="16" style="20" customWidth="1"/>
    <col min="8214" max="8214" width="17.140625" style="20" customWidth="1"/>
    <col min="8215" max="8215" width="18.28515625" style="20" customWidth="1"/>
    <col min="8216" max="8216" width="13.7109375" style="20" customWidth="1"/>
    <col min="8217" max="8217" width="16" style="20" customWidth="1"/>
    <col min="8218" max="8218" width="17.140625" style="20" customWidth="1"/>
    <col min="8219" max="8219" width="18.28515625" style="20" customWidth="1"/>
    <col min="8220" max="8220" width="13.7109375" style="20" customWidth="1"/>
    <col min="8221" max="8221" width="16" style="20" customWidth="1"/>
    <col min="8222" max="8222" width="17.140625" style="20" customWidth="1"/>
    <col min="8223" max="8223" width="18.28515625" style="20" customWidth="1"/>
    <col min="8224" max="8224" width="13.7109375" style="20" customWidth="1"/>
    <col min="8225" max="8225" width="16" style="20" customWidth="1"/>
    <col min="8226" max="8226" width="17.140625" style="20" customWidth="1"/>
    <col min="8227" max="8230" width="18.28515625" style="20" customWidth="1"/>
    <col min="8231" max="8231" width="15" style="20" customWidth="1"/>
    <col min="8232" max="8232" width="15.7109375" style="20" customWidth="1"/>
    <col min="8233" max="8233" width="49" style="20" customWidth="1"/>
    <col min="8234" max="8234" width="19.42578125" style="20" customWidth="1"/>
    <col min="8235" max="8235" width="14.5703125" style="20" customWidth="1"/>
    <col min="8236" max="8236" width="12.28515625" style="20" customWidth="1"/>
    <col min="8237" max="8237" width="14.5703125" style="20" customWidth="1"/>
    <col min="8238" max="8238" width="11.7109375" style="20" customWidth="1"/>
    <col min="8239" max="8239" width="14" style="20" customWidth="1"/>
    <col min="8240" max="8240" width="20.5703125" style="20" customWidth="1"/>
    <col min="8241" max="8241" width="11.7109375" style="20" customWidth="1"/>
    <col min="8242" max="8242" width="10.85546875" style="20" customWidth="1"/>
    <col min="8243" max="8436" width="9.140625" style="20"/>
    <col min="8437" max="8437" width="7.42578125" style="20" customWidth="1"/>
    <col min="8438" max="8438" width="20.28515625" style="20" customWidth="1"/>
    <col min="8439" max="8439" width="24.7109375" style="20" customWidth="1"/>
    <col min="8440" max="8440" width="35.7109375" style="20" customWidth="1"/>
    <col min="8441" max="8441" width="5" style="20" customWidth="1"/>
    <col min="8442" max="8442" width="12.85546875" style="20" customWidth="1"/>
    <col min="8443" max="8443" width="10.7109375" style="20" customWidth="1"/>
    <col min="8444" max="8444" width="7" style="20" customWidth="1"/>
    <col min="8445" max="8445" width="12.28515625" style="20" customWidth="1"/>
    <col min="8446" max="8446" width="10.7109375" style="20" customWidth="1"/>
    <col min="8447" max="8447" width="10.85546875" style="20" customWidth="1"/>
    <col min="8448" max="8448" width="8.85546875" style="20" customWidth="1"/>
    <col min="8449" max="8449" width="13.85546875" style="20" customWidth="1"/>
    <col min="8450" max="8450" width="20.42578125" style="20" customWidth="1"/>
    <col min="8451" max="8451" width="12.28515625" style="20" customWidth="1"/>
    <col min="8452" max="8452" width="19.28515625" style="20" customWidth="1"/>
    <col min="8453" max="8453" width="11.85546875" style="20" customWidth="1"/>
    <col min="8454" max="8454" width="9.140625" style="20" customWidth="1"/>
    <col min="8455" max="8455" width="13.42578125" style="20" customWidth="1"/>
    <col min="8456" max="8456" width="15.28515625" style="20" customWidth="1"/>
    <col min="8457" max="8457" width="15.42578125" style="20" customWidth="1"/>
    <col min="8458" max="8459" width="14.42578125" style="20" customWidth="1"/>
    <col min="8460" max="8460" width="5" style="20" customWidth="1"/>
    <col min="8461" max="8463" width="15.140625" style="20" customWidth="1"/>
    <col min="8464" max="8464" width="4.28515625" style="20" customWidth="1"/>
    <col min="8465" max="8465" width="16" style="20" customWidth="1"/>
    <col min="8466" max="8466" width="17.140625" style="20" customWidth="1"/>
    <col min="8467" max="8467" width="18.28515625" style="20" customWidth="1"/>
    <col min="8468" max="8468" width="4.85546875" style="20" customWidth="1"/>
    <col min="8469" max="8469" width="16" style="20" customWidth="1"/>
    <col min="8470" max="8470" width="17.140625" style="20" customWidth="1"/>
    <col min="8471" max="8471" width="18.28515625" style="20" customWidth="1"/>
    <col min="8472" max="8472" width="13.7109375" style="20" customWidth="1"/>
    <col min="8473" max="8473" width="16" style="20" customWidth="1"/>
    <col min="8474" max="8474" width="17.140625" style="20" customWidth="1"/>
    <col min="8475" max="8475" width="18.28515625" style="20" customWidth="1"/>
    <col min="8476" max="8476" width="13.7109375" style="20" customWidth="1"/>
    <col min="8477" max="8477" width="16" style="20" customWidth="1"/>
    <col min="8478" max="8478" width="17.140625" style="20" customWidth="1"/>
    <col min="8479" max="8479" width="18.28515625" style="20" customWidth="1"/>
    <col min="8480" max="8480" width="13.7109375" style="20" customWidth="1"/>
    <col min="8481" max="8481" width="16" style="20" customWidth="1"/>
    <col min="8482" max="8482" width="17.140625" style="20" customWidth="1"/>
    <col min="8483" max="8486" width="18.28515625" style="20" customWidth="1"/>
    <col min="8487" max="8487" width="15" style="20" customWidth="1"/>
    <col min="8488" max="8488" width="15.7109375" style="20" customWidth="1"/>
    <col min="8489" max="8489" width="49" style="20" customWidth="1"/>
    <col min="8490" max="8490" width="19.42578125" style="20" customWidth="1"/>
    <col min="8491" max="8491" width="14.5703125" style="20" customWidth="1"/>
    <col min="8492" max="8492" width="12.28515625" style="20" customWidth="1"/>
    <col min="8493" max="8493" width="14.5703125" style="20" customWidth="1"/>
    <col min="8494" max="8494" width="11.7109375" style="20" customWidth="1"/>
    <col min="8495" max="8495" width="14" style="20" customWidth="1"/>
    <col min="8496" max="8496" width="20.5703125" style="20" customWidth="1"/>
    <col min="8497" max="8497" width="11.7109375" style="20" customWidth="1"/>
    <col min="8498" max="8498" width="10.85546875" style="20" customWidth="1"/>
    <col min="8499" max="8692" width="9.140625" style="20"/>
    <col min="8693" max="8693" width="7.42578125" style="20" customWidth="1"/>
    <col min="8694" max="8694" width="20.28515625" style="20" customWidth="1"/>
    <col min="8695" max="8695" width="24.7109375" style="20" customWidth="1"/>
    <col min="8696" max="8696" width="35.7109375" style="20" customWidth="1"/>
    <col min="8697" max="8697" width="5" style="20" customWidth="1"/>
    <col min="8698" max="8698" width="12.85546875" style="20" customWidth="1"/>
    <col min="8699" max="8699" width="10.7109375" style="20" customWidth="1"/>
    <col min="8700" max="8700" width="7" style="20" customWidth="1"/>
    <col min="8701" max="8701" width="12.28515625" style="20" customWidth="1"/>
    <col min="8702" max="8702" width="10.7109375" style="20" customWidth="1"/>
    <col min="8703" max="8703" width="10.85546875" style="20" customWidth="1"/>
    <col min="8704" max="8704" width="8.85546875" style="20" customWidth="1"/>
    <col min="8705" max="8705" width="13.85546875" style="20" customWidth="1"/>
    <col min="8706" max="8706" width="20.42578125" style="20" customWidth="1"/>
    <col min="8707" max="8707" width="12.28515625" style="20" customWidth="1"/>
    <col min="8708" max="8708" width="19.28515625" style="20" customWidth="1"/>
    <col min="8709" max="8709" width="11.85546875" style="20" customWidth="1"/>
    <col min="8710" max="8710" width="9.140625" style="20" customWidth="1"/>
    <col min="8711" max="8711" width="13.42578125" style="20" customWidth="1"/>
    <col min="8712" max="8712" width="15.28515625" style="20" customWidth="1"/>
    <col min="8713" max="8713" width="15.42578125" style="20" customWidth="1"/>
    <col min="8714" max="8715" width="14.42578125" style="20" customWidth="1"/>
    <col min="8716" max="8716" width="5" style="20" customWidth="1"/>
    <col min="8717" max="8719" width="15.140625" style="20" customWidth="1"/>
    <col min="8720" max="8720" width="4.28515625" style="20" customWidth="1"/>
    <col min="8721" max="8721" width="16" style="20" customWidth="1"/>
    <col min="8722" max="8722" width="17.140625" style="20" customWidth="1"/>
    <col min="8723" max="8723" width="18.28515625" style="20" customWidth="1"/>
    <col min="8724" max="8724" width="4.85546875" style="20" customWidth="1"/>
    <col min="8725" max="8725" width="16" style="20" customWidth="1"/>
    <col min="8726" max="8726" width="17.140625" style="20" customWidth="1"/>
    <col min="8727" max="8727" width="18.28515625" style="20" customWidth="1"/>
    <col min="8728" max="8728" width="13.7109375" style="20" customWidth="1"/>
    <col min="8729" max="8729" width="16" style="20" customWidth="1"/>
    <col min="8730" max="8730" width="17.140625" style="20" customWidth="1"/>
    <col min="8731" max="8731" width="18.28515625" style="20" customWidth="1"/>
    <col min="8732" max="8732" width="13.7109375" style="20" customWidth="1"/>
    <col min="8733" max="8733" width="16" style="20" customWidth="1"/>
    <col min="8734" max="8734" width="17.140625" style="20" customWidth="1"/>
    <col min="8735" max="8735" width="18.28515625" style="20" customWidth="1"/>
    <col min="8736" max="8736" width="13.7109375" style="20" customWidth="1"/>
    <col min="8737" max="8737" width="16" style="20" customWidth="1"/>
    <col min="8738" max="8738" width="17.140625" style="20" customWidth="1"/>
    <col min="8739" max="8742" width="18.28515625" style="20" customWidth="1"/>
    <col min="8743" max="8743" width="15" style="20" customWidth="1"/>
    <col min="8744" max="8744" width="15.7109375" style="20" customWidth="1"/>
    <col min="8745" max="8745" width="49" style="20" customWidth="1"/>
    <col min="8746" max="8746" width="19.42578125" style="20" customWidth="1"/>
    <col min="8747" max="8747" width="14.5703125" style="20" customWidth="1"/>
    <col min="8748" max="8748" width="12.28515625" style="20" customWidth="1"/>
    <col min="8749" max="8749" width="14.5703125" style="20" customWidth="1"/>
    <col min="8750" max="8750" width="11.7109375" style="20" customWidth="1"/>
    <col min="8751" max="8751" width="14" style="20" customWidth="1"/>
    <col min="8752" max="8752" width="20.5703125" style="20" customWidth="1"/>
    <col min="8753" max="8753" width="11.7109375" style="20" customWidth="1"/>
    <col min="8754" max="8754" width="10.85546875" style="20" customWidth="1"/>
    <col min="8755" max="8948" width="9.140625" style="20"/>
    <col min="8949" max="8949" width="7.42578125" style="20" customWidth="1"/>
    <col min="8950" max="8950" width="20.28515625" style="20" customWidth="1"/>
    <col min="8951" max="8951" width="24.7109375" style="20" customWidth="1"/>
    <col min="8952" max="8952" width="35.7109375" style="20" customWidth="1"/>
    <col min="8953" max="8953" width="5" style="20" customWidth="1"/>
    <col min="8954" max="8954" width="12.85546875" style="20" customWidth="1"/>
    <col min="8955" max="8955" width="10.7109375" style="20" customWidth="1"/>
    <col min="8956" max="8956" width="7" style="20" customWidth="1"/>
    <col min="8957" max="8957" width="12.28515625" style="20" customWidth="1"/>
    <col min="8958" max="8958" width="10.7109375" style="20" customWidth="1"/>
    <col min="8959" max="8959" width="10.85546875" style="20" customWidth="1"/>
    <col min="8960" max="8960" width="8.85546875" style="20" customWidth="1"/>
    <col min="8961" max="8961" width="13.85546875" style="20" customWidth="1"/>
    <col min="8962" max="8962" width="20.42578125" style="20" customWidth="1"/>
    <col min="8963" max="8963" width="12.28515625" style="20" customWidth="1"/>
    <col min="8964" max="8964" width="19.28515625" style="20" customWidth="1"/>
    <col min="8965" max="8965" width="11.85546875" style="20" customWidth="1"/>
    <col min="8966" max="8966" width="9.140625" style="20" customWidth="1"/>
    <col min="8967" max="8967" width="13.42578125" style="20" customWidth="1"/>
    <col min="8968" max="8968" width="15.28515625" style="20" customWidth="1"/>
    <col min="8969" max="8969" width="15.42578125" style="20" customWidth="1"/>
    <col min="8970" max="8971" width="14.42578125" style="20" customWidth="1"/>
    <col min="8972" max="8972" width="5" style="20" customWidth="1"/>
    <col min="8973" max="8975" width="15.140625" style="20" customWidth="1"/>
    <col min="8976" max="8976" width="4.28515625" style="20" customWidth="1"/>
    <col min="8977" max="8977" width="16" style="20" customWidth="1"/>
    <col min="8978" max="8978" width="17.140625" style="20" customWidth="1"/>
    <col min="8979" max="8979" width="18.28515625" style="20" customWidth="1"/>
    <col min="8980" max="8980" width="4.85546875" style="20" customWidth="1"/>
    <col min="8981" max="8981" width="16" style="20" customWidth="1"/>
    <col min="8982" max="8982" width="17.140625" style="20" customWidth="1"/>
    <col min="8983" max="8983" width="18.28515625" style="20" customWidth="1"/>
    <col min="8984" max="8984" width="13.7109375" style="20" customWidth="1"/>
    <col min="8985" max="8985" width="16" style="20" customWidth="1"/>
    <col min="8986" max="8986" width="17.140625" style="20" customWidth="1"/>
    <col min="8987" max="8987" width="18.28515625" style="20" customWidth="1"/>
    <col min="8988" max="8988" width="13.7109375" style="20" customWidth="1"/>
    <col min="8989" max="8989" width="16" style="20" customWidth="1"/>
    <col min="8990" max="8990" width="17.140625" style="20" customWidth="1"/>
    <col min="8991" max="8991" width="18.28515625" style="20" customWidth="1"/>
    <col min="8992" max="8992" width="13.7109375" style="20" customWidth="1"/>
    <col min="8993" max="8993" width="16" style="20" customWidth="1"/>
    <col min="8994" max="8994" width="17.140625" style="20" customWidth="1"/>
    <col min="8995" max="8998" width="18.28515625" style="20" customWidth="1"/>
    <col min="8999" max="8999" width="15" style="20" customWidth="1"/>
    <col min="9000" max="9000" width="15.7109375" style="20" customWidth="1"/>
    <col min="9001" max="9001" width="49" style="20" customWidth="1"/>
    <col min="9002" max="9002" width="19.42578125" style="20" customWidth="1"/>
    <col min="9003" max="9003" width="14.5703125" style="20" customWidth="1"/>
    <col min="9004" max="9004" width="12.28515625" style="20" customWidth="1"/>
    <col min="9005" max="9005" width="14.5703125" style="20" customWidth="1"/>
    <col min="9006" max="9006" width="11.7109375" style="20" customWidth="1"/>
    <col min="9007" max="9007" width="14" style="20" customWidth="1"/>
    <col min="9008" max="9008" width="20.5703125" style="20" customWidth="1"/>
    <col min="9009" max="9009" width="11.7109375" style="20" customWidth="1"/>
    <col min="9010" max="9010" width="10.85546875" style="20" customWidth="1"/>
    <col min="9011" max="9204" width="9.140625" style="20"/>
    <col min="9205" max="9205" width="7.42578125" style="20" customWidth="1"/>
    <col min="9206" max="9206" width="20.28515625" style="20" customWidth="1"/>
    <col min="9207" max="9207" width="24.7109375" style="20" customWidth="1"/>
    <col min="9208" max="9208" width="35.7109375" style="20" customWidth="1"/>
    <col min="9209" max="9209" width="5" style="20" customWidth="1"/>
    <col min="9210" max="9210" width="12.85546875" style="20" customWidth="1"/>
    <col min="9211" max="9211" width="10.7109375" style="20" customWidth="1"/>
    <col min="9212" max="9212" width="7" style="20" customWidth="1"/>
    <col min="9213" max="9213" width="12.28515625" style="20" customWidth="1"/>
    <col min="9214" max="9214" width="10.7109375" style="20" customWidth="1"/>
    <col min="9215" max="9215" width="10.85546875" style="20" customWidth="1"/>
    <col min="9216" max="9216" width="8.85546875" style="20" customWidth="1"/>
    <col min="9217" max="9217" width="13.85546875" style="20" customWidth="1"/>
    <col min="9218" max="9218" width="20.42578125" style="20" customWidth="1"/>
    <col min="9219" max="9219" width="12.28515625" style="20" customWidth="1"/>
    <col min="9220" max="9220" width="19.28515625" style="20" customWidth="1"/>
    <col min="9221" max="9221" width="11.85546875" style="20" customWidth="1"/>
    <col min="9222" max="9222" width="9.140625" style="20" customWidth="1"/>
    <col min="9223" max="9223" width="13.42578125" style="20" customWidth="1"/>
    <col min="9224" max="9224" width="15.28515625" style="20" customWidth="1"/>
    <col min="9225" max="9225" width="15.42578125" style="20" customWidth="1"/>
    <col min="9226" max="9227" width="14.42578125" style="20" customWidth="1"/>
    <col min="9228" max="9228" width="5" style="20" customWidth="1"/>
    <col min="9229" max="9231" width="15.140625" style="20" customWidth="1"/>
    <col min="9232" max="9232" width="4.28515625" style="20" customWidth="1"/>
    <col min="9233" max="9233" width="16" style="20" customWidth="1"/>
    <col min="9234" max="9234" width="17.140625" style="20" customWidth="1"/>
    <col min="9235" max="9235" width="18.28515625" style="20" customWidth="1"/>
    <col min="9236" max="9236" width="4.85546875" style="20" customWidth="1"/>
    <col min="9237" max="9237" width="16" style="20" customWidth="1"/>
    <col min="9238" max="9238" width="17.140625" style="20" customWidth="1"/>
    <col min="9239" max="9239" width="18.28515625" style="20" customWidth="1"/>
    <col min="9240" max="9240" width="13.7109375" style="20" customWidth="1"/>
    <col min="9241" max="9241" width="16" style="20" customWidth="1"/>
    <col min="9242" max="9242" width="17.140625" style="20" customWidth="1"/>
    <col min="9243" max="9243" width="18.28515625" style="20" customWidth="1"/>
    <col min="9244" max="9244" width="13.7109375" style="20" customWidth="1"/>
    <col min="9245" max="9245" width="16" style="20" customWidth="1"/>
    <col min="9246" max="9246" width="17.140625" style="20" customWidth="1"/>
    <col min="9247" max="9247" width="18.28515625" style="20" customWidth="1"/>
    <col min="9248" max="9248" width="13.7109375" style="20" customWidth="1"/>
    <col min="9249" max="9249" width="16" style="20" customWidth="1"/>
    <col min="9250" max="9250" width="17.140625" style="20" customWidth="1"/>
    <col min="9251" max="9254" width="18.28515625" style="20" customWidth="1"/>
    <col min="9255" max="9255" width="15" style="20" customWidth="1"/>
    <col min="9256" max="9256" width="15.7109375" style="20" customWidth="1"/>
    <col min="9257" max="9257" width="49" style="20" customWidth="1"/>
    <col min="9258" max="9258" width="19.42578125" style="20" customWidth="1"/>
    <col min="9259" max="9259" width="14.5703125" style="20" customWidth="1"/>
    <col min="9260" max="9260" width="12.28515625" style="20" customWidth="1"/>
    <col min="9261" max="9261" width="14.5703125" style="20" customWidth="1"/>
    <col min="9262" max="9262" width="11.7109375" style="20" customWidth="1"/>
    <col min="9263" max="9263" width="14" style="20" customWidth="1"/>
    <col min="9264" max="9264" width="20.5703125" style="20" customWidth="1"/>
    <col min="9265" max="9265" width="11.7109375" style="20" customWidth="1"/>
    <col min="9266" max="9266" width="10.85546875" style="20" customWidth="1"/>
    <col min="9267" max="9460" width="9.140625" style="20"/>
    <col min="9461" max="9461" width="7.42578125" style="20" customWidth="1"/>
    <col min="9462" max="9462" width="20.28515625" style="20" customWidth="1"/>
    <col min="9463" max="9463" width="24.7109375" style="20" customWidth="1"/>
    <col min="9464" max="9464" width="35.7109375" style="20" customWidth="1"/>
    <col min="9465" max="9465" width="5" style="20" customWidth="1"/>
    <col min="9466" max="9466" width="12.85546875" style="20" customWidth="1"/>
    <col min="9467" max="9467" width="10.7109375" style="20" customWidth="1"/>
    <col min="9468" max="9468" width="7" style="20" customWidth="1"/>
    <col min="9469" max="9469" width="12.28515625" style="20" customWidth="1"/>
    <col min="9470" max="9470" width="10.7109375" style="20" customWidth="1"/>
    <col min="9471" max="9471" width="10.85546875" style="20" customWidth="1"/>
    <col min="9472" max="9472" width="8.85546875" style="20" customWidth="1"/>
    <col min="9473" max="9473" width="13.85546875" style="20" customWidth="1"/>
    <col min="9474" max="9474" width="20.42578125" style="20" customWidth="1"/>
    <col min="9475" max="9475" width="12.28515625" style="20" customWidth="1"/>
    <col min="9476" max="9476" width="19.28515625" style="20" customWidth="1"/>
    <col min="9477" max="9477" width="11.85546875" style="20" customWidth="1"/>
    <col min="9478" max="9478" width="9.140625" style="20" customWidth="1"/>
    <col min="9479" max="9479" width="13.42578125" style="20" customWidth="1"/>
    <col min="9480" max="9480" width="15.28515625" style="20" customWidth="1"/>
    <col min="9481" max="9481" width="15.42578125" style="20" customWidth="1"/>
    <col min="9482" max="9483" width="14.42578125" style="20" customWidth="1"/>
    <col min="9484" max="9484" width="5" style="20" customWidth="1"/>
    <col min="9485" max="9487" width="15.140625" style="20" customWidth="1"/>
    <col min="9488" max="9488" width="4.28515625" style="20" customWidth="1"/>
    <col min="9489" max="9489" width="16" style="20" customWidth="1"/>
    <col min="9490" max="9490" width="17.140625" style="20" customWidth="1"/>
    <col min="9491" max="9491" width="18.28515625" style="20" customWidth="1"/>
    <col min="9492" max="9492" width="4.85546875" style="20" customWidth="1"/>
    <col min="9493" max="9493" width="16" style="20" customWidth="1"/>
    <col min="9494" max="9494" width="17.140625" style="20" customWidth="1"/>
    <col min="9495" max="9495" width="18.28515625" style="20" customWidth="1"/>
    <col min="9496" max="9496" width="13.7109375" style="20" customWidth="1"/>
    <col min="9497" max="9497" width="16" style="20" customWidth="1"/>
    <col min="9498" max="9498" width="17.140625" style="20" customWidth="1"/>
    <col min="9499" max="9499" width="18.28515625" style="20" customWidth="1"/>
    <col min="9500" max="9500" width="13.7109375" style="20" customWidth="1"/>
    <col min="9501" max="9501" width="16" style="20" customWidth="1"/>
    <col min="9502" max="9502" width="17.140625" style="20" customWidth="1"/>
    <col min="9503" max="9503" width="18.28515625" style="20" customWidth="1"/>
    <col min="9504" max="9504" width="13.7109375" style="20" customWidth="1"/>
    <col min="9505" max="9505" width="16" style="20" customWidth="1"/>
    <col min="9506" max="9506" width="17.140625" style="20" customWidth="1"/>
    <col min="9507" max="9510" width="18.28515625" style="20" customWidth="1"/>
    <col min="9511" max="9511" width="15" style="20" customWidth="1"/>
    <col min="9512" max="9512" width="15.7109375" style="20" customWidth="1"/>
    <col min="9513" max="9513" width="49" style="20" customWidth="1"/>
    <col min="9514" max="9514" width="19.42578125" style="20" customWidth="1"/>
    <col min="9515" max="9515" width="14.5703125" style="20" customWidth="1"/>
    <col min="9516" max="9516" width="12.28515625" style="20" customWidth="1"/>
    <col min="9517" max="9517" width="14.5703125" style="20" customWidth="1"/>
    <col min="9518" max="9518" width="11.7109375" style="20" customWidth="1"/>
    <col min="9519" max="9519" width="14" style="20" customWidth="1"/>
    <col min="9520" max="9520" width="20.5703125" style="20" customWidth="1"/>
    <col min="9521" max="9521" width="11.7109375" style="20" customWidth="1"/>
    <col min="9522" max="9522" width="10.85546875" style="20" customWidth="1"/>
    <col min="9523" max="9716" width="9.140625" style="20"/>
    <col min="9717" max="9717" width="7.42578125" style="20" customWidth="1"/>
    <col min="9718" max="9718" width="20.28515625" style="20" customWidth="1"/>
    <col min="9719" max="9719" width="24.7109375" style="20" customWidth="1"/>
    <col min="9720" max="9720" width="35.7109375" style="20" customWidth="1"/>
    <col min="9721" max="9721" width="5" style="20" customWidth="1"/>
    <col min="9722" max="9722" width="12.85546875" style="20" customWidth="1"/>
    <col min="9723" max="9723" width="10.7109375" style="20" customWidth="1"/>
    <col min="9724" max="9724" width="7" style="20" customWidth="1"/>
    <col min="9725" max="9725" width="12.28515625" style="20" customWidth="1"/>
    <col min="9726" max="9726" width="10.7109375" style="20" customWidth="1"/>
    <col min="9727" max="9727" width="10.85546875" style="20" customWidth="1"/>
    <col min="9728" max="9728" width="8.85546875" style="20" customWidth="1"/>
    <col min="9729" max="9729" width="13.85546875" style="20" customWidth="1"/>
    <col min="9730" max="9730" width="20.42578125" style="20" customWidth="1"/>
    <col min="9731" max="9731" width="12.28515625" style="20" customWidth="1"/>
    <col min="9732" max="9732" width="19.28515625" style="20" customWidth="1"/>
    <col min="9733" max="9733" width="11.85546875" style="20" customWidth="1"/>
    <col min="9734" max="9734" width="9.140625" style="20" customWidth="1"/>
    <col min="9735" max="9735" width="13.42578125" style="20" customWidth="1"/>
    <col min="9736" max="9736" width="15.28515625" style="20" customWidth="1"/>
    <col min="9737" max="9737" width="15.42578125" style="20" customWidth="1"/>
    <col min="9738" max="9739" width="14.42578125" style="20" customWidth="1"/>
    <col min="9740" max="9740" width="5" style="20" customWidth="1"/>
    <col min="9741" max="9743" width="15.140625" style="20" customWidth="1"/>
    <col min="9744" max="9744" width="4.28515625" style="20" customWidth="1"/>
    <col min="9745" max="9745" width="16" style="20" customWidth="1"/>
    <col min="9746" max="9746" width="17.140625" style="20" customWidth="1"/>
    <col min="9747" max="9747" width="18.28515625" style="20" customWidth="1"/>
    <col min="9748" max="9748" width="4.85546875" style="20" customWidth="1"/>
    <col min="9749" max="9749" width="16" style="20" customWidth="1"/>
    <col min="9750" max="9750" width="17.140625" style="20" customWidth="1"/>
    <col min="9751" max="9751" width="18.28515625" style="20" customWidth="1"/>
    <col min="9752" max="9752" width="13.7109375" style="20" customWidth="1"/>
    <col min="9753" max="9753" width="16" style="20" customWidth="1"/>
    <col min="9754" max="9754" width="17.140625" style="20" customWidth="1"/>
    <col min="9755" max="9755" width="18.28515625" style="20" customWidth="1"/>
    <col min="9756" max="9756" width="13.7109375" style="20" customWidth="1"/>
    <col min="9757" max="9757" width="16" style="20" customWidth="1"/>
    <col min="9758" max="9758" width="17.140625" style="20" customWidth="1"/>
    <col min="9759" max="9759" width="18.28515625" style="20" customWidth="1"/>
    <col min="9760" max="9760" width="13.7109375" style="20" customWidth="1"/>
    <col min="9761" max="9761" width="16" style="20" customWidth="1"/>
    <col min="9762" max="9762" width="17.140625" style="20" customWidth="1"/>
    <col min="9763" max="9766" width="18.28515625" style="20" customWidth="1"/>
    <col min="9767" max="9767" width="15" style="20" customWidth="1"/>
    <col min="9768" max="9768" width="15.7109375" style="20" customWidth="1"/>
    <col min="9769" max="9769" width="49" style="20" customWidth="1"/>
    <col min="9770" max="9770" width="19.42578125" style="20" customWidth="1"/>
    <col min="9771" max="9771" width="14.5703125" style="20" customWidth="1"/>
    <col min="9772" max="9772" width="12.28515625" style="20" customWidth="1"/>
    <col min="9773" max="9773" width="14.5703125" style="20" customWidth="1"/>
    <col min="9774" max="9774" width="11.7109375" style="20" customWidth="1"/>
    <col min="9775" max="9775" width="14" style="20" customWidth="1"/>
    <col min="9776" max="9776" width="20.5703125" style="20" customWidth="1"/>
    <col min="9777" max="9777" width="11.7109375" style="20" customWidth="1"/>
    <col min="9778" max="9778" width="10.85546875" style="20" customWidth="1"/>
    <col min="9779" max="9972" width="9.140625" style="20"/>
    <col min="9973" max="9973" width="7.42578125" style="20" customWidth="1"/>
    <col min="9974" max="9974" width="20.28515625" style="20" customWidth="1"/>
    <col min="9975" max="9975" width="24.7109375" style="20" customWidth="1"/>
    <col min="9976" max="9976" width="35.7109375" style="20" customWidth="1"/>
    <col min="9977" max="9977" width="5" style="20" customWidth="1"/>
    <col min="9978" max="9978" width="12.85546875" style="20" customWidth="1"/>
    <col min="9979" max="9979" width="10.7109375" style="20" customWidth="1"/>
    <col min="9980" max="9980" width="7" style="20" customWidth="1"/>
    <col min="9981" max="9981" width="12.28515625" style="20" customWidth="1"/>
    <col min="9982" max="9982" width="10.7109375" style="20" customWidth="1"/>
    <col min="9983" max="9983" width="10.85546875" style="20" customWidth="1"/>
    <col min="9984" max="9984" width="8.85546875" style="20" customWidth="1"/>
    <col min="9985" max="9985" width="13.85546875" style="20" customWidth="1"/>
    <col min="9986" max="9986" width="20.42578125" style="20" customWidth="1"/>
    <col min="9987" max="9987" width="12.28515625" style="20" customWidth="1"/>
    <col min="9988" max="9988" width="19.28515625" style="20" customWidth="1"/>
    <col min="9989" max="9989" width="11.85546875" style="20" customWidth="1"/>
    <col min="9990" max="9990" width="9.140625" style="20" customWidth="1"/>
    <col min="9991" max="9991" width="13.42578125" style="20" customWidth="1"/>
    <col min="9992" max="9992" width="15.28515625" style="20" customWidth="1"/>
    <col min="9993" max="9993" width="15.42578125" style="20" customWidth="1"/>
    <col min="9994" max="9995" width="14.42578125" style="20" customWidth="1"/>
    <col min="9996" max="9996" width="5" style="20" customWidth="1"/>
    <col min="9997" max="9999" width="15.140625" style="20" customWidth="1"/>
    <col min="10000" max="10000" width="4.28515625" style="20" customWidth="1"/>
    <col min="10001" max="10001" width="16" style="20" customWidth="1"/>
    <col min="10002" max="10002" width="17.140625" style="20" customWidth="1"/>
    <col min="10003" max="10003" width="18.28515625" style="20" customWidth="1"/>
    <col min="10004" max="10004" width="4.85546875" style="20" customWidth="1"/>
    <col min="10005" max="10005" width="16" style="20" customWidth="1"/>
    <col min="10006" max="10006" width="17.140625" style="20" customWidth="1"/>
    <col min="10007" max="10007" width="18.28515625" style="20" customWidth="1"/>
    <col min="10008" max="10008" width="13.7109375" style="20" customWidth="1"/>
    <col min="10009" max="10009" width="16" style="20" customWidth="1"/>
    <col min="10010" max="10010" width="17.140625" style="20" customWidth="1"/>
    <col min="10011" max="10011" width="18.28515625" style="20" customWidth="1"/>
    <col min="10012" max="10012" width="13.7109375" style="20" customWidth="1"/>
    <col min="10013" max="10013" width="16" style="20" customWidth="1"/>
    <col min="10014" max="10014" width="17.140625" style="20" customWidth="1"/>
    <col min="10015" max="10015" width="18.28515625" style="20" customWidth="1"/>
    <col min="10016" max="10016" width="13.7109375" style="20" customWidth="1"/>
    <col min="10017" max="10017" width="16" style="20" customWidth="1"/>
    <col min="10018" max="10018" width="17.140625" style="20" customWidth="1"/>
    <col min="10019" max="10022" width="18.28515625" style="20" customWidth="1"/>
    <col min="10023" max="10023" width="15" style="20" customWidth="1"/>
    <col min="10024" max="10024" width="15.7109375" style="20" customWidth="1"/>
    <col min="10025" max="10025" width="49" style="20" customWidth="1"/>
    <col min="10026" max="10026" width="19.42578125" style="20" customWidth="1"/>
    <col min="10027" max="10027" width="14.5703125" style="20" customWidth="1"/>
    <col min="10028" max="10028" width="12.28515625" style="20" customWidth="1"/>
    <col min="10029" max="10029" width="14.5703125" style="20" customWidth="1"/>
    <col min="10030" max="10030" width="11.7109375" style="20" customWidth="1"/>
    <col min="10031" max="10031" width="14" style="20" customWidth="1"/>
    <col min="10032" max="10032" width="20.5703125" style="20" customWidth="1"/>
    <col min="10033" max="10033" width="11.7109375" style="20" customWidth="1"/>
    <col min="10034" max="10034" width="10.85546875" style="20" customWidth="1"/>
    <col min="10035" max="10228" width="9.140625" style="20"/>
    <col min="10229" max="10229" width="7.42578125" style="20" customWidth="1"/>
    <col min="10230" max="10230" width="20.28515625" style="20" customWidth="1"/>
    <col min="10231" max="10231" width="24.7109375" style="20" customWidth="1"/>
    <col min="10232" max="10232" width="35.7109375" style="20" customWidth="1"/>
    <col min="10233" max="10233" width="5" style="20" customWidth="1"/>
    <col min="10234" max="10234" width="12.85546875" style="20" customWidth="1"/>
    <col min="10235" max="10235" width="10.7109375" style="20" customWidth="1"/>
    <col min="10236" max="10236" width="7" style="20" customWidth="1"/>
    <col min="10237" max="10237" width="12.28515625" style="20" customWidth="1"/>
    <col min="10238" max="10238" width="10.7109375" style="20" customWidth="1"/>
    <col min="10239" max="10239" width="10.85546875" style="20" customWidth="1"/>
    <col min="10240" max="10240" width="8.85546875" style="20" customWidth="1"/>
    <col min="10241" max="10241" width="13.85546875" style="20" customWidth="1"/>
    <col min="10242" max="10242" width="20.42578125" style="20" customWidth="1"/>
    <col min="10243" max="10243" width="12.28515625" style="20" customWidth="1"/>
    <col min="10244" max="10244" width="19.28515625" style="20" customWidth="1"/>
    <col min="10245" max="10245" width="11.85546875" style="20" customWidth="1"/>
    <col min="10246" max="10246" width="9.140625" style="20" customWidth="1"/>
    <col min="10247" max="10247" width="13.42578125" style="20" customWidth="1"/>
    <col min="10248" max="10248" width="15.28515625" style="20" customWidth="1"/>
    <col min="10249" max="10249" width="15.42578125" style="20" customWidth="1"/>
    <col min="10250" max="10251" width="14.42578125" style="20" customWidth="1"/>
    <col min="10252" max="10252" width="5" style="20" customWidth="1"/>
    <col min="10253" max="10255" width="15.140625" style="20" customWidth="1"/>
    <col min="10256" max="10256" width="4.28515625" style="20" customWidth="1"/>
    <col min="10257" max="10257" width="16" style="20" customWidth="1"/>
    <col min="10258" max="10258" width="17.140625" style="20" customWidth="1"/>
    <col min="10259" max="10259" width="18.28515625" style="20" customWidth="1"/>
    <col min="10260" max="10260" width="4.85546875" style="20" customWidth="1"/>
    <col min="10261" max="10261" width="16" style="20" customWidth="1"/>
    <col min="10262" max="10262" width="17.140625" style="20" customWidth="1"/>
    <col min="10263" max="10263" width="18.28515625" style="20" customWidth="1"/>
    <col min="10264" max="10264" width="13.7109375" style="20" customWidth="1"/>
    <col min="10265" max="10265" width="16" style="20" customWidth="1"/>
    <col min="10266" max="10266" width="17.140625" style="20" customWidth="1"/>
    <col min="10267" max="10267" width="18.28515625" style="20" customWidth="1"/>
    <col min="10268" max="10268" width="13.7109375" style="20" customWidth="1"/>
    <col min="10269" max="10269" width="16" style="20" customWidth="1"/>
    <col min="10270" max="10270" width="17.140625" style="20" customWidth="1"/>
    <col min="10271" max="10271" width="18.28515625" style="20" customWidth="1"/>
    <col min="10272" max="10272" width="13.7109375" style="20" customWidth="1"/>
    <col min="10273" max="10273" width="16" style="20" customWidth="1"/>
    <col min="10274" max="10274" width="17.140625" style="20" customWidth="1"/>
    <col min="10275" max="10278" width="18.28515625" style="20" customWidth="1"/>
    <col min="10279" max="10279" width="15" style="20" customWidth="1"/>
    <col min="10280" max="10280" width="15.7109375" style="20" customWidth="1"/>
    <col min="10281" max="10281" width="49" style="20" customWidth="1"/>
    <col min="10282" max="10282" width="19.42578125" style="20" customWidth="1"/>
    <col min="10283" max="10283" width="14.5703125" style="20" customWidth="1"/>
    <col min="10284" max="10284" width="12.28515625" style="20" customWidth="1"/>
    <col min="10285" max="10285" width="14.5703125" style="20" customWidth="1"/>
    <col min="10286" max="10286" width="11.7109375" style="20" customWidth="1"/>
    <col min="10287" max="10287" width="14" style="20" customWidth="1"/>
    <col min="10288" max="10288" width="20.5703125" style="20" customWidth="1"/>
    <col min="10289" max="10289" width="11.7109375" style="20" customWidth="1"/>
    <col min="10290" max="10290" width="10.85546875" style="20" customWidth="1"/>
    <col min="10291" max="10484" width="9.140625" style="20"/>
    <col min="10485" max="10485" width="7.42578125" style="20" customWidth="1"/>
    <col min="10486" max="10486" width="20.28515625" style="20" customWidth="1"/>
    <col min="10487" max="10487" width="24.7109375" style="20" customWidth="1"/>
    <col min="10488" max="10488" width="35.7109375" style="20" customWidth="1"/>
    <col min="10489" max="10489" width="5" style="20" customWidth="1"/>
    <col min="10490" max="10490" width="12.85546875" style="20" customWidth="1"/>
    <col min="10491" max="10491" width="10.7109375" style="20" customWidth="1"/>
    <col min="10492" max="10492" width="7" style="20" customWidth="1"/>
    <col min="10493" max="10493" width="12.28515625" style="20" customWidth="1"/>
    <col min="10494" max="10494" width="10.7109375" style="20" customWidth="1"/>
    <col min="10495" max="10495" width="10.85546875" style="20" customWidth="1"/>
    <col min="10496" max="10496" width="8.85546875" style="20" customWidth="1"/>
    <col min="10497" max="10497" width="13.85546875" style="20" customWidth="1"/>
    <col min="10498" max="10498" width="20.42578125" style="20" customWidth="1"/>
    <col min="10499" max="10499" width="12.28515625" style="20" customWidth="1"/>
    <col min="10500" max="10500" width="19.28515625" style="20" customWidth="1"/>
    <col min="10501" max="10501" width="11.85546875" style="20" customWidth="1"/>
    <col min="10502" max="10502" width="9.140625" style="20" customWidth="1"/>
    <col min="10503" max="10503" width="13.42578125" style="20" customWidth="1"/>
    <col min="10504" max="10504" width="15.28515625" style="20" customWidth="1"/>
    <col min="10505" max="10505" width="15.42578125" style="20" customWidth="1"/>
    <col min="10506" max="10507" width="14.42578125" style="20" customWidth="1"/>
    <col min="10508" max="10508" width="5" style="20" customWidth="1"/>
    <col min="10509" max="10511" width="15.140625" style="20" customWidth="1"/>
    <col min="10512" max="10512" width="4.28515625" style="20" customWidth="1"/>
    <col min="10513" max="10513" width="16" style="20" customWidth="1"/>
    <col min="10514" max="10514" width="17.140625" style="20" customWidth="1"/>
    <col min="10515" max="10515" width="18.28515625" style="20" customWidth="1"/>
    <col min="10516" max="10516" width="4.85546875" style="20" customWidth="1"/>
    <col min="10517" max="10517" width="16" style="20" customWidth="1"/>
    <col min="10518" max="10518" width="17.140625" style="20" customWidth="1"/>
    <col min="10519" max="10519" width="18.28515625" style="20" customWidth="1"/>
    <col min="10520" max="10520" width="13.7109375" style="20" customWidth="1"/>
    <col min="10521" max="10521" width="16" style="20" customWidth="1"/>
    <col min="10522" max="10522" width="17.140625" style="20" customWidth="1"/>
    <col min="10523" max="10523" width="18.28515625" style="20" customWidth="1"/>
    <col min="10524" max="10524" width="13.7109375" style="20" customWidth="1"/>
    <col min="10525" max="10525" width="16" style="20" customWidth="1"/>
    <col min="10526" max="10526" width="17.140625" style="20" customWidth="1"/>
    <col min="10527" max="10527" width="18.28515625" style="20" customWidth="1"/>
    <col min="10528" max="10528" width="13.7109375" style="20" customWidth="1"/>
    <col min="10529" max="10529" width="16" style="20" customWidth="1"/>
    <col min="10530" max="10530" width="17.140625" style="20" customWidth="1"/>
    <col min="10531" max="10534" width="18.28515625" style="20" customWidth="1"/>
    <col min="10535" max="10535" width="15" style="20" customWidth="1"/>
    <col min="10536" max="10536" width="15.7109375" style="20" customWidth="1"/>
    <col min="10537" max="10537" width="49" style="20" customWidth="1"/>
    <col min="10538" max="10538" width="19.42578125" style="20" customWidth="1"/>
    <col min="10539" max="10539" width="14.5703125" style="20" customWidth="1"/>
    <col min="10540" max="10540" width="12.28515625" style="20" customWidth="1"/>
    <col min="10541" max="10541" width="14.5703125" style="20" customWidth="1"/>
    <col min="10542" max="10542" width="11.7109375" style="20" customWidth="1"/>
    <col min="10543" max="10543" width="14" style="20" customWidth="1"/>
    <col min="10544" max="10544" width="20.5703125" style="20" customWidth="1"/>
    <col min="10545" max="10545" width="11.7109375" style="20" customWidth="1"/>
    <col min="10546" max="10546" width="10.85546875" style="20" customWidth="1"/>
    <col min="10547" max="10740" width="9.140625" style="20"/>
    <col min="10741" max="10741" width="7.42578125" style="20" customWidth="1"/>
    <col min="10742" max="10742" width="20.28515625" style="20" customWidth="1"/>
    <col min="10743" max="10743" width="24.7109375" style="20" customWidth="1"/>
    <col min="10744" max="10744" width="35.7109375" style="20" customWidth="1"/>
    <col min="10745" max="10745" width="5" style="20" customWidth="1"/>
    <col min="10746" max="10746" width="12.85546875" style="20" customWidth="1"/>
    <col min="10747" max="10747" width="10.7109375" style="20" customWidth="1"/>
    <col min="10748" max="10748" width="7" style="20" customWidth="1"/>
    <col min="10749" max="10749" width="12.28515625" style="20" customWidth="1"/>
    <col min="10750" max="10750" width="10.7109375" style="20" customWidth="1"/>
    <col min="10751" max="10751" width="10.85546875" style="20" customWidth="1"/>
    <col min="10752" max="10752" width="8.85546875" style="20" customWidth="1"/>
    <col min="10753" max="10753" width="13.85546875" style="20" customWidth="1"/>
    <col min="10754" max="10754" width="20.42578125" style="20" customWidth="1"/>
    <col min="10755" max="10755" width="12.28515625" style="20" customWidth="1"/>
    <col min="10756" max="10756" width="19.28515625" style="20" customWidth="1"/>
    <col min="10757" max="10757" width="11.85546875" style="20" customWidth="1"/>
    <col min="10758" max="10758" width="9.140625" style="20" customWidth="1"/>
    <col min="10759" max="10759" width="13.42578125" style="20" customWidth="1"/>
    <col min="10760" max="10760" width="15.28515625" style="20" customWidth="1"/>
    <col min="10761" max="10761" width="15.42578125" style="20" customWidth="1"/>
    <col min="10762" max="10763" width="14.42578125" style="20" customWidth="1"/>
    <col min="10764" max="10764" width="5" style="20" customWidth="1"/>
    <col min="10765" max="10767" width="15.140625" style="20" customWidth="1"/>
    <col min="10768" max="10768" width="4.28515625" style="20" customWidth="1"/>
    <col min="10769" max="10769" width="16" style="20" customWidth="1"/>
    <col min="10770" max="10770" width="17.140625" style="20" customWidth="1"/>
    <col min="10771" max="10771" width="18.28515625" style="20" customWidth="1"/>
    <col min="10772" max="10772" width="4.85546875" style="20" customWidth="1"/>
    <col min="10773" max="10773" width="16" style="20" customWidth="1"/>
    <col min="10774" max="10774" width="17.140625" style="20" customWidth="1"/>
    <col min="10775" max="10775" width="18.28515625" style="20" customWidth="1"/>
    <col min="10776" max="10776" width="13.7109375" style="20" customWidth="1"/>
    <col min="10777" max="10777" width="16" style="20" customWidth="1"/>
    <col min="10778" max="10778" width="17.140625" style="20" customWidth="1"/>
    <col min="10779" max="10779" width="18.28515625" style="20" customWidth="1"/>
    <col min="10780" max="10780" width="13.7109375" style="20" customWidth="1"/>
    <col min="10781" max="10781" width="16" style="20" customWidth="1"/>
    <col min="10782" max="10782" width="17.140625" style="20" customWidth="1"/>
    <col min="10783" max="10783" width="18.28515625" style="20" customWidth="1"/>
    <col min="10784" max="10784" width="13.7109375" style="20" customWidth="1"/>
    <col min="10785" max="10785" width="16" style="20" customWidth="1"/>
    <col min="10786" max="10786" width="17.140625" style="20" customWidth="1"/>
    <col min="10787" max="10790" width="18.28515625" style="20" customWidth="1"/>
    <col min="10791" max="10791" width="15" style="20" customWidth="1"/>
    <col min="10792" max="10792" width="15.7109375" style="20" customWidth="1"/>
    <col min="10793" max="10793" width="49" style="20" customWidth="1"/>
    <col min="10794" max="10794" width="19.42578125" style="20" customWidth="1"/>
    <col min="10795" max="10795" width="14.5703125" style="20" customWidth="1"/>
    <col min="10796" max="10796" width="12.28515625" style="20" customWidth="1"/>
    <col min="10797" max="10797" width="14.5703125" style="20" customWidth="1"/>
    <col min="10798" max="10798" width="11.7109375" style="20" customWidth="1"/>
    <col min="10799" max="10799" width="14" style="20" customWidth="1"/>
    <col min="10800" max="10800" width="20.5703125" style="20" customWidth="1"/>
    <col min="10801" max="10801" width="11.7109375" style="20" customWidth="1"/>
    <col min="10802" max="10802" width="10.85546875" style="20" customWidth="1"/>
    <col min="10803" max="10996" width="9.140625" style="20"/>
    <col min="10997" max="10997" width="7.42578125" style="20" customWidth="1"/>
    <col min="10998" max="10998" width="20.28515625" style="20" customWidth="1"/>
    <col min="10999" max="10999" width="24.7109375" style="20" customWidth="1"/>
    <col min="11000" max="11000" width="35.7109375" style="20" customWidth="1"/>
    <col min="11001" max="11001" width="5" style="20" customWidth="1"/>
    <col min="11002" max="11002" width="12.85546875" style="20" customWidth="1"/>
    <col min="11003" max="11003" width="10.7109375" style="20" customWidth="1"/>
    <col min="11004" max="11004" width="7" style="20" customWidth="1"/>
    <col min="11005" max="11005" width="12.28515625" style="20" customWidth="1"/>
    <col min="11006" max="11006" width="10.7109375" style="20" customWidth="1"/>
    <col min="11007" max="11007" width="10.85546875" style="20" customWidth="1"/>
    <col min="11008" max="11008" width="8.85546875" style="20" customWidth="1"/>
    <col min="11009" max="11009" width="13.85546875" style="20" customWidth="1"/>
    <col min="11010" max="11010" width="20.42578125" style="20" customWidth="1"/>
    <col min="11011" max="11011" width="12.28515625" style="20" customWidth="1"/>
    <col min="11012" max="11012" width="19.28515625" style="20" customWidth="1"/>
    <col min="11013" max="11013" width="11.85546875" style="20" customWidth="1"/>
    <col min="11014" max="11014" width="9.140625" style="20" customWidth="1"/>
    <col min="11015" max="11015" width="13.42578125" style="20" customWidth="1"/>
    <col min="11016" max="11016" width="15.28515625" style="20" customWidth="1"/>
    <col min="11017" max="11017" width="15.42578125" style="20" customWidth="1"/>
    <col min="11018" max="11019" width="14.42578125" style="20" customWidth="1"/>
    <col min="11020" max="11020" width="5" style="20" customWidth="1"/>
    <col min="11021" max="11023" width="15.140625" style="20" customWidth="1"/>
    <col min="11024" max="11024" width="4.28515625" style="20" customWidth="1"/>
    <col min="11025" max="11025" width="16" style="20" customWidth="1"/>
    <col min="11026" max="11026" width="17.140625" style="20" customWidth="1"/>
    <col min="11027" max="11027" width="18.28515625" style="20" customWidth="1"/>
    <col min="11028" max="11028" width="4.85546875" style="20" customWidth="1"/>
    <col min="11029" max="11029" width="16" style="20" customWidth="1"/>
    <col min="11030" max="11030" width="17.140625" style="20" customWidth="1"/>
    <col min="11031" max="11031" width="18.28515625" style="20" customWidth="1"/>
    <col min="11032" max="11032" width="13.7109375" style="20" customWidth="1"/>
    <col min="11033" max="11033" width="16" style="20" customWidth="1"/>
    <col min="11034" max="11034" width="17.140625" style="20" customWidth="1"/>
    <col min="11035" max="11035" width="18.28515625" style="20" customWidth="1"/>
    <col min="11036" max="11036" width="13.7109375" style="20" customWidth="1"/>
    <col min="11037" max="11037" width="16" style="20" customWidth="1"/>
    <col min="11038" max="11038" width="17.140625" style="20" customWidth="1"/>
    <col min="11039" max="11039" width="18.28515625" style="20" customWidth="1"/>
    <col min="11040" max="11040" width="13.7109375" style="20" customWidth="1"/>
    <col min="11041" max="11041" width="16" style="20" customWidth="1"/>
    <col min="11042" max="11042" width="17.140625" style="20" customWidth="1"/>
    <col min="11043" max="11046" width="18.28515625" style="20" customWidth="1"/>
    <col min="11047" max="11047" width="15" style="20" customWidth="1"/>
    <col min="11048" max="11048" width="15.7109375" style="20" customWidth="1"/>
    <col min="11049" max="11049" width="49" style="20" customWidth="1"/>
    <col min="11050" max="11050" width="19.42578125" style="20" customWidth="1"/>
    <col min="11051" max="11051" width="14.5703125" style="20" customWidth="1"/>
    <col min="11052" max="11052" width="12.28515625" style="20" customWidth="1"/>
    <col min="11053" max="11053" width="14.5703125" style="20" customWidth="1"/>
    <col min="11054" max="11054" width="11.7109375" style="20" customWidth="1"/>
    <col min="11055" max="11055" width="14" style="20" customWidth="1"/>
    <col min="11056" max="11056" width="20.5703125" style="20" customWidth="1"/>
    <col min="11057" max="11057" width="11.7109375" style="20" customWidth="1"/>
    <col min="11058" max="11058" width="10.85546875" style="20" customWidth="1"/>
    <col min="11059" max="11252" width="9.140625" style="20"/>
    <col min="11253" max="11253" width="7.42578125" style="20" customWidth="1"/>
    <col min="11254" max="11254" width="20.28515625" style="20" customWidth="1"/>
    <col min="11255" max="11255" width="24.7109375" style="20" customWidth="1"/>
    <col min="11256" max="11256" width="35.7109375" style="20" customWidth="1"/>
    <col min="11257" max="11257" width="5" style="20" customWidth="1"/>
    <col min="11258" max="11258" width="12.85546875" style="20" customWidth="1"/>
    <col min="11259" max="11259" width="10.7109375" style="20" customWidth="1"/>
    <col min="11260" max="11260" width="7" style="20" customWidth="1"/>
    <col min="11261" max="11261" width="12.28515625" style="20" customWidth="1"/>
    <col min="11262" max="11262" width="10.7109375" style="20" customWidth="1"/>
    <col min="11263" max="11263" width="10.85546875" style="20" customWidth="1"/>
    <col min="11264" max="11264" width="8.85546875" style="20" customWidth="1"/>
    <col min="11265" max="11265" width="13.85546875" style="20" customWidth="1"/>
    <col min="11266" max="11266" width="20.42578125" style="20" customWidth="1"/>
    <col min="11267" max="11267" width="12.28515625" style="20" customWidth="1"/>
    <col min="11268" max="11268" width="19.28515625" style="20" customWidth="1"/>
    <col min="11269" max="11269" width="11.85546875" style="20" customWidth="1"/>
    <col min="11270" max="11270" width="9.140625" style="20" customWidth="1"/>
    <col min="11271" max="11271" width="13.42578125" style="20" customWidth="1"/>
    <col min="11272" max="11272" width="15.28515625" style="20" customWidth="1"/>
    <col min="11273" max="11273" width="15.42578125" style="20" customWidth="1"/>
    <col min="11274" max="11275" width="14.42578125" style="20" customWidth="1"/>
    <col min="11276" max="11276" width="5" style="20" customWidth="1"/>
    <col min="11277" max="11279" width="15.140625" style="20" customWidth="1"/>
    <col min="11280" max="11280" width="4.28515625" style="20" customWidth="1"/>
    <col min="11281" max="11281" width="16" style="20" customWidth="1"/>
    <col min="11282" max="11282" width="17.140625" style="20" customWidth="1"/>
    <col min="11283" max="11283" width="18.28515625" style="20" customWidth="1"/>
    <col min="11284" max="11284" width="4.85546875" style="20" customWidth="1"/>
    <col min="11285" max="11285" width="16" style="20" customWidth="1"/>
    <col min="11286" max="11286" width="17.140625" style="20" customWidth="1"/>
    <col min="11287" max="11287" width="18.28515625" style="20" customWidth="1"/>
    <col min="11288" max="11288" width="13.7109375" style="20" customWidth="1"/>
    <col min="11289" max="11289" width="16" style="20" customWidth="1"/>
    <col min="11290" max="11290" width="17.140625" style="20" customWidth="1"/>
    <col min="11291" max="11291" width="18.28515625" style="20" customWidth="1"/>
    <col min="11292" max="11292" width="13.7109375" style="20" customWidth="1"/>
    <col min="11293" max="11293" width="16" style="20" customWidth="1"/>
    <col min="11294" max="11294" width="17.140625" style="20" customWidth="1"/>
    <col min="11295" max="11295" width="18.28515625" style="20" customWidth="1"/>
    <col min="11296" max="11296" width="13.7109375" style="20" customWidth="1"/>
    <col min="11297" max="11297" width="16" style="20" customWidth="1"/>
    <col min="11298" max="11298" width="17.140625" style="20" customWidth="1"/>
    <col min="11299" max="11302" width="18.28515625" style="20" customWidth="1"/>
    <col min="11303" max="11303" width="15" style="20" customWidth="1"/>
    <col min="11304" max="11304" width="15.7109375" style="20" customWidth="1"/>
    <col min="11305" max="11305" width="49" style="20" customWidth="1"/>
    <col min="11306" max="11306" width="19.42578125" style="20" customWidth="1"/>
    <col min="11307" max="11307" width="14.5703125" style="20" customWidth="1"/>
    <col min="11308" max="11308" width="12.28515625" style="20" customWidth="1"/>
    <col min="11309" max="11309" width="14.5703125" style="20" customWidth="1"/>
    <col min="11310" max="11310" width="11.7109375" style="20" customWidth="1"/>
    <col min="11311" max="11311" width="14" style="20" customWidth="1"/>
    <col min="11312" max="11312" width="20.5703125" style="20" customWidth="1"/>
    <col min="11313" max="11313" width="11.7109375" style="20" customWidth="1"/>
    <col min="11314" max="11314" width="10.85546875" style="20" customWidth="1"/>
    <col min="11315" max="11508" width="9.140625" style="20"/>
    <col min="11509" max="11509" width="7.42578125" style="20" customWidth="1"/>
    <col min="11510" max="11510" width="20.28515625" style="20" customWidth="1"/>
    <col min="11511" max="11511" width="24.7109375" style="20" customWidth="1"/>
    <col min="11512" max="11512" width="35.7109375" style="20" customWidth="1"/>
    <col min="11513" max="11513" width="5" style="20" customWidth="1"/>
    <col min="11514" max="11514" width="12.85546875" style="20" customWidth="1"/>
    <col min="11515" max="11515" width="10.7109375" style="20" customWidth="1"/>
    <col min="11516" max="11516" width="7" style="20" customWidth="1"/>
    <col min="11517" max="11517" width="12.28515625" style="20" customWidth="1"/>
    <col min="11518" max="11518" width="10.7109375" style="20" customWidth="1"/>
    <col min="11519" max="11519" width="10.85546875" style="20" customWidth="1"/>
    <col min="11520" max="11520" width="8.85546875" style="20" customWidth="1"/>
    <col min="11521" max="11521" width="13.85546875" style="20" customWidth="1"/>
    <col min="11522" max="11522" width="20.42578125" style="20" customWidth="1"/>
    <col min="11523" max="11523" width="12.28515625" style="20" customWidth="1"/>
    <col min="11524" max="11524" width="19.28515625" style="20" customWidth="1"/>
    <col min="11525" max="11525" width="11.85546875" style="20" customWidth="1"/>
    <col min="11526" max="11526" width="9.140625" style="20" customWidth="1"/>
    <col min="11527" max="11527" width="13.42578125" style="20" customWidth="1"/>
    <col min="11528" max="11528" width="15.28515625" style="20" customWidth="1"/>
    <col min="11529" max="11529" width="15.42578125" style="20" customWidth="1"/>
    <col min="11530" max="11531" width="14.42578125" style="20" customWidth="1"/>
    <col min="11532" max="11532" width="5" style="20" customWidth="1"/>
    <col min="11533" max="11535" width="15.140625" style="20" customWidth="1"/>
    <col min="11536" max="11536" width="4.28515625" style="20" customWidth="1"/>
    <col min="11537" max="11537" width="16" style="20" customWidth="1"/>
    <col min="11538" max="11538" width="17.140625" style="20" customWidth="1"/>
    <col min="11539" max="11539" width="18.28515625" style="20" customWidth="1"/>
    <col min="11540" max="11540" width="4.85546875" style="20" customWidth="1"/>
    <col min="11541" max="11541" width="16" style="20" customWidth="1"/>
    <col min="11542" max="11542" width="17.140625" style="20" customWidth="1"/>
    <col min="11543" max="11543" width="18.28515625" style="20" customWidth="1"/>
    <col min="11544" max="11544" width="13.7109375" style="20" customWidth="1"/>
    <col min="11545" max="11545" width="16" style="20" customWidth="1"/>
    <col min="11546" max="11546" width="17.140625" style="20" customWidth="1"/>
    <col min="11547" max="11547" width="18.28515625" style="20" customWidth="1"/>
    <col min="11548" max="11548" width="13.7109375" style="20" customWidth="1"/>
    <col min="11549" max="11549" width="16" style="20" customWidth="1"/>
    <col min="11550" max="11550" width="17.140625" style="20" customWidth="1"/>
    <col min="11551" max="11551" width="18.28515625" style="20" customWidth="1"/>
    <col min="11552" max="11552" width="13.7109375" style="20" customWidth="1"/>
    <col min="11553" max="11553" width="16" style="20" customWidth="1"/>
    <col min="11554" max="11554" width="17.140625" style="20" customWidth="1"/>
    <col min="11555" max="11558" width="18.28515625" style="20" customWidth="1"/>
    <col min="11559" max="11559" width="15" style="20" customWidth="1"/>
    <col min="11560" max="11560" width="15.7109375" style="20" customWidth="1"/>
    <col min="11561" max="11561" width="49" style="20" customWidth="1"/>
    <col min="11562" max="11562" width="19.42578125" style="20" customWidth="1"/>
    <col min="11563" max="11563" width="14.5703125" style="20" customWidth="1"/>
    <col min="11564" max="11564" width="12.28515625" style="20" customWidth="1"/>
    <col min="11565" max="11565" width="14.5703125" style="20" customWidth="1"/>
    <col min="11566" max="11566" width="11.7109375" style="20" customWidth="1"/>
    <col min="11567" max="11567" width="14" style="20" customWidth="1"/>
    <col min="11568" max="11568" width="20.5703125" style="20" customWidth="1"/>
    <col min="11569" max="11569" width="11.7109375" style="20" customWidth="1"/>
    <col min="11570" max="11570" width="10.85546875" style="20" customWidth="1"/>
    <col min="11571" max="11764" width="9.140625" style="20"/>
    <col min="11765" max="11765" width="7.42578125" style="20" customWidth="1"/>
    <col min="11766" max="11766" width="20.28515625" style="20" customWidth="1"/>
    <col min="11767" max="11767" width="24.7109375" style="20" customWidth="1"/>
    <col min="11768" max="11768" width="35.7109375" style="20" customWidth="1"/>
    <col min="11769" max="11769" width="5" style="20" customWidth="1"/>
    <col min="11770" max="11770" width="12.85546875" style="20" customWidth="1"/>
    <col min="11771" max="11771" width="10.7109375" style="20" customWidth="1"/>
    <col min="11772" max="11772" width="7" style="20" customWidth="1"/>
    <col min="11773" max="11773" width="12.28515625" style="20" customWidth="1"/>
    <col min="11774" max="11774" width="10.7109375" style="20" customWidth="1"/>
    <col min="11775" max="11775" width="10.85546875" style="20" customWidth="1"/>
    <col min="11776" max="11776" width="8.85546875" style="20" customWidth="1"/>
    <col min="11777" max="11777" width="13.85546875" style="20" customWidth="1"/>
    <col min="11778" max="11778" width="20.42578125" style="20" customWidth="1"/>
    <col min="11779" max="11779" width="12.28515625" style="20" customWidth="1"/>
    <col min="11780" max="11780" width="19.28515625" style="20" customWidth="1"/>
    <col min="11781" max="11781" width="11.85546875" style="20" customWidth="1"/>
    <col min="11782" max="11782" width="9.140625" style="20" customWidth="1"/>
    <col min="11783" max="11783" width="13.42578125" style="20" customWidth="1"/>
    <col min="11784" max="11784" width="15.28515625" style="20" customWidth="1"/>
    <col min="11785" max="11785" width="15.42578125" style="20" customWidth="1"/>
    <col min="11786" max="11787" width="14.42578125" style="20" customWidth="1"/>
    <col min="11788" max="11788" width="5" style="20" customWidth="1"/>
    <col min="11789" max="11791" width="15.140625" style="20" customWidth="1"/>
    <col min="11792" max="11792" width="4.28515625" style="20" customWidth="1"/>
    <col min="11793" max="11793" width="16" style="20" customWidth="1"/>
    <col min="11794" max="11794" width="17.140625" style="20" customWidth="1"/>
    <col min="11795" max="11795" width="18.28515625" style="20" customWidth="1"/>
    <col min="11796" max="11796" width="4.85546875" style="20" customWidth="1"/>
    <col min="11797" max="11797" width="16" style="20" customWidth="1"/>
    <col min="11798" max="11798" width="17.140625" style="20" customWidth="1"/>
    <col min="11799" max="11799" width="18.28515625" style="20" customWidth="1"/>
    <col min="11800" max="11800" width="13.7109375" style="20" customWidth="1"/>
    <col min="11801" max="11801" width="16" style="20" customWidth="1"/>
    <col min="11802" max="11802" width="17.140625" style="20" customWidth="1"/>
    <col min="11803" max="11803" width="18.28515625" style="20" customWidth="1"/>
    <col min="11804" max="11804" width="13.7109375" style="20" customWidth="1"/>
    <col min="11805" max="11805" width="16" style="20" customWidth="1"/>
    <col min="11806" max="11806" width="17.140625" style="20" customWidth="1"/>
    <col min="11807" max="11807" width="18.28515625" style="20" customWidth="1"/>
    <col min="11808" max="11808" width="13.7109375" style="20" customWidth="1"/>
    <col min="11809" max="11809" width="16" style="20" customWidth="1"/>
    <col min="11810" max="11810" width="17.140625" style="20" customWidth="1"/>
    <col min="11811" max="11814" width="18.28515625" style="20" customWidth="1"/>
    <col min="11815" max="11815" width="15" style="20" customWidth="1"/>
    <col min="11816" max="11816" width="15.7109375" style="20" customWidth="1"/>
    <col min="11817" max="11817" width="49" style="20" customWidth="1"/>
    <col min="11818" max="11818" width="19.42578125" style="20" customWidth="1"/>
    <col min="11819" max="11819" width="14.5703125" style="20" customWidth="1"/>
    <col min="11820" max="11820" width="12.28515625" style="20" customWidth="1"/>
    <col min="11821" max="11821" width="14.5703125" style="20" customWidth="1"/>
    <col min="11822" max="11822" width="11.7109375" style="20" customWidth="1"/>
    <col min="11823" max="11823" width="14" style="20" customWidth="1"/>
    <col min="11824" max="11824" width="20.5703125" style="20" customWidth="1"/>
    <col min="11825" max="11825" width="11.7109375" style="20" customWidth="1"/>
    <col min="11826" max="11826" width="10.85546875" style="20" customWidth="1"/>
    <col min="11827" max="12020" width="9.140625" style="20"/>
    <col min="12021" max="12021" width="7.42578125" style="20" customWidth="1"/>
    <col min="12022" max="12022" width="20.28515625" style="20" customWidth="1"/>
    <col min="12023" max="12023" width="24.7109375" style="20" customWidth="1"/>
    <col min="12024" max="12024" width="35.7109375" style="20" customWidth="1"/>
    <col min="12025" max="12025" width="5" style="20" customWidth="1"/>
    <col min="12026" max="12026" width="12.85546875" style="20" customWidth="1"/>
    <col min="12027" max="12027" width="10.7109375" style="20" customWidth="1"/>
    <col min="12028" max="12028" width="7" style="20" customWidth="1"/>
    <col min="12029" max="12029" width="12.28515625" style="20" customWidth="1"/>
    <col min="12030" max="12030" width="10.7109375" style="20" customWidth="1"/>
    <col min="12031" max="12031" width="10.85546875" style="20" customWidth="1"/>
    <col min="12032" max="12032" width="8.85546875" style="20" customWidth="1"/>
    <col min="12033" max="12033" width="13.85546875" style="20" customWidth="1"/>
    <col min="12034" max="12034" width="20.42578125" style="20" customWidth="1"/>
    <col min="12035" max="12035" width="12.28515625" style="20" customWidth="1"/>
    <col min="12036" max="12036" width="19.28515625" style="20" customWidth="1"/>
    <col min="12037" max="12037" width="11.85546875" style="20" customWidth="1"/>
    <col min="12038" max="12038" width="9.140625" style="20" customWidth="1"/>
    <col min="12039" max="12039" width="13.42578125" style="20" customWidth="1"/>
    <col min="12040" max="12040" width="15.28515625" style="20" customWidth="1"/>
    <col min="12041" max="12041" width="15.42578125" style="20" customWidth="1"/>
    <col min="12042" max="12043" width="14.42578125" style="20" customWidth="1"/>
    <col min="12044" max="12044" width="5" style="20" customWidth="1"/>
    <col min="12045" max="12047" width="15.140625" style="20" customWidth="1"/>
    <col min="12048" max="12048" width="4.28515625" style="20" customWidth="1"/>
    <col min="12049" max="12049" width="16" style="20" customWidth="1"/>
    <col min="12050" max="12050" width="17.140625" style="20" customWidth="1"/>
    <col min="12051" max="12051" width="18.28515625" style="20" customWidth="1"/>
    <col min="12052" max="12052" width="4.85546875" style="20" customWidth="1"/>
    <col min="12053" max="12053" width="16" style="20" customWidth="1"/>
    <col min="12054" max="12054" width="17.140625" style="20" customWidth="1"/>
    <col min="12055" max="12055" width="18.28515625" style="20" customWidth="1"/>
    <col min="12056" max="12056" width="13.7109375" style="20" customWidth="1"/>
    <col min="12057" max="12057" width="16" style="20" customWidth="1"/>
    <col min="12058" max="12058" width="17.140625" style="20" customWidth="1"/>
    <col min="12059" max="12059" width="18.28515625" style="20" customWidth="1"/>
    <col min="12060" max="12060" width="13.7109375" style="20" customWidth="1"/>
    <col min="12061" max="12061" width="16" style="20" customWidth="1"/>
    <col min="12062" max="12062" width="17.140625" style="20" customWidth="1"/>
    <col min="12063" max="12063" width="18.28515625" style="20" customWidth="1"/>
    <col min="12064" max="12064" width="13.7109375" style="20" customWidth="1"/>
    <col min="12065" max="12065" width="16" style="20" customWidth="1"/>
    <col min="12066" max="12066" width="17.140625" style="20" customWidth="1"/>
    <col min="12067" max="12070" width="18.28515625" style="20" customWidth="1"/>
    <col min="12071" max="12071" width="15" style="20" customWidth="1"/>
    <col min="12072" max="12072" width="15.7109375" style="20" customWidth="1"/>
    <col min="12073" max="12073" width="49" style="20" customWidth="1"/>
    <col min="12074" max="12074" width="19.42578125" style="20" customWidth="1"/>
    <col min="12075" max="12075" width="14.5703125" style="20" customWidth="1"/>
    <col min="12076" max="12076" width="12.28515625" style="20" customWidth="1"/>
    <col min="12077" max="12077" width="14.5703125" style="20" customWidth="1"/>
    <col min="12078" max="12078" width="11.7109375" style="20" customWidth="1"/>
    <col min="12079" max="12079" width="14" style="20" customWidth="1"/>
    <col min="12080" max="12080" width="20.5703125" style="20" customWidth="1"/>
    <col min="12081" max="12081" width="11.7109375" style="20" customWidth="1"/>
    <col min="12082" max="12082" width="10.85546875" style="20" customWidth="1"/>
    <col min="12083" max="12276" width="9.140625" style="20"/>
    <col min="12277" max="12277" width="7.42578125" style="20" customWidth="1"/>
    <col min="12278" max="12278" width="20.28515625" style="20" customWidth="1"/>
    <col min="12279" max="12279" width="24.7109375" style="20" customWidth="1"/>
    <col min="12280" max="12280" width="35.7109375" style="20" customWidth="1"/>
    <col min="12281" max="12281" width="5" style="20" customWidth="1"/>
    <col min="12282" max="12282" width="12.85546875" style="20" customWidth="1"/>
    <col min="12283" max="12283" width="10.7109375" style="20" customWidth="1"/>
    <col min="12284" max="12284" width="7" style="20" customWidth="1"/>
    <col min="12285" max="12285" width="12.28515625" style="20" customWidth="1"/>
    <col min="12286" max="12286" width="10.7109375" style="20" customWidth="1"/>
    <col min="12287" max="12287" width="10.85546875" style="20" customWidth="1"/>
    <col min="12288" max="12288" width="8.85546875" style="20" customWidth="1"/>
    <col min="12289" max="12289" width="13.85546875" style="20" customWidth="1"/>
    <col min="12290" max="12290" width="20.42578125" style="20" customWidth="1"/>
    <col min="12291" max="12291" width="12.28515625" style="20" customWidth="1"/>
    <col min="12292" max="12292" width="19.28515625" style="20" customWidth="1"/>
    <col min="12293" max="12293" width="11.85546875" style="20" customWidth="1"/>
    <col min="12294" max="12294" width="9.140625" style="20" customWidth="1"/>
    <col min="12295" max="12295" width="13.42578125" style="20" customWidth="1"/>
    <col min="12296" max="12296" width="15.28515625" style="20" customWidth="1"/>
    <col min="12297" max="12297" width="15.42578125" style="20" customWidth="1"/>
    <col min="12298" max="12299" width="14.42578125" style="20" customWidth="1"/>
    <col min="12300" max="12300" width="5" style="20" customWidth="1"/>
    <col min="12301" max="12303" width="15.140625" style="20" customWidth="1"/>
    <col min="12304" max="12304" width="4.28515625" style="20" customWidth="1"/>
    <col min="12305" max="12305" width="16" style="20" customWidth="1"/>
    <col min="12306" max="12306" width="17.140625" style="20" customWidth="1"/>
    <col min="12307" max="12307" width="18.28515625" style="20" customWidth="1"/>
    <col min="12308" max="12308" width="4.85546875" style="20" customWidth="1"/>
    <col min="12309" max="12309" width="16" style="20" customWidth="1"/>
    <col min="12310" max="12310" width="17.140625" style="20" customWidth="1"/>
    <col min="12311" max="12311" width="18.28515625" style="20" customWidth="1"/>
    <col min="12312" max="12312" width="13.7109375" style="20" customWidth="1"/>
    <col min="12313" max="12313" width="16" style="20" customWidth="1"/>
    <col min="12314" max="12314" width="17.140625" style="20" customWidth="1"/>
    <col min="12315" max="12315" width="18.28515625" style="20" customWidth="1"/>
    <col min="12316" max="12316" width="13.7109375" style="20" customWidth="1"/>
    <col min="12317" max="12317" width="16" style="20" customWidth="1"/>
    <col min="12318" max="12318" width="17.140625" style="20" customWidth="1"/>
    <col min="12319" max="12319" width="18.28515625" style="20" customWidth="1"/>
    <col min="12320" max="12320" width="13.7109375" style="20" customWidth="1"/>
    <col min="12321" max="12321" width="16" style="20" customWidth="1"/>
    <col min="12322" max="12322" width="17.140625" style="20" customWidth="1"/>
    <col min="12323" max="12326" width="18.28515625" style="20" customWidth="1"/>
    <col min="12327" max="12327" width="15" style="20" customWidth="1"/>
    <col min="12328" max="12328" width="15.7109375" style="20" customWidth="1"/>
    <col min="12329" max="12329" width="49" style="20" customWidth="1"/>
    <col min="12330" max="12330" width="19.42578125" style="20" customWidth="1"/>
    <col min="12331" max="12331" width="14.5703125" style="20" customWidth="1"/>
    <col min="12332" max="12332" width="12.28515625" style="20" customWidth="1"/>
    <col min="12333" max="12333" width="14.5703125" style="20" customWidth="1"/>
    <col min="12334" max="12334" width="11.7109375" style="20" customWidth="1"/>
    <col min="12335" max="12335" width="14" style="20" customWidth="1"/>
    <col min="12336" max="12336" width="20.5703125" style="20" customWidth="1"/>
    <col min="12337" max="12337" width="11.7109375" style="20" customWidth="1"/>
    <col min="12338" max="12338" width="10.85546875" style="20" customWidth="1"/>
    <col min="12339" max="12532" width="9.140625" style="20"/>
    <col min="12533" max="12533" width="7.42578125" style="20" customWidth="1"/>
    <col min="12534" max="12534" width="20.28515625" style="20" customWidth="1"/>
    <col min="12535" max="12535" width="24.7109375" style="20" customWidth="1"/>
    <col min="12536" max="12536" width="35.7109375" style="20" customWidth="1"/>
    <col min="12537" max="12537" width="5" style="20" customWidth="1"/>
    <col min="12538" max="12538" width="12.85546875" style="20" customWidth="1"/>
    <col min="12539" max="12539" width="10.7109375" style="20" customWidth="1"/>
    <col min="12540" max="12540" width="7" style="20" customWidth="1"/>
    <col min="12541" max="12541" width="12.28515625" style="20" customWidth="1"/>
    <col min="12542" max="12542" width="10.7109375" style="20" customWidth="1"/>
    <col min="12543" max="12543" width="10.85546875" style="20" customWidth="1"/>
    <col min="12544" max="12544" width="8.85546875" style="20" customWidth="1"/>
    <col min="12545" max="12545" width="13.85546875" style="20" customWidth="1"/>
    <col min="12546" max="12546" width="20.42578125" style="20" customWidth="1"/>
    <col min="12547" max="12547" width="12.28515625" style="20" customWidth="1"/>
    <col min="12548" max="12548" width="19.28515625" style="20" customWidth="1"/>
    <col min="12549" max="12549" width="11.85546875" style="20" customWidth="1"/>
    <col min="12550" max="12550" width="9.140625" style="20" customWidth="1"/>
    <col min="12551" max="12551" width="13.42578125" style="20" customWidth="1"/>
    <col min="12552" max="12552" width="15.28515625" style="20" customWidth="1"/>
    <col min="12553" max="12553" width="15.42578125" style="20" customWidth="1"/>
    <col min="12554" max="12555" width="14.42578125" style="20" customWidth="1"/>
    <col min="12556" max="12556" width="5" style="20" customWidth="1"/>
    <col min="12557" max="12559" width="15.140625" style="20" customWidth="1"/>
    <col min="12560" max="12560" width="4.28515625" style="20" customWidth="1"/>
    <col min="12561" max="12561" width="16" style="20" customWidth="1"/>
    <col min="12562" max="12562" width="17.140625" style="20" customWidth="1"/>
    <col min="12563" max="12563" width="18.28515625" style="20" customWidth="1"/>
    <col min="12564" max="12564" width="4.85546875" style="20" customWidth="1"/>
    <col min="12565" max="12565" width="16" style="20" customWidth="1"/>
    <col min="12566" max="12566" width="17.140625" style="20" customWidth="1"/>
    <col min="12567" max="12567" width="18.28515625" style="20" customWidth="1"/>
    <col min="12568" max="12568" width="13.7109375" style="20" customWidth="1"/>
    <col min="12569" max="12569" width="16" style="20" customWidth="1"/>
    <col min="12570" max="12570" width="17.140625" style="20" customWidth="1"/>
    <col min="12571" max="12571" width="18.28515625" style="20" customWidth="1"/>
    <col min="12572" max="12572" width="13.7109375" style="20" customWidth="1"/>
    <col min="12573" max="12573" width="16" style="20" customWidth="1"/>
    <col min="12574" max="12574" width="17.140625" style="20" customWidth="1"/>
    <col min="12575" max="12575" width="18.28515625" style="20" customWidth="1"/>
    <col min="12576" max="12576" width="13.7109375" style="20" customWidth="1"/>
    <col min="12577" max="12577" width="16" style="20" customWidth="1"/>
    <col min="12578" max="12578" width="17.140625" style="20" customWidth="1"/>
    <col min="12579" max="12582" width="18.28515625" style="20" customWidth="1"/>
    <col min="12583" max="12583" width="15" style="20" customWidth="1"/>
    <col min="12584" max="12584" width="15.7109375" style="20" customWidth="1"/>
    <col min="12585" max="12585" width="49" style="20" customWidth="1"/>
    <col min="12586" max="12586" width="19.42578125" style="20" customWidth="1"/>
    <col min="12587" max="12587" width="14.5703125" style="20" customWidth="1"/>
    <col min="12588" max="12588" width="12.28515625" style="20" customWidth="1"/>
    <col min="12589" max="12589" width="14.5703125" style="20" customWidth="1"/>
    <col min="12590" max="12590" width="11.7109375" style="20" customWidth="1"/>
    <col min="12591" max="12591" width="14" style="20" customWidth="1"/>
    <col min="12592" max="12592" width="20.5703125" style="20" customWidth="1"/>
    <col min="12593" max="12593" width="11.7109375" style="20" customWidth="1"/>
    <col min="12594" max="12594" width="10.85546875" style="20" customWidth="1"/>
    <col min="12595" max="12788" width="9.140625" style="20"/>
    <col min="12789" max="12789" width="7.42578125" style="20" customWidth="1"/>
    <col min="12790" max="12790" width="20.28515625" style="20" customWidth="1"/>
    <col min="12791" max="12791" width="24.7109375" style="20" customWidth="1"/>
    <col min="12792" max="12792" width="35.7109375" style="20" customWidth="1"/>
    <col min="12793" max="12793" width="5" style="20" customWidth="1"/>
    <col min="12794" max="12794" width="12.85546875" style="20" customWidth="1"/>
    <col min="12795" max="12795" width="10.7109375" style="20" customWidth="1"/>
    <col min="12796" max="12796" width="7" style="20" customWidth="1"/>
    <col min="12797" max="12797" width="12.28515625" style="20" customWidth="1"/>
    <col min="12798" max="12798" width="10.7109375" style="20" customWidth="1"/>
    <col min="12799" max="12799" width="10.85546875" style="20" customWidth="1"/>
    <col min="12800" max="12800" width="8.85546875" style="20" customWidth="1"/>
    <col min="12801" max="12801" width="13.85546875" style="20" customWidth="1"/>
    <col min="12802" max="12802" width="20.42578125" style="20" customWidth="1"/>
    <col min="12803" max="12803" width="12.28515625" style="20" customWidth="1"/>
    <col min="12804" max="12804" width="19.28515625" style="20" customWidth="1"/>
    <col min="12805" max="12805" width="11.85546875" style="20" customWidth="1"/>
    <col min="12806" max="12806" width="9.140625" style="20" customWidth="1"/>
    <col min="12807" max="12807" width="13.42578125" style="20" customWidth="1"/>
    <col min="12808" max="12808" width="15.28515625" style="20" customWidth="1"/>
    <col min="12809" max="12809" width="15.42578125" style="20" customWidth="1"/>
    <col min="12810" max="12811" width="14.42578125" style="20" customWidth="1"/>
    <col min="12812" max="12812" width="5" style="20" customWidth="1"/>
    <col min="12813" max="12815" width="15.140625" style="20" customWidth="1"/>
    <col min="12816" max="12816" width="4.28515625" style="20" customWidth="1"/>
    <col min="12817" max="12817" width="16" style="20" customWidth="1"/>
    <col min="12818" max="12818" width="17.140625" style="20" customWidth="1"/>
    <col min="12819" max="12819" width="18.28515625" style="20" customWidth="1"/>
    <col min="12820" max="12820" width="4.85546875" style="20" customWidth="1"/>
    <col min="12821" max="12821" width="16" style="20" customWidth="1"/>
    <col min="12822" max="12822" width="17.140625" style="20" customWidth="1"/>
    <col min="12823" max="12823" width="18.28515625" style="20" customWidth="1"/>
    <col min="12824" max="12824" width="13.7109375" style="20" customWidth="1"/>
    <col min="12825" max="12825" width="16" style="20" customWidth="1"/>
    <col min="12826" max="12826" width="17.140625" style="20" customWidth="1"/>
    <col min="12827" max="12827" width="18.28515625" style="20" customWidth="1"/>
    <col min="12828" max="12828" width="13.7109375" style="20" customWidth="1"/>
    <col min="12829" max="12829" width="16" style="20" customWidth="1"/>
    <col min="12830" max="12830" width="17.140625" style="20" customWidth="1"/>
    <col min="12831" max="12831" width="18.28515625" style="20" customWidth="1"/>
    <col min="12832" max="12832" width="13.7109375" style="20" customWidth="1"/>
    <col min="12833" max="12833" width="16" style="20" customWidth="1"/>
    <col min="12834" max="12834" width="17.140625" style="20" customWidth="1"/>
    <col min="12835" max="12838" width="18.28515625" style="20" customWidth="1"/>
    <col min="12839" max="12839" width="15" style="20" customWidth="1"/>
    <col min="12840" max="12840" width="15.7109375" style="20" customWidth="1"/>
    <col min="12841" max="12841" width="49" style="20" customWidth="1"/>
    <col min="12842" max="12842" width="19.42578125" style="20" customWidth="1"/>
    <col min="12843" max="12843" width="14.5703125" style="20" customWidth="1"/>
    <col min="12844" max="12844" width="12.28515625" style="20" customWidth="1"/>
    <col min="12845" max="12845" width="14.5703125" style="20" customWidth="1"/>
    <col min="12846" max="12846" width="11.7109375" style="20" customWidth="1"/>
    <col min="12847" max="12847" width="14" style="20" customWidth="1"/>
    <col min="12848" max="12848" width="20.5703125" style="20" customWidth="1"/>
    <col min="12849" max="12849" width="11.7109375" style="20" customWidth="1"/>
    <col min="12850" max="12850" width="10.85546875" style="20" customWidth="1"/>
    <col min="12851" max="13044" width="9.140625" style="20"/>
    <col min="13045" max="13045" width="7.42578125" style="20" customWidth="1"/>
    <col min="13046" max="13046" width="20.28515625" style="20" customWidth="1"/>
    <col min="13047" max="13047" width="24.7109375" style="20" customWidth="1"/>
    <col min="13048" max="13048" width="35.7109375" style="20" customWidth="1"/>
    <col min="13049" max="13049" width="5" style="20" customWidth="1"/>
    <col min="13050" max="13050" width="12.85546875" style="20" customWidth="1"/>
    <col min="13051" max="13051" width="10.7109375" style="20" customWidth="1"/>
    <col min="13052" max="13052" width="7" style="20" customWidth="1"/>
    <col min="13053" max="13053" width="12.28515625" style="20" customWidth="1"/>
    <col min="13054" max="13054" width="10.7109375" style="20" customWidth="1"/>
    <col min="13055" max="13055" width="10.85546875" style="20" customWidth="1"/>
    <col min="13056" max="13056" width="8.85546875" style="20" customWidth="1"/>
    <col min="13057" max="13057" width="13.85546875" style="20" customWidth="1"/>
    <col min="13058" max="13058" width="20.42578125" style="20" customWidth="1"/>
    <col min="13059" max="13059" width="12.28515625" style="20" customWidth="1"/>
    <col min="13060" max="13060" width="19.28515625" style="20" customWidth="1"/>
    <col min="13061" max="13061" width="11.85546875" style="20" customWidth="1"/>
    <col min="13062" max="13062" width="9.140625" style="20" customWidth="1"/>
    <col min="13063" max="13063" width="13.42578125" style="20" customWidth="1"/>
    <col min="13064" max="13064" width="15.28515625" style="20" customWidth="1"/>
    <col min="13065" max="13065" width="15.42578125" style="20" customWidth="1"/>
    <col min="13066" max="13067" width="14.42578125" style="20" customWidth="1"/>
    <col min="13068" max="13068" width="5" style="20" customWidth="1"/>
    <col min="13069" max="13071" width="15.140625" style="20" customWidth="1"/>
    <col min="13072" max="13072" width="4.28515625" style="20" customWidth="1"/>
    <col min="13073" max="13073" width="16" style="20" customWidth="1"/>
    <col min="13074" max="13074" width="17.140625" style="20" customWidth="1"/>
    <col min="13075" max="13075" width="18.28515625" style="20" customWidth="1"/>
    <col min="13076" max="13076" width="4.85546875" style="20" customWidth="1"/>
    <col min="13077" max="13077" width="16" style="20" customWidth="1"/>
    <col min="13078" max="13078" width="17.140625" style="20" customWidth="1"/>
    <col min="13079" max="13079" width="18.28515625" style="20" customWidth="1"/>
    <col min="13080" max="13080" width="13.7109375" style="20" customWidth="1"/>
    <col min="13081" max="13081" width="16" style="20" customWidth="1"/>
    <col min="13082" max="13082" width="17.140625" style="20" customWidth="1"/>
    <col min="13083" max="13083" width="18.28515625" style="20" customWidth="1"/>
    <col min="13084" max="13084" width="13.7109375" style="20" customWidth="1"/>
    <col min="13085" max="13085" width="16" style="20" customWidth="1"/>
    <col min="13086" max="13086" width="17.140625" style="20" customWidth="1"/>
    <col min="13087" max="13087" width="18.28515625" style="20" customWidth="1"/>
    <col min="13088" max="13088" width="13.7109375" style="20" customWidth="1"/>
    <col min="13089" max="13089" width="16" style="20" customWidth="1"/>
    <col min="13090" max="13090" width="17.140625" style="20" customWidth="1"/>
    <col min="13091" max="13094" width="18.28515625" style="20" customWidth="1"/>
    <col min="13095" max="13095" width="15" style="20" customWidth="1"/>
    <col min="13096" max="13096" width="15.7109375" style="20" customWidth="1"/>
    <col min="13097" max="13097" width="49" style="20" customWidth="1"/>
    <col min="13098" max="13098" width="19.42578125" style="20" customWidth="1"/>
    <col min="13099" max="13099" width="14.5703125" style="20" customWidth="1"/>
    <col min="13100" max="13100" width="12.28515625" style="20" customWidth="1"/>
    <col min="13101" max="13101" width="14.5703125" style="20" customWidth="1"/>
    <col min="13102" max="13102" width="11.7109375" style="20" customWidth="1"/>
    <col min="13103" max="13103" width="14" style="20" customWidth="1"/>
    <col min="13104" max="13104" width="20.5703125" style="20" customWidth="1"/>
    <col min="13105" max="13105" width="11.7109375" style="20" customWidth="1"/>
    <col min="13106" max="13106" width="10.85546875" style="20" customWidth="1"/>
    <col min="13107" max="13300" width="9.140625" style="20"/>
    <col min="13301" max="13301" width="7.42578125" style="20" customWidth="1"/>
    <col min="13302" max="13302" width="20.28515625" style="20" customWidth="1"/>
    <col min="13303" max="13303" width="24.7109375" style="20" customWidth="1"/>
    <col min="13304" max="13304" width="35.7109375" style="20" customWidth="1"/>
    <col min="13305" max="13305" width="5" style="20" customWidth="1"/>
    <col min="13306" max="13306" width="12.85546875" style="20" customWidth="1"/>
    <col min="13307" max="13307" width="10.7109375" style="20" customWidth="1"/>
    <col min="13308" max="13308" width="7" style="20" customWidth="1"/>
    <col min="13309" max="13309" width="12.28515625" style="20" customWidth="1"/>
    <col min="13310" max="13310" width="10.7109375" style="20" customWidth="1"/>
    <col min="13311" max="13311" width="10.85546875" style="20" customWidth="1"/>
    <col min="13312" max="13312" width="8.85546875" style="20" customWidth="1"/>
    <col min="13313" max="13313" width="13.85546875" style="20" customWidth="1"/>
    <col min="13314" max="13314" width="20.42578125" style="20" customWidth="1"/>
    <col min="13315" max="13315" width="12.28515625" style="20" customWidth="1"/>
    <col min="13316" max="13316" width="19.28515625" style="20" customWidth="1"/>
    <col min="13317" max="13317" width="11.85546875" style="20" customWidth="1"/>
    <col min="13318" max="13318" width="9.140625" style="20" customWidth="1"/>
    <col min="13319" max="13319" width="13.42578125" style="20" customWidth="1"/>
    <col min="13320" max="13320" width="15.28515625" style="20" customWidth="1"/>
    <col min="13321" max="13321" width="15.42578125" style="20" customWidth="1"/>
    <col min="13322" max="13323" width="14.42578125" style="20" customWidth="1"/>
    <col min="13324" max="13324" width="5" style="20" customWidth="1"/>
    <col min="13325" max="13327" width="15.140625" style="20" customWidth="1"/>
    <col min="13328" max="13328" width="4.28515625" style="20" customWidth="1"/>
    <col min="13329" max="13329" width="16" style="20" customWidth="1"/>
    <col min="13330" max="13330" width="17.140625" style="20" customWidth="1"/>
    <col min="13331" max="13331" width="18.28515625" style="20" customWidth="1"/>
    <col min="13332" max="13332" width="4.85546875" style="20" customWidth="1"/>
    <col min="13333" max="13333" width="16" style="20" customWidth="1"/>
    <col min="13334" max="13334" width="17.140625" style="20" customWidth="1"/>
    <col min="13335" max="13335" width="18.28515625" style="20" customWidth="1"/>
    <col min="13336" max="13336" width="13.7109375" style="20" customWidth="1"/>
    <col min="13337" max="13337" width="16" style="20" customWidth="1"/>
    <col min="13338" max="13338" width="17.140625" style="20" customWidth="1"/>
    <col min="13339" max="13339" width="18.28515625" style="20" customWidth="1"/>
    <col min="13340" max="13340" width="13.7109375" style="20" customWidth="1"/>
    <col min="13341" max="13341" width="16" style="20" customWidth="1"/>
    <col min="13342" max="13342" width="17.140625" style="20" customWidth="1"/>
    <col min="13343" max="13343" width="18.28515625" style="20" customWidth="1"/>
    <col min="13344" max="13344" width="13.7109375" style="20" customWidth="1"/>
    <col min="13345" max="13345" width="16" style="20" customWidth="1"/>
    <col min="13346" max="13346" width="17.140625" style="20" customWidth="1"/>
    <col min="13347" max="13350" width="18.28515625" style="20" customWidth="1"/>
    <col min="13351" max="13351" width="15" style="20" customWidth="1"/>
    <col min="13352" max="13352" width="15.7109375" style="20" customWidth="1"/>
    <col min="13353" max="13353" width="49" style="20" customWidth="1"/>
    <col min="13354" max="13354" width="19.42578125" style="20" customWidth="1"/>
    <col min="13355" max="13355" width="14.5703125" style="20" customWidth="1"/>
    <col min="13356" max="13356" width="12.28515625" style="20" customWidth="1"/>
    <col min="13357" max="13357" width="14.5703125" style="20" customWidth="1"/>
    <col min="13358" max="13358" width="11.7109375" style="20" customWidth="1"/>
    <col min="13359" max="13359" width="14" style="20" customWidth="1"/>
    <col min="13360" max="13360" width="20.5703125" style="20" customWidth="1"/>
    <col min="13361" max="13361" width="11.7109375" style="20" customWidth="1"/>
    <col min="13362" max="13362" width="10.85546875" style="20" customWidth="1"/>
    <col min="13363" max="13556" width="9.140625" style="20"/>
    <col min="13557" max="13557" width="7.42578125" style="20" customWidth="1"/>
    <col min="13558" max="13558" width="20.28515625" style="20" customWidth="1"/>
    <col min="13559" max="13559" width="24.7109375" style="20" customWidth="1"/>
    <col min="13560" max="13560" width="35.7109375" style="20" customWidth="1"/>
    <col min="13561" max="13561" width="5" style="20" customWidth="1"/>
    <col min="13562" max="13562" width="12.85546875" style="20" customWidth="1"/>
    <col min="13563" max="13563" width="10.7109375" style="20" customWidth="1"/>
    <col min="13564" max="13564" width="7" style="20" customWidth="1"/>
    <col min="13565" max="13565" width="12.28515625" style="20" customWidth="1"/>
    <col min="13566" max="13566" width="10.7109375" style="20" customWidth="1"/>
    <col min="13567" max="13567" width="10.85546875" style="20" customWidth="1"/>
    <col min="13568" max="13568" width="8.85546875" style="20" customWidth="1"/>
    <col min="13569" max="13569" width="13.85546875" style="20" customWidth="1"/>
    <col min="13570" max="13570" width="20.42578125" style="20" customWidth="1"/>
    <col min="13571" max="13571" width="12.28515625" style="20" customWidth="1"/>
    <col min="13572" max="13572" width="19.28515625" style="20" customWidth="1"/>
    <col min="13573" max="13573" width="11.85546875" style="20" customWidth="1"/>
    <col min="13574" max="13574" width="9.140625" style="20" customWidth="1"/>
    <col min="13575" max="13575" width="13.42578125" style="20" customWidth="1"/>
    <col min="13576" max="13576" width="15.28515625" style="20" customWidth="1"/>
    <col min="13577" max="13577" width="15.42578125" style="20" customWidth="1"/>
    <col min="13578" max="13579" width="14.42578125" style="20" customWidth="1"/>
    <col min="13580" max="13580" width="5" style="20" customWidth="1"/>
    <col min="13581" max="13583" width="15.140625" style="20" customWidth="1"/>
    <col min="13584" max="13584" width="4.28515625" style="20" customWidth="1"/>
    <col min="13585" max="13585" width="16" style="20" customWidth="1"/>
    <col min="13586" max="13586" width="17.140625" style="20" customWidth="1"/>
    <col min="13587" max="13587" width="18.28515625" style="20" customWidth="1"/>
    <col min="13588" max="13588" width="4.85546875" style="20" customWidth="1"/>
    <col min="13589" max="13589" width="16" style="20" customWidth="1"/>
    <col min="13590" max="13590" width="17.140625" style="20" customWidth="1"/>
    <col min="13591" max="13591" width="18.28515625" style="20" customWidth="1"/>
    <col min="13592" max="13592" width="13.7109375" style="20" customWidth="1"/>
    <col min="13593" max="13593" width="16" style="20" customWidth="1"/>
    <col min="13594" max="13594" width="17.140625" style="20" customWidth="1"/>
    <col min="13595" max="13595" width="18.28515625" style="20" customWidth="1"/>
    <col min="13596" max="13596" width="13.7109375" style="20" customWidth="1"/>
    <col min="13597" max="13597" width="16" style="20" customWidth="1"/>
    <col min="13598" max="13598" width="17.140625" style="20" customWidth="1"/>
    <col min="13599" max="13599" width="18.28515625" style="20" customWidth="1"/>
    <col min="13600" max="13600" width="13.7109375" style="20" customWidth="1"/>
    <col min="13601" max="13601" width="16" style="20" customWidth="1"/>
    <col min="13602" max="13602" width="17.140625" style="20" customWidth="1"/>
    <col min="13603" max="13606" width="18.28515625" style="20" customWidth="1"/>
    <col min="13607" max="13607" width="15" style="20" customWidth="1"/>
    <col min="13608" max="13608" width="15.7109375" style="20" customWidth="1"/>
    <col min="13609" max="13609" width="49" style="20" customWidth="1"/>
    <col min="13610" max="13610" width="19.42578125" style="20" customWidth="1"/>
    <col min="13611" max="13611" width="14.5703125" style="20" customWidth="1"/>
    <col min="13612" max="13612" width="12.28515625" style="20" customWidth="1"/>
    <col min="13613" max="13613" width="14.5703125" style="20" customWidth="1"/>
    <col min="13614" max="13614" width="11.7109375" style="20" customWidth="1"/>
    <col min="13615" max="13615" width="14" style="20" customWidth="1"/>
    <col min="13616" max="13616" width="20.5703125" style="20" customWidth="1"/>
    <col min="13617" max="13617" width="11.7109375" style="20" customWidth="1"/>
    <col min="13618" max="13618" width="10.85546875" style="20" customWidth="1"/>
    <col min="13619" max="13812" width="9.140625" style="20"/>
    <col min="13813" max="13813" width="7.42578125" style="20" customWidth="1"/>
    <col min="13814" max="13814" width="20.28515625" style="20" customWidth="1"/>
    <col min="13815" max="13815" width="24.7109375" style="20" customWidth="1"/>
    <col min="13816" max="13816" width="35.7109375" style="20" customWidth="1"/>
    <col min="13817" max="13817" width="5" style="20" customWidth="1"/>
    <col min="13818" max="13818" width="12.85546875" style="20" customWidth="1"/>
    <col min="13819" max="13819" width="10.7109375" style="20" customWidth="1"/>
    <col min="13820" max="13820" width="7" style="20" customWidth="1"/>
    <col min="13821" max="13821" width="12.28515625" style="20" customWidth="1"/>
    <col min="13822" max="13822" width="10.7109375" style="20" customWidth="1"/>
    <col min="13823" max="13823" width="10.85546875" style="20" customWidth="1"/>
    <col min="13824" max="13824" width="8.85546875" style="20" customWidth="1"/>
    <col min="13825" max="13825" width="13.85546875" style="20" customWidth="1"/>
    <col min="13826" max="13826" width="20.42578125" style="20" customWidth="1"/>
    <col min="13827" max="13827" width="12.28515625" style="20" customWidth="1"/>
    <col min="13828" max="13828" width="19.28515625" style="20" customWidth="1"/>
    <col min="13829" max="13829" width="11.85546875" style="20" customWidth="1"/>
    <col min="13830" max="13830" width="9.140625" style="20" customWidth="1"/>
    <col min="13831" max="13831" width="13.42578125" style="20" customWidth="1"/>
    <col min="13832" max="13832" width="15.28515625" style="20" customWidth="1"/>
    <col min="13833" max="13833" width="15.42578125" style="20" customWidth="1"/>
    <col min="13834" max="13835" width="14.42578125" style="20" customWidth="1"/>
    <col min="13836" max="13836" width="5" style="20" customWidth="1"/>
    <col min="13837" max="13839" width="15.140625" style="20" customWidth="1"/>
    <col min="13840" max="13840" width="4.28515625" style="20" customWidth="1"/>
    <col min="13841" max="13841" width="16" style="20" customWidth="1"/>
    <col min="13842" max="13842" width="17.140625" style="20" customWidth="1"/>
    <col min="13843" max="13843" width="18.28515625" style="20" customWidth="1"/>
    <col min="13844" max="13844" width="4.85546875" style="20" customWidth="1"/>
    <col min="13845" max="13845" width="16" style="20" customWidth="1"/>
    <col min="13846" max="13846" width="17.140625" style="20" customWidth="1"/>
    <col min="13847" max="13847" width="18.28515625" style="20" customWidth="1"/>
    <col min="13848" max="13848" width="13.7109375" style="20" customWidth="1"/>
    <col min="13849" max="13849" width="16" style="20" customWidth="1"/>
    <col min="13850" max="13850" width="17.140625" style="20" customWidth="1"/>
    <col min="13851" max="13851" width="18.28515625" style="20" customWidth="1"/>
    <col min="13852" max="13852" width="13.7109375" style="20" customWidth="1"/>
    <col min="13853" max="13853" width="16" style="20" customWidth="1"/>
    <col min="13854" max="13854" width="17.140625" style="20" customWidth="1"/>
    <col min="13855" max="13855" width="18.28515625" style="20" customWidth="1"/>
    <col min="13856" max="13856" width="13.7109375" style="20" customWidth="1"/>
    <col min="13857" max="13857" width="16" style="20" customWidth="1"/>
    <col min="13858" max="13858" width="17.140625" style="20" customWidth="1"/>
    <col min="13859" max="13862" width="18.28515625" style="20" customWidth="1"/>
    <col min="13863" max="13863" width="15" style="20" customWidth="1"/>
    <col min="13864" max="13864" width="15.7109375" style="20" customWidth="1"/>
    <col min="13865" max="13865" width="49" style="20" customWidth="1"/>
    <col min="13866" max="13866" width="19.42578125" style="20" customWidth="1"/>
    <col min="13867" max="13867" width="14.5703125" style="20" customWidth="1"/>
    <col min="13868" max="13868" width="12.28515625" style="20" customWidth="1"/>
    <col min="13869" max="13869" width="14.5703125" style="20" customWidth="1"/>
    <col min="13870" max="13870" width="11.7109375" style="20" customWidth="1"/>
    <col min="13871" max="13871" width="14" style="20" customWidth="1"/>
    <col min="13872" max="13872" width="20.5703125" style="20" customWidth="1"/>
    <col min="13873" max="13873" width="11.7109375" style="20" customWidth="1"/>
    <col min="13874" max="13874" width="10.85546875" style="20" customWidth="1"/>
    <col min="13875" max="14068" width="9.140625" style="20"/>
    <col min="14069" max="14069" width="7.42578125" style="20" customWidth="1"/>
    <col min="14070" max="14070" width="20.28515625" style="20" customWidth="1"/>
    <col min="14071" max="14071" width="24.7109375" style="20" customWidth="1"/>
    <col min="14072" max="14072" width="35.7109375" style="20" customWidth="1"/>
    <col min="14073" max="14073" width="5" style="20" customWidth="1"/>
    <col min="14074" max="14074" width="12.85546875" style="20" customWidth="1"/>
    <col min="14075" max="14075" width="10.7109375" style="20" customWidth="1"/>
    <col min="14076" max="14076" width="7" style="20" customWidth="1"/>
    <col min="14077" max="14077" width="12.28515625" style="20" customWidth="1"/>
    <col min="14078" max="14078" width="10.7109375" style="20" customWidth="1"/>
    <col min="14079" max="14079" width="10.85546875" style="20" customWidth="1"/>
    <col min="14080" max="14080" width="8.85546875" style="20" customWidth="1"/>
    <col min="14081" max="14081" width="13.85546875" style="20" customWidth="1"/>
    <col min="14082" max="14082" width="20.42578125" style="20" customWidth="1"/>
    <col min="14083" max="14083" width="12.28515625" style="20" customWidth="1"/>
    <col min="14084" max="14084" width="19.28515625" style="20" customWidth="1"/>
    <col min="14085" max="14085" width="11.85546875" style="20" customWidth="1"/>
    <col min="14086" max="14086" width="9.140625" style="20" customWidth="1"/>
    <col min="14087" max="14087" width="13.42578125" style="20" customWidth="1"/>
    <col min="14088" max="14088" width="15.28515625" style="20" customWidth="1"/>
    <col min="14089" max="14089" width="15.42578125" style="20" customWidth="1"/>
    <col min="14090" max="14091" width="14.42578125" style="20" customWidth="1"/>
    <col min="14092" max="14092" width="5" style="20" customWidth="1"/>
    <col min="14093" max="14095" width="15.140625" style="20" customWidth="1"/>
    <col min="14096" max="14096" width="4.28515625" style="20" customWidth="1"/>
    <col min="14097" max="14097" width="16" style="20" customWidth="1"/>
    <col min="14098" max="14098" width="17.140625" style="20" customWidth="1"/>
    <col min="14099" max="14099" width="18.28515625" style="20" customWidth="1"/>
    <col min="14100" max="14100" width="4.85546875" style="20" customWidth="1"/>
    <col min="14101" max="14101" width="16" style="20" customWidth="1"/>
    <col min="14102" max="14102" width="17.140625" style="20" customWidth="1"/>
    <col min="14103" max="14103" width="18.28515625" style="20" customWidth="1"/>
    <col min="14104" max="14104" width="13.7109375" style="20" customWidth="1"/>
    <col min="14105" max="14105" width="16" style="20" customWidth="1"/>
    <col min="14106" max="14106" width="17.140625" style="20" customWidth="1"/>
    <col min="14107" max="14107" width="18.28515625" style="20" customWidth="1"/>
    <col min="14108" max="14108" width="13.7109375" style="20" customWidth="1"/>
    <col min="14109" max="14109" width="16" style="20" customWidth="1"/>
    <col min="14110" max="14110" width="17.140625" style="20" customWidth="1"/>
    <col min="14111" max="14111" width="18.28515625" style="20" customWidth="1"/>
    <col min="14112" max="14112" width="13.7109375" style="20" customWidth="1"/>
    <col min="14113" max="14113" width="16" style="20" customWidth="1"/>
    <col min="14114" max="14114" width="17.140625" style="20" customWidth="1"/>
    <col min="14115" max="14118" width="18.28515625" style="20" customWidth="1"/>
    <col min="14119" max="14119" width="15" style="20" customWidth="1"/>
    <col min="14120" max="14120" width="15.7109375" style="20" customWidth="1"/>
    <col min="14121" max="14121" width="49" style="20" customWidth="1"/>
    <col min="14122" max="14122" width="19.42578125" style="20" customWidth="1"/>
    <col min="14123" max="14123" width="14.5703125" style="20" customWidth="1"/>
    <col min="14124" max="14124" width="12.28515625" style="20" customWidth="1"/>
    <col min="14125" max="14125" width="14.5703125" style="20" customWidth="1"/>
    <col min="14126" max="14126" width="11.7109375" style="20" customWidth="1"/>
    <col min="14127" max="14127" width="14" style="20" customWidth="1"/>
    <col min="14128" max="14128" width="20.5703125" style="20" customWidth="1"/>
    <col min="14129" max="14129" width="11.7109375" style="20" customWidth="1"/>
    <col min="14130" max="14130" width="10.85546875" style="20" customWidth="1"/>
    <col min="14131" max="14324" width="9.140625" style="20"/>
    <col min="14325" max="14325" width="7.42578125" style="20" customWidth="1"/>
    <col min="14326" max="14326" width="20.28515625" style="20" customWidth="1"/>
    <col min="14327" max="14327" width="24.7109375" style="20" customWidth="1"/>
    <col min="14328" max="14328" width="35.7109375" style="20" customWidth="1"/>
    <col min="14329" max="14329" width="5" style="20" customWidth="1"/>
    <col min="14330" max="14330" width="12.85546875" style="20" customWidth="1"/>
    <col min="14331" max="14331" width="10.7109375" style="20" customWidth="1"/>
    <col min="14332" max="14332" width="7" style="20" customWidth="1"/>
    <col min="14333" max="14333" width="12.28515625" style="20" customWidth="1"/>
    <col min="14334" max="14334" width="10.7109375" style="20" customWidth="1"/>
    <col min="14335" max="14335" width="10.85546875" style="20" customWidth="1"/>
    <col min="14336" max="14336" width="8.85546875" style="20" customWidth="1"/>
    <col min="14337" max="14337" width="13.85546875" style="20" customWidth="1"/>
    <col min="14338" max="14338" width="20.42578125" style="20" customWidth="1"/>
    <col min="14339" max="14339" width="12.28515625" style="20" customWidth="1"/>
    <col min="14340" max="14340" width="19.28515625" style="20" customWidth="1"/>
    <col min="14341" max="14341" width="11.85546875" style="20" customWidth="1"/>
    <col min="14342" max="14342" width="9.140625" style="20" customWidth="1"/>
    <col min="14343" max="14343" width="13.42578125" style="20" customWidth="1"/>
    <col min="14344" max="14344" width="15.28515625" style="20" customWidth="1"/>
    <col min="14345" max="14345" width="15.42578125" style="20" customWidth="1"/>
    <col min="14346" max="14347" width="14.42578125" style="20" customWidth="1"/>
    <col min="14348" max="14348" width="5" style="20" customWidth="1"/>
    <col min="14349" max="14351" width="15.140625" style="20" customWidth="1"/>
    <col min="14352" max="14352" width="4.28515625" style="20" customWidth="1"/>
    <col min="14353" max="14353" width="16" style="20" customWidth="1"/>
    <col min="14354" max="14354" width="17.140625" style="20" customWidth="1"/>
    <col min="14355" max="14355" width="18.28515625" style="20" customWidth="1"/>
    <col min="14356" max="14356" width="4.85546875" style="20" customWidth="1"/>
    <col min="14357" max="14357" width="16" style="20" customWidth="1"/>
    <col min="14358" max="14358" width="17.140625" style="20" customWidth="1"/>
    <col min="14359" max="14359" width="18.28515625" style="20" customWidth="1"/>
    <col min="14360" max="14360" width="13.7109375" style="20" customWidth="1"/>
    <col min="14361" max="14361" width="16" style="20" customWidth="1"/>
    <col min="14362" max="14362" width="17.140625" style="20" customWidth="1"/>
    <col min="14363" max="14363" width="18.28515625" style="20" customWidth="1"/>
    <col min="14364" max="14364" width="13.7109375" style="20" customWidth="1"/>
    <col min="14365" max="14365" width="16" style="20" customWidth="1"/>
    <col min="14366" max="14366" width="17.140625" style="20" customWidth="1"/>
    <col min="14367" max="14367" width="18.28515625" style="20" customWidth="1"/>
    <col min="14368" max="14368" width="13.7109375" style="20" customWidth="1"/>
    <col min="14369" max="14369" width="16" style="20" customWidth="1"/>
    <col min="14370" max="14370" width="17.140625" style="20" customWidth="1"/>
    <col min="14371" max="14374" width="18.28515625" style="20" customWidth="1"/>
    <col min="14375" max="14375" width="15" style="20" customWidth="1"/>
    <col min="14376" max="14376" width="15.7109375" style="20" customWidth="1"/>
    <col min="14377" max="14377" width="49" style="20" customWidth="1"/>
    <col min="14378" max="14378" width="19.42578125" style="20" customWidth="1"/>
    <col min="14379" max="14379" width="14.5703125" style="20" customWidth="1"/>
    <col min="14380" max="14380" width="12.28515625" style="20" customWidth="1"/>
    <col min="14381" max="14381" width="14.5703125" style="20" customWidth="1"/>
    <col min="14382" max="14382" width="11.7109375" style="20" customWidth="1"/>
    <col min="14383" max="14383" width="14" style="20" customWidth="1"/>
    <col min="14384" max="14384" width="20.5703125" style="20" customWidth="1"/>
    <col min="14385" max="14385" width="11.7109375" style="20" customWidth="1"/>
    <col min="14386" max="14386" width="10.85546875" style="20" customWidth="1"/>
    <col min="14387" max="14580" width="9.140625" style="20"/>
    <col min="14581" max="14581" width="7.42578125" style="20" customWidth="1"/>
    <col min="14582" max="14582" width="20.28515625" style="20" customWidth="1"/>
    <col min="14583" max="14583" width="24.7109375" style="20" customWidth="1"/>
    <col min="14584" max="14584" width="35.7109375" style="20" customWidth="1"/>
    <col min="14585" max="14585" width="5" style="20" customWidth="1"/>
    <col min="14586" max="14586" width="12.85546875" style="20" customWidth="1"/>
    <col min="14587" max="14587" width="10.7109375" style="20" customWidth="1"/>
    <col min="14588" max="14588" width="7" style="20" customWidth="1"/>
    <col min="14589" max="14589" width="12.28515625" style="20" customWidth="1"/>
    <col min="14590" max="14590" width="10.7109375" style="20" customWidth="1"/>
    <col min="14591" max="14591" width="10.85546875" style="20" customWidth="1"/>
    <col min="14592" max="14592" width="8.85546875" style="20" customWidth="1"/>
    <col min="14593" max="14593" width="13.85546875" style="20" customWidth="1"/>
    <col min="14594" max="14594" width="20.42578125" style="20" customWidth="1"/>
    <col min="14595" max="14595" width="12.28515625" style="20" customWidth="1"/>
    <col min="14596" max="14596" width="19.28515625" style="20" customWidth="1"/>
    <col min="14597" max="14597" width="11.85546875" style="20" customWidth="1"/>
    <col min="14598" max="14598" width="9.140625" style="20" customWidth="1"/>
    <col min="14599" max="14599" width="13.42578125" style="20" customWidth="1"/>
    <col min="14600" max="14600" width="15.28515625" style="20" customWidth="1"/>
    <col min="14601" max="14601" width="15.42578125" style="20" customWidth="1"/>
    <col min="14602" max="14603" width="14.42578125" style="20" customWidth="1"/>
    <col min="14604" max="14604" width="5" style="20" customWidth="1"/>
    <col min="14605" max="14607" width="15.140625" style="20" customWidth="1"/>
    <col min="14608" max="14608" width="4.28515625" style="20" customWidth="1"/>
    <col min="14609" max="14609" width="16" style="20" customWidth="1"/>
    <col min="14610" max="14610" width="17.140625" style="20" customWidth="1"/>
    <col min="14611" max="14611" width="18.28515625" style="20" customWidth="1"/>
    <col min="14612" max="14612" width="4.85546875" style="20" customWidth="1"/>
    <col min="14613" max="14613" width="16" style="20" customWidth="1"/>
    <col min="14614" max="14614" width="17.140625" style="20" customWidth="1"/>
    <col min="14615" max="14615" width="18.28515625" style="20" customWidth="1"/>
    <col min="14616" max="14616" width="13.7109375" style="20" customWidth="1"/>
    <col min="14617" max="14617" width="16" style="20" customWidth="1"/>
    <col min="14618" max="14618" width="17.140625" style="20" customWidth="1"/>
    <col min="14619" max="14619" width="18.28515625" style="20" customWidth="1"/>
    <col min="14620" max="14620" width="13.7109375" style="20" customWidth="1"/>
    <col min="14621" max="14621" width="16" style="20" customWidth="1"/>
    <col min="14622" max="14622" width="17.140625" style="20" customWidth="1"/>
    <col min="14623" max="14623" width="18.28515625" style="20" customWidth="1"/>
    <col min="14624" max="14624" width="13.7109375" style="20" customWidth="1"/>
    <col min="14625" max="14625" width="16" style="20" customWidth="1"/>
    <col min="14626" max="14626" width="17.140625" style="20" customWidth="1"/>
    <col min="14627" max="14630" width="18.28515625" style="20" customWidth="1"/>
    <col min="14631" max="14631" width="15" style="20" customWidth="1"/>
    <col min="14632" max="14632" width="15.7109375" style="20" customWidth="1"/>
    <col min="14633" max="14633" width="49" style="20" customWidth="1"/>
    <col min="14634" max="14634" width="19.42578125" style="20" customWidth="1"/>
    <col min="14635" max="14635" width="14.5703125" style="20" customWidth="1"/>
    <col min="14636" max="14636" width="12.28515625" style="20" customWidth="1"/>
    <col min="14637" max="14637" width="14.5703125" style="20" customWidth="1"/>
    <col min="14638" max="14638" width="11.7109375" style="20" customWidth="1"/>
    <col min="14639" max="14639" width="14" style="20" customWidth="1"/>
    <col min="14640" max="14640" width="20.5703125" style="20" customWidth="1"/>
    <col min="14641" max="14641" width="11.7109375" style="20" customWidth="1"/>
    <col min="14642" max="14642" width="10.85546875" style="20" customWidth="1"/>
    <col min="14643" max="14836" width="9.140625" style="20"/>
    <col min="14837" max="14837" width="7.42578125" style="20" customWidth="1"/>
    <col min="14838" max="14838" width="20.28515625" style="20" customWidth="1"/>
    <col min="14839" max="14839" width="24.7109375" style="20" customWidth="1"/>
    <col min="14840" max="14840" width="35.7109375" style="20" customWidth="1"/>
    <col min="14841" max="14841" width="5" style="20" customWidth="1"/>
    <col min="14842" max="14842" width="12.85546875" style="20" customWidth="1"/>
    <col min="14843" max="14843" width="10.7109375" style="20" customWidth="1"/>
    <col min="14844" max="14844" width="7" style="20" customWidth="1"/>
    <col min="14845" max="14845" width="12.28515625" style="20" customWidth="1"/>
    <col min="14846" max="14846" width="10.7109375" style="20" customWidth="1"/>
    <col min="14847" max="14847" width="10.85546875" style="20" customWidth="1"/>
    <col min="14848" max="14848" width="8.85546875" style="20" customWidth="1"/>
    <col min="14849" max="14849" width="13.85546875" style="20" customWidth="1"/>
    <col min="14850" max="14850" width="20.42578125" style="20" customWidth="1"/>
    <col min="14851" max="14851" width="12.28515625" style="20" customWidth="1"/>
    <col min="14852" max="14852" width="19.28515625" style="20" customWidth="1"/>
    <col min="14853" max="14853" width="11.85546875" style="20" customWidth="1"/>
    <col min="14854" max="14854" width="9.140625" style="20" customWidth="1"/>
    <col min="14855" max="14855" width="13.42578125" style="20" customWidth="1"/>
    <col min="14856" max="14856" width="15.28515625" style="20" customWidth="1"/>
    <col min="14857" max="14857" width="15.42578125" style="20" customWidth="1"/>
    <col min="14858" max="14859" width="14.42578125" style="20" customWidth="1"/>
    <col min="14860" max="14860" width="5" style="20" customWidth="1"/>
    <col min="14861" max="14863" width="15.140625" style="20" customWidth="1"/>
    <col min="14864" max="14864" width="4.28515625" style="20" customWidth="1"/>
    <col min="14865" max="14865" width="16" style="20" customWidth="1"/>
    <col min="14866" max="14866" width="17.140625" style="20" customWidth="1"/>
    <col min="14867" max="14867" width="18.28515625" style="20" customWidth="1"/>
    <col min="14868" max="14868" width="4.85546875" style="20" customWidth="1"/>
    <col min="14869" max="14869" width="16" style="20" customWidth="1"/>
    <col min="14870" max="14870" width="17.140625" style="20" customWidth="1"/>
    <col min="14871" max="14871" width="18.28515625" style="20" customWidth="1"/>
    <col min="14872" max="14872" width="13.7109375" style="20" customWidth="1"/>
    <col min="14873" max="14873" width="16" style="20" customWidth="1"/>
    <col min="14874" max="14874" width="17.140625" style="20" customWidth="1"/>
    <col min="14875" max="14875" width="18.28515625" style="20" customWidth="1"/>
    <col min="14876" max="14876" width="13.7109375" style="20" customWidth="1"/>
    <col min="14877" max="14877" width="16" style="20" customWidth="1"/>
    <col min="14878" max="14878" width="17.140625" style="20" customWidth="1"/>
    <col min="14879" max="14879" width="18.28515625" style="20" customWidth="1"/>
    <col min="14880" max="14880" width="13.7109375" style="20" customWidth="1"/>
    <col min="14881" max="14881" width="16" style="20" customWidth="1"/>
    <col min="14882" max="14882" width="17.140625" style="20" customWidth="1"/>
    <col min="14883" max="14886" width="18.28515625" style="20" customWidth="1"/>
    <col min="14887" max="14887" width="15" style="20" customWidth="1"/>
    <col min="14888" max="14888" width="15.7109375" style="20" customWidth="1"/>
    <col min="14889" max="14889" width="49" style="20" customWidth="1"/>
    <col min="14890" max="14890" width="19.42578125" style="20" customWidth="1"/>
    <col min="14891" max="14891" width="14.5703125" style="20" customWidth="1"/>
    <col min="14892" max="14892" width="12.28515625" style="20" customWidth="1"/>
    <col min="14893" max="14893" width="14.5703125" style="20" customWidth="1"/>
    <col min="14894" max="14894" width="11.7109375" style="20" customWidth="1"/>
    <col min="14895" max="14895" width="14" style="20" customWidth="1"/>
    <col min="14896" max="14896" width="20.5703125" style="20" customWidth="1"/>
    <col min="14897" max="14897" width="11.7109375" style="20" customWidth="1"/>
    <col min="14898" max="14898" width="10.85546875" style="20" customWidth="1"/>
    <col min="14899" max="15092" width="9.140625" style="20"/>
    <col min="15093" max="15093" width="7.42578125" style="20" customWidth="1"/>
    <col min="15094" max="15094" width="20.28515625" style="20" customWidth="1"/>
    <col min="15095" max="15095" width="24.7109375" style="20" customWidth="1"/>
    <col min="15096" max="15096" width="35.7109375" style="20" customWidth="1"/>
    <col min="15097" max="15097" width="5" style="20" customWidth="1"/>
    <col min="15098" max="15098" width="12.85546875" style="20" customWidth="1"/>
    <col min="15099" max="15099" width="10.7109375" style="20" customWidth="1"/>
    <col min="15100" max="15100" width="7" style="20" customWidth="1"/>
    <col min="15101" max="15101" width="12.28515625" style="20" customWidth="1"/>
    <col min="15102" max="15102" width="10.7109375" style="20" customWidth="1"/>
    <col min="15103" max="15103" width="10.85546875" style="20" customWidth="1"/>
    <col min="15104" max="15104" width="8.85546875" style="20" customWidth="1"/>
    <col min="15105" max="15105" width="13.85546875" style="20" customWidth="1"/>
    <col min="15106" max="15106" width="20.42578125" style="20" customWidth="1"/>
    <col min="15107" max="15107" width="12.28515625" style="20" customWidth="1"/>
    <col min="15108" max="15108" width="19.28515625" style="20" customWidth="1"/>
    <col min="15109" max="15109" width="11.85546875" style="20" customWidth="1"/>
    <col min="15110" max="15110" width="9.140625" style="20" customWidth="1"/>
    <col min="15111" max="15111" width="13.42578125" style="20" customWidth="1"/>
    <col min="15112" max="15112" width="15.28515625" style="20" customWidth="1"/>
    <col min="15113" max="15113" width="15.42578125" style="20" customWidth="1"/>
    <col min="15114" max="15115" width="14.42578125" style="20" customWidth="1"/>
    <col min="15116" max="15116" width="5" style="20" customWidth="1"/>
    <col min="15117" max="15119" width="15.140625" style="20" customWidth="1"/>
    <col min="15120" max="15120" width="4.28515625" style="20" customWidth="1"/>
    <col min="15121" max="15121" width="16" style="20" customWidth="1"/>
    <col min="15122" max="15122" width="17.140625" style="20" customWidth="1"/>
    <col min="15123" max="15123" width="18.28515625" style="20" customWidth="1"/>
    <col min="15124" max="15124" width="4.85546875" style="20" customWidth="1"/>
    <col min="15125" max="15125" width="16" style="20" customWidth="1"/>
    <col min="15126" max="15126" width="17.140625" style="20" customWidth="1"/>
    <col min="15127" max="15127" width="18.28515625" style="20" customWidth="1"/>
    <col min="15128" max="15128" width="13.7109375" style="20" customWidth="1"/>
    <col min="15129" max="15129" width="16" style="20" customWidth="1"/>
    <col min="15130" max="15130" width="17.140625" style="20" customWidth="1"/>
    <col min="15131" max="15131" width="18.28515625" style="20" customWidth="1"/>
    <col min="15132" max="15132" width="13.7109375" style="20" customWidth="1"/>
    <col min="15133" max="15133" width="16" style="20" customWidth="1"/>
    <col min="15134" max="15134" width="17.140625" style="20" customWidth="1"/>
    <col min="15135" max="15135" width="18.28515625" style="20" customWidth="1"/>
    <col min="15136" max="15136" width="13.7109375" style="20" customWidth="1"/>
    <col min="15137" max="15137" width="16" style="20" customWidth="1"/>
    <col min="15138" max="15138" width="17.140625" style="20" customWidth="1"/>
    <col min="15139" max="15142" width="18.28515625" style="20" customWidth="1"/>
    <col min="15143" max="15143" width="15" style="20" customWidth="1"/>
    <col min="15144" max="15144" width="15.7109375" style="20" customWidth="1"/>
    <col min="15145" max="15145" width="49" style="20" customWidth="1"/>
    <col min="15146" max="15146" width="19.42578125" style="20" customWidth="1"/>
    <col min="15147" max="15147" width="14.5703125" style="20" customWidth="1"/>
    <col min="15148" max="15148" width="12.28515625" style="20" customWidth="1"/>
    <col min="15149" max="15149" width="14.5703125" style="20" customWidth="1"/>
    <col min="15150" max="15150" width="11.7109375" style="20" customWidth="1"/>
    <col min="15151" max="15151" width="14" style="20" customWidth="1"/>
    <col min="15152" max="15152" width="20.5703125" style="20" customWidth="1"/>
    <col min="15153" max="15153" width="11.7109375" style="20" customWidth="1"/>
    <col min="15154" max="15154" width="10.85546875" style="20" customWidth="1"/>
    <col min="15155" max="15348" width="9.140625" style="20"/>
    <col min="15349" max="15349" width="7.42578125" style="20" customWidth="1"/>
    <col min="15350" max="15350" width="20.28515625" style="20" customWidth="1"/>
    <col min="15351" max="15351" width="24.7109375" style="20" customWidth="1"/>
    <col min="15352" max="15352" width="35.7109375" style="20" customWidth="1"/>
    <col min="15353" max="15353" width="5" style="20" customWidth="1"/>
    <col min="15354" max="15354" width="12.85546875" style="20" customWidth="1"/>
    <col min="15355" max="15355" width="10.7109375" style="20" customWidth="1"/>
    <col min="15356" max="15356" width="7" style="20" customWidth="1"/>
    <col min="15357" max="15357" width="12.28515625" style="20" customWidth="1"/>
    <col min="15358" max="15358" width="10.7109375" style="20" customWidth="1"/>
    <col min="15359" max="15359" width="10.85546875" style="20" customWidth="1"/>
    <col min="15360" max="15360" width="8.85546875" style="20" customWidth="1"/>
    <col min="15361" max="15361" width="13.85546875" style="20" customWidth="1"/>
    <col min="15362" max="15362" width="20.42578125" style="20" customWidth="1"/>
    <col min="15363" max="15363" width="12.28515625" style="20" customWidth="1"/>
    <col min="15364" max="15364" width="19.28515625" style="20" customWidth="1"/>
    <col min="15365" max="15365" width="11.85546875" style="20" customWidth="1"/>
    <col min="15366" max="15366" width="9.140625" style="20" customWidth="1"/>
    <col min="15367" max="15367" width="13.42578125" style="20" customWidth="1"/>
    <col min="15368" max="15368" width="15.28515625" style="20" customWidth="1"/>
    <col min="15369" max="15369" width="15.42578125" style="20" customWidth="1"/>
    <col min="15370" max="15371" width="14.42578125" style="20" customWidth="1"/>
    <col min="15372" max="15372" width="5" style="20" customWidth="1"/>
    <col min="15373" max="15375" width="15.140625" style="20" customWidth="1"/>
    <col min="15376" max="15376" width="4.28515625" style="20" customWidth="1"/>
    <col min="15377" max="15377" width="16" style="20" customWidth="1"/>
    <col min="15378" max="15378" width="17.140625" style="20" customWidth="1"/>
    <col min="15379" max="15379" width="18.28515625" style="20" customWidth="1"/>
    <col min="15380" max="15380" width="4.85546875" style="20" customWidth="1"/>
    <col min="15381" max="15381" width="16" style="20" customWidth="1"/>
    <col min="15382" max="15382" width="17.140625" style="20" customWidth="1"/>
    <col min="15383" max="15383" width="18.28515625" style="20" customWidth="1"/>
    <col min="15384" max="15384" width="13.7109375" style="20" customWidth="1"/>
    <col min="15385" max="15385" width="16" style="20" customWidth="1"/>
    <col min="15386" max="15386" width="17.140625" style="20" customWidth="1"/>
    <col min="15387" max="15387" width="18.28515625" style="20" customWidth="1"/>
    <col min="15388" max="15388" width="13.7109375" style="20" customWidth="1"/>
    <col min="15389" max="15389" width="16" style="20" customWidth="1"/>
    <col min="15390" max="15390" width="17.140625" style="20" customWidth="1"/>
    <col min="15391" max="15391" width="18.28515625" style="20" customWidth="1"/>
    <col min="15392" max="15392" width="13.7109375" style="20" customWidth="1"/>
    <col min="15393" max="15393" width="16" style="20" customWidth="1"/>
    <col min="15394" max="15394" width="17.140625" style="20" customWidth="1"/>
    <col min="15395" max="15398" width="18.28515625" style="20" customWidth="1"/>
    <col min="15399" max="15399" width="15" style="20" customWidth="1"/>
    <col min="15400" max="15400" width="15.7109375" style="20" customWidth="1"/>
    <col min="15401" max="15401" width="49" style="20" customWidth="1"/>
    <col min="15402" max="15402" width="19.42578125" style="20" customWidth="1"/>
    <col min="15403" max="15403" width="14.5703125" style="20" customWidth="1"/>
    <col min="15404" max="15404" width="12.28515625" style="20" customWidth="1"/>
    <col min="15405" max="15405" width="14.5703125" style="20" customWidth="1"/>
    <col min="15406" max="15406" width="11.7109375" style="20" customWidth="1"/>
    <col min="15407" max="15407" width="14" style="20" customWidth="1"/>
    <col min="15408" max="15408" width="20.5703125" style="20" customWidth="1"/>
    <col min="15409" max="15409" width="11.7109375" style="20" customWidth="1"/>
    <col min="15410" max="15410" width="10.85546875" style="20" customWidth="1"/>
    <col min="15411" max="15604" width="9.140625" style="20"/>
    <col min="15605" max="15605" width="7.42578125" style="20" customWidth="1"/>
    <col min="15606" max="15606" width="20.28515625" style="20" customWidth="1"/>
    <col min="15607" max="15607" width="24.7109375" style="20" customWidth="1"/>
    <col min="15608" max="15608" width="35.7109375" style="20" customWidth="1"/>
    <col min="15609" max="15609" width="5" style="20" customWidth="1"/>
    <col min="15610" max="15610" width="12.85546875" style="20" customWidth="1"/>
    <col min="15611" max="15611" width="10.7109375" style="20" customWidth="1"/>
    <col min="15612" max="15612" width="7" style="20" customWidth="1"/>
    <col min="15613" max="15613" width="12.28515625" style="20" customWidth="1"/>
    <col min="15614" max="15614" width="10.7109375" style="20" customWidth="1"/>
    <col min="15615" max="15615" width="10.85546875" style="20" customWidth="1"/>
    <col min="15616" max="15616" width="8.85546875" style="20" customWidth="1"/>
    <col min="15617" max="15617" width="13.85546875" style="20" customWidth="1"/>
    <col min="15618" max="15618" width="20.42578125" style="20" customWidth="1"/>
    <col min="15619" max="15619" width="12.28515625" style="20" customWidth="1"/>
    <col min="15620" max="15620" width="19.28515625" style="20" customWidth="1"/>
    <col min="15621" max="15621" width="11.85546875" style="20" customWidth="1"/>
    <col min="15622" max="15622" width="9.140625" style="20" customWidth="1"/>
    <col min="15623" max="15623" width="13.42578125" style="20" customWidth="1"/>
    <col min="15624" max="15624" width="15.28515625" style="20" customWidth="1"/>
    <col min="15625" max="15625" width="15.42578125" style="20" customWidth="1"/>
    <col min="15626" max="15627" width="14.42578125" style="20" customWidth="1"/>
    <col min="15628" max="15628" width="5" style="20" customWidth="1"/>
    <col min="15629" max="15631" width="15.140625" style="20" customWidth="1"/>
    <col min="15632" max="15632" width="4.28515625" style="20" customWidth="1"/>
    <col min="15633" max="15633" width="16" style="20" customWidth="1"/>
    <col min="15634" max="15634" width="17.140625" style="20" customWidth="1"/>
    <col min="15635" max="15635" width="18.28515625" style="20" customWidth="1"/>
    <col min="15636" max="15636" width="4.85546875" style="20" customWidth="1"/>
    <col min="15637" max="15637" width="16" style="20" customWidth="1"/>
    <col min="15638" max="15638" width="17.140625" style="20" customWidth="1"/>
    <col min="15639" max="15639" width="18.28515625" style="20" customWidth="1"/>
    <col min="15640" max="15640" width="13.7109375" style="20" customWidth="1"/>
    <col min="15641" max="15641" width="16" style="20" customWidth="1"/>
    <col min="15642" max="15642" width="17.140625" style="20" customWidth="1"/>
    <col min="15643" max="15643" width="18.28515625" style="20" customWidth="1"/>
    <col min="15644" max="15644" width="13.7109375" style="20" customWidth="1"/>
    <col min="15645" max="15645" width="16" style="20" customWidth="1"/>
    <col min="15646" max="15646" width="17.140625" style="20" customWidth="1"/>
    <col min="15647" max="15647" width="18.28515625" style="20" customWidth="1"/>
    <col min="15648" max="15648" width="13.7109375" style="20" customWidth="1"/>
    <col min="15649" max="15649" width="16" style="20" customWidth="1"/>
    <col min="15650" max="15650" width="17.140625" style="20" customWidth="1"/>
    <col min="15651" max="15654" width="18.28515625" style="20" customWidth="1"/>
    <col min="15655" max="15655" width="15" style="20" customWidth="1"/>
    <col min="15656" max="15656" width="15.7109375" style="20" customWidth="1"/>
    <col min="15657" max="15657" width="49" style="20" customWidth="1"/>
    <col min="15658" max="15658" width="19.42578125" style="20" customWidth="1"/>
    <col min="15659" max="15659" width="14.5703125" style="20" customWidth="1"/>
    <col min="15660" max="15660" width="12.28515625" style="20" customWidth="1"/>
    <col min="15661" max="15661" width="14.5703125" style="20" customWidth="1"/>
    <col min="15662" max="15662" width="11.7109375" style="20" customWidth="1"/>
    <col min="15663" max="15663" width="14" style="20" customWidth="1"/>
    <col min="15664" max="15664" width="20.5703125" style="20" customWidth="1"/>
    <col min="15665" max="15665" width="11.7109375" style="20" customWidth="1"/>
    <col min="15666" max="15666" width="10.85546875" style="20" customWidth="1"/>
    <col min="15667" max="15860" width="9.140625" style="20"/>
    <col min="15861" max="15861" width="7.42578125" style="20" customWidth="1"/>
    <col min="15862" max="15862" width="20.28515625" style="20" customWidth="1"/>
    <col min="15863" max="15863" width="24.7109375" style="20" customWidth="1"/>
    <col min="15864" max="15864" width="35.7109375" style="20" customWidth="1"/>
    <col min="15865" max="15865" width="5" style="20" customWidth="1"/>
    <col min="15866" max="15866" width="12.85546875" style="20" customWidth="1"/>
    <col min="15867" max="15867" width="10.7109375" style="20" customWidth="1"/>
    <col min="15868" max="15868" width="7" style="20" customWidth="1"/>
    <col min="15869" max="15869" width="12.28515625" style="20" customWidth="1"/>
    <col min="15870" max="15870" width="10.7109375" style="20" customWidth="1"/>
    <col min="15871" max="15871" width="10.85546875" style="20" customWidth="1"/>
    <col min="15872" max="15872" width="8.85546875" style="20" customWidth="1"/>
    <col min="15873" max="15873" width="13.85546875" style="20" customWidth="1"/>
    <col min="15874" max="15874" width="20.42578125" style="20" customWidth="1"/>
    <col min="15875" max="15875" width="12.28515625" style="20" customWidth="1"/>
    <col min="15876" max="15876" width="19.28515625" style="20" customWidth="1"/>
    <col min="15877" max="15877" width="11.85546875" style="20" customWidth="1"/>
    <col min="15878" max="15878" width="9.140625" style="20" customWidth="1"/>
    <col min="15879" max="15879" width="13.42578125" style="20" customWidth="1"/>
    <col min="15880" max="15880" width="15.28515625" style="20" customWidth="1"/>
    <col min="15881" max="15881" width="15.42578125" style="20" customWidth="1"/>
    <col min="15882" max="15883" width="14.42578125" style="20" customWidth="1"/>
    <col min="15884" max="15884" width="5" style="20" customWidth="1"/>
    <col min="15885" max="15887" width="15.140625" style="20" customWidth="1"/>
    <col min="15888" max="15888" width="4.28515625" style="20" customWidth="1"/>
    <col min="15889" max="15889" width="16" style="20" customWidth="1"/>
    <col min="15890" max="15890" width="17.140625" style="20" customWidth="1"/>
    <col min="15891" max="15891" width="18.28515625" style="20" customWidth="1"/>
    <col min="15892" max="15892" width="4.85546875" style="20" customWidth="1"/>
    <col min="15893" max="15893" width="16" style="20" customWidth="1"/>
    <col min="15894" max="15894" width="17.140625" style="20" customWidth="1"/>
    <col min="15895" max="15895" width="18.28515625" style="20" customWidth="1"/>
    <col min="15896" max="15896" width="13.7109375" style="20" customWidth="1"/>
    <col min="15897" max="15897" width="16" style="20" customWidth="1"/>
    <col min="15898" max="15898" width="17.140625" style="20" customWidth="1"/>
    <col min="15899" max="15899" width="18.28515625" style="20" customWidth="1"/>
    <col min="15900" max="15900" width="13.7109375" style="20" customWidth="1"/>
    <col min="15901" max="15901" width="16" style="20" customWidth="1"/>
    <col min="15902" max="15902" width="17.140625" style="20" customWidth="1"/>
    <col min="15903" max="15903" width="18.28515625" style="20" customWidth="1"/>
    <col min="15904" max="15904" width="13.7109375" style="20" customWidth="1"/>
    <col min="15905" max="15905" width="16" style="20" customWidth="1"/>
    <col min="15906" max="15906" width="17.140625" style="20" customWidth="1"/>
    <col min="15907" max="15910" width="18.28515625" style="20" customWidth="1"/>
    <col min="15911" max="15911" width="15" style="20" customWidth="1"/>
    <col min="15912" max="15912" width="15.7109375" style="20" customWidth="1"/>
    <col min="15913" max="15913" width="49" style="20" customWidth="1"/>
    <col min="15914" max="15914" width="19.42578125" style="20" customWidth="1"/>
    <col min="15915" max="15915" width="14.5703125" style="20" customWidth="1"/>
    <col min="15916" max="15916" width="12.28515625" style="20" customWidth="1"/>
    <col min="15917" max="15917" width="14.5703125" style="20" customWidth="1"/>
    <col min="15918" max="15918" width="11.7109375" style="20" customWidth="1"/>
    <col min="15919" max="15919" width="14" style="20" customWidth="1"/>
    <col min="15920" max="15920" width="20.5703125" style="20" customWidth="1"/>
    <col min="15921" max="15921" width="11.7109375" style="20" customWidth="1"/>
    <col min="15922" max="15922" width="10.85546875" style="20" customWidth="1"/>
    <col min="15923" max="16116" width="9.140625" style="20"/>
    <col min="16117" max="16117" width="7.42578125" style="20" customWidth="1"/>
    <col min="16118" max="16118" width="20.28515625" style="20" customWidth="1"/>
    <col min="16119" max="16119" width="24.7109375" style="20" customWidth="1"/>
    <col min="16120" max="16120" width="35.7109375" style="20" customWidth="1"/>
    <col min="16121" max="16121" width="5" style="20" customWidth="1"/>
    <col min="16122" max="16122" width="12.85546875" style="20" customWidth="1"/>
    <col min="16123" max="16123" width="10.7109375" style="20" customWidth="1"/>
    <col min="16124" max="16124" width="7" style="20" customWidth="1"/>
    <col min="16125" max="16125" width="12.28515625" style="20" customWidth="1"/>
    <col min="16126" max="16126" width="10.7109375" style="20" customWidth="1"/>
    <col min="16127" max="16127" width="10.85546875" style="20" customWidth="1"/>
    <col min="16128" max="16128" width="8.85546875" style="20" customWidth="1"/>
    <col min="16129" max="16129" width="13.85546875" style="20" customWidth="1"/>
    <col min="16130" max="16130" width="20.42578125" style="20" customWidth="1"/>
    <col min="16131" max="16131" width="12.28515625" style="20" customWidth="1"/>
    <col min="16132" max="16132" width="19.28515625" style="20" customWidth="1"/>
    <col min="16133" max="16133" width="11.85546875" style="20" customWidth="1"/>
    <col min="16134" max="16134" width="9.140625" style="20" customWidth="1"/>
    <col min="16135" max="16135" width="13.42578125" style="20" customWidth="1"/>
    <col min="16136" max="16136" width="15.28515625" style="20" customWidth="1"/>
    <col min="16137" max="16137" width="15.42578125" style="20" customWidth="1"/>
    <col min="16138" max="16139" width="14.42578125" style="20" customWidth="1"/>
    <col min="16140" max="16140" width="5" style="20" customWidth="1"/>
    <col min="16141" max="16143" width="15.140625" style="20" customWidth="1"/>
    <col min="16144" max="16144" width="4.28515625" style="20" customWidth="1"/>
    <col min="16145" max="16145" width="16" style="20" customWidth="1"/>
    <col min="16146" max="16146" width="17.140625" style="20" customWidth="1"/>
    <col min="16147" max="16147" width="18.28515625" style="20" customWidth="1"/>
    <col min="16148" max="16148" width="4.85546875" style="20" customWidth="1"/>
    <col min="16149" max="16149" width="16" style="20" customWidth="1"/>
    <col min="16150" max="16150" width="17.140625" style="20" customWidth="1"/>
    <col min="16151" max="16151" width="18.28515625" style="20" customWidth="1"/>
    <col min="16152" max="16152" width="13.7109375" style="20" customWidth="1"/>
    <col min="16153" max="16153" width="16" style="20" customWidth="1"/>
    <col min="16154" max="16154" width="17.140625" style="20" customWidth="1"/>
    <col min="16155" max="16155" width="18.28515625" style="20" customWidth="1"/>
    <col min="16156" max="16156" width="13.7109375" style="20" customWidth="1"/>
    <col min="16157" max="16157" width="16" style="20" customWidth="1"/>
    <col min="16158" max="16158" width="17.140625" style="20" customWidth="1"/>
    <col min="16159" max="16159" width="18.28515625" style="20" customWidth="1"/>
    <col min="16160" max="16160" width="13.7109375" style="20" customWidth="1"/>
    <col min="16161" max="16161" width="16" style="20" customWidth="1"/>
    <col min="16162" max="16162" width="17.140625" style="20" customWidth="1"/>
    <col min="16163" max="16166" width="18.28515625" style="20" customWidth="1"/>
    <col min="16167" max="16167" width="15" style="20" customWidth="1"/>
    <col min="16168" max="16168" width="15.7109375" style="20" customWidth="1"/>
    <col min="16169" max="16169" width="49" style="20" customWidth="1"/>
    <col min="16170" max="16170" width="19.42578125" style="20" customWidth="1"/>
    <col min="16171" max="16171" width="14.5703125" style="20" customWidth="1"/>
    <col min="16172" max="16172" width="12.28515625" style="20" customWidth="1"/>
    <col min="16173" max="16173" width="14.5703125" style="20" customWidth="1"/>
    <col min="16174" max="16174" width="11.7109375" style="20" customWidth="1"/>
    <col min="16175" max="16175" width="14" style="20" customWidth="1"/>
    <col min="16176" max="16176" width="20.5703125" style="20" customWidth="1"/>
    <col min="16177" max="16177" width="11.7109375" style="20" customWidth="1"/>
    <col min="16178" max="16178" width="10.85546875" style="20" customWidth="1"/>
    <col min="16179" max="16384" width="9.140625" style="20"/>
  </cols>
  <sheetData>
    <row r="1" spans="1:63" ht="22.5" hidden="1" customHeight="1" x14ac:dyDescent="0.25">
      <c r="A1" s="35"/>
      <c r="B1" s="35"/>
      <c r="C1" s="35"/>
      <c r="D1" s="35"/>
      <c r="E1" s="35"/>
      <c r="F1" s="31"/>
      <c r="G1" s="31"/>
      <c r="H1" s="31"/>
      <c r="I1" s="31"/>
      <c r="J1" s="31"/>
      <c r="K1" s="31"/>
      <c r="L1" s="31"/>
      <c r="M1" s="31"/>
      <c r="N1" s="31"/>
      <c r="O1" s="31"/>
      <c r="P1" s="31"/>
      <c r="Q1" s="31"/>
      <c r="R1" s="31"/>
      <c r="S1" s="31"/>
      <c r="T1" s="31"/>
      <c r="U1" s="31"/>
      <c r="V1" s="31"/>
      <c r="W1" s="31"/>
      <c r="X1" s="31"/>
      <c r="Y1" s="31"/>
      <c r="Z1" s="31"/>
      <c r="AA1" s="31"/>
      <c r="AB1" s="31"/>
      <c r="AC1" s="31"/>
      <c r="AD1" s="169" t="s">
        <v>791</v>
      </c>
      <c r="AE1" s="31"/>
      <c r="AF1" s="31"/>
      <c r="AG1" s="31"/>
      <c r="AH1" s="31"/>
      <c r="AI1" s="31"/>
      <c r="AJ1" s="31"/>
      <c r="AK1" s="31"/>
      <c r="AL1" s="31"/>
      <c r="AM1" s="31"/>
      <c r="AN1" s="31"/>
      <c r="AO1" s="31"/>
      <c r="AP1" s="31"/>
      <c r="AQ1" s="31"/>
      <c r="AR1" s="31"/>
      <c r="AS1" s="31"/>
      <c r="AT1" s="31"/>
      <c r="AU1" s="31"/>
      <c r="AV1" s="50"/>
      <c r="AW1" s="50"/>
      <c r="AX1" s="50"/>
      <c r="AY1" s="31"/>
      <c r="BA1" s="36"/>
      <c r="BD1" s="35"/>
      <c r="BE1" s="35"/>
      <c r="BF1" s="35"/>
      <c r="BG1" s="35"/>
      <c r="BH1" s="35"/>
      <c r="BI1" s="35"/>
      <c r="BJ1" s="35"/>
      <c r="BK1" s="35"/>
    </row>
    <row r="2" spans="1:63" ht="22.5" hidden="1" customHeight="1" x14ac:dyDescent="0.25">
      <c r="A2" s="35"/>
      <c r="B2" s="35"/>
      <c r="C2" s="35"/>
      <c r="D2" s="35"/>
      <c r="E2" s="31"/>
      <c r="F2" s="31"/>
      <c r="G2" s="31"/>
      <c r="H2" s="31"/>
      <c r="I2" s="31"/>
      <c r="J2" s="31"/>
      <c r="K2" s="31"/>
      <c r="L2" s="31"/>
      <c r="M2" s="31"/>
      <c r="N2" s="31"/>
      <c r="O2" s="31"/>
      <c r="P2" s="31"/>
      <c r="Q2" s="31"/>
      <c r="R2" s="31"/>
      <c r="S2" s="31"/>
      <c r="T2" s="31"/>
      <c r="U2" s="31"/>
      <c r="V2" s="31"/>
      <c r="W2" s="31"/>
      <c r="X2" s="31"/>
      <c r="Y2" s="31"/>
      <c r="Z2" s="31"/>
      <c r="AA2" s="31"/>
      <c r="AB2" s="31"/>
      <c r="AC2" s="31"/>
      <c r="AD2" s="170" t="s">
        <v>792</v>
      </c>
      <c r="AE2" s="31"/>
      <c r="AF2" s="31"/>
      <c r="AG2" s="31"/>
      <c r="AH2" s="31"/>
      <c r="AI2" s="31"/>
      <c r="AJ2" s="31"/>
      <c r="AK2" s="31"/>
      <c r="AL2" s="31"/>
      <c r="AM2" s="31"/>
      <c r="AN2" s="31"/>
      <c r="AO2" s="31"/>
      <c r="AP2" s="31"/>
      <c r="AQ2" s="31"/>
      <c r="AR2" s="31"/>
      <c r="AS2" s="31"/>
      <c r="AT2" s="31"/>
      <c r="AU2" s="31"/>
      <c r="AV2" s="50"/>
      <c r="AW2" s="50"/>
      <c r="AX2" s="50"/>
      <c r="AY2" s="31"/>
      <c r="BA2" s="36"/>
      <c r="BD2" s="35"/>
      <c r="BE2" s="35"/>
      <c r="BF2" s="35"/>
      <c r="BG2" s="35"/>
      <c r="BH2" s="35"/>
      <c r="BI2" s="35"/>
      <c r="BJ2" s="35"/>
      <c r="BK2" s="35"/>
    </row>
    <row r="3" spans="1:63" ht="22.5" hidden="1" customHeight="1" x14ac:dyDescent="0.25">
      <c r="A3" s="35"/>
      <c r="B3" s="35"/>
      <c r="C3" s="35"/>
      <c r="D3" s="35"/>
      <c r="E3" s="31"/>
      <c r="F3" s="31"/>
      <c r="G3" s="31"/>
      <c r="H3" s="31"/>
      <c r="I3" s="31"/>
      <c r="J3" s="31"/>
      <c r="K3" s="31"/>
      <c r="L3" s="31"/>
      <c r="M3" s="31"/>
      <c r="N3" s="31"/>
      <c r="O3" s="31"/>
      <c r="P3" s="31"/>
      <c r="Q3" s="31"/>
      <c r="R3" s="31"/>
      <c r="S3" s="31"/>
      <c r="T3" s="31"/>
      <c r="U3" s="31"/>
      <c r="V3" s="31"/>
      <c r="W3" s="31"/>
      <c r="X3" s="31"/>
      <c r="Y3" s="31"/>
      <c r="Z3" s="31"/>
      <c r="AA3" s="31"/>
      <c r="AB3" s="31"/>
      <c r="AC3" s="31"/>
      <c r="AD3" s="170" t="s">
        <v>793</v>
      </c>
      <c r="AE3" s="31"/>
      <c r="AF3" s="31"/>
      <c r="AG3" s="31"/>
      <c r="AH3" s="31"/>
      <c r="AI3" s="31"/>
      <c r="AJ3" s="31"/>
      <c r="AK3" s="31"/>
      <c r="AL3" s="31"/>
      <c r="AM3" s="31"/>
      <c r="AN3" s="31"/>
      <c r="AO3" s="31"/>
      <c r="AP3" s="31"/>
      <c r="AQ3" s="31"/>
      <c r="AR3" s="31"/>
      <c r="AS3" s="31"/>
      <c r="AT3" s="31"/>
      <c r="AU3" s="31"/>
      <c r="AV3" s="50"/>
      <c r="AW3" s="50"/>
      <c r="AX3" s="50"/>
      <c r="AY3" s="31"/>
      <c r="BA3" s="36"/>
      <c r="BD3" s="35"/>
      <c r="BE3" s="35"/>
      <c r="BF3" s="35"/>
      <c r="BG3" s="35"/>
      <c r="BH3" s="35"/>
      <c r="BI3" s="35"/>
      <c r="BJ3" s="35"/>
      <c r="BK3" s="35"/>
    </row>
    <row r="4" spans="1:63" ht="22.5" hidden="1" customHeight="1" x14ac:dyDescent="0.25">
      <c r="A4" s="35"/>
      <c r="B4" s="35"/>
      <c r="C4" s="35"/>
      <c r="D4" s="35"/>
      <c r="E4" s="31"/>
      <c r="F4" s="31"/>
      <c r="G4" s="31"/>
      <c r="H4" s="31"/>
      <c r="I4" s="31"/>
      <c r="J4" s="31"/>
      <c r="K4" s="31"/>
      <c r="L4" s="31"/>
      <c r="M4" s="31"/>
      <c r="N4" s="31"/>
      <c r="O4" s="31"/>
      <c r="P4" s="31"/>
      <c r="Q4" s="31"/>
      <c r="R4" s="31"/>
      <c r="S4" s="31"/>
      <c r="T4" s="31"/>
      <c r="U4" s="31"/>
      <c r="V4" s="31"/>
      <c r="W4" s="31"/>
      <c r="X4" s="31"/>
      <c r="Y4" s="31"/>
      <c r="Z4" s="31"/>
      <c r="AA4" s="31"/>
      <c r="AB4" s="31"/>
      <c r="AC4" s="31"/>
      <c r="AD4" s="170" t="s">
        <v>794</v>
      </c>
      <c r="AE4" s="31"/>
      <c r="AF4" s="31"/>
      <c r="AG4" s="31"/>
      <c r="AH4" s="31"/>
      <c r="AI4" s="31"/>
      <c r="AJ4" s="31"/>
      <c r="AK4" s="31"/>
      <c r="AL4" s="31"/>
      <c r="AM4" s="31"/>
      <c r="AN4" s="31"/>
      <c r="AO4" s="31"/>
      <c r="AP4" s="31"/>
      <c r="AQ4" s="31"/>
      <c r="AR4" s="31"/>
      <c r="AS4" s="31"/>
      <c r="AT4" s="31"/>
      <c r="AU4" s="31"/>
      <c r="AV4" s="50"/>
      <c r="AW4" s="50"/>
      <c r="AX4" s="50"/>
      <c r="AY4" s="31"/>
      <c r="BA4" s="36"/>
      <c r="BD4" s="35"/>
      <c r="BE4" s="35"/>
      <c r="BF4" s="35"/>
      <c r="BG4" s="35"/>
      <c r="BH4" s="35"/>
      <c r="BI4" s="35"/>
      <c r="BJ4" s="35"/>
      <c r="BK4" s="35"/>
    </row>
    <row r="5" spans="1:63" ht="22.5" hidden="1" customHeight="1" x14ac:dyDescent="0.25">
      <c r="A5" s="35"/>
      <c r="B5" s="35"/>
      <c r="C5" s="35"/>
      <c r="D5" s="35"/>
      <c r="E5" s="31"/>
      <c r="F5" s="31"/>
      <c r="G5" s="31"/>
      <c r="H5" s="31"/>
      <c r="I5" s="31"/>
      <c r="J5" s="31"/>
      <c r="K5" s="31"/>
      <c r="L5" s="31"/>
      <c r="M5" s="31"/>
      <c r="N5" s="31"/>
      <c r="O5" s="31"/>
      <c r="P5" s="31"/>
      <c r="Q5" s="31"/>
      <c r="R5" s="31"/>
      <c r="S5" s="31"/>
      <c r="T5" s="31"/>
      <c r="U5" s="31"/>
      <c r="V5" s="31"/>
      <c r="W5" s="31"/>
      <c r="X5" s="31"/>
      <c r="Y5" s="31"/>
      <c r="Z5" s="31"/>
      <c r="AA5" s="31"/>
      <c r="AB5" s="31"/>
      <c r="AC5" s="31"/>
      <c r="AD5" s="170" t="s">
        <v>795</v>
      </c>
      <c r="AE5" s="31"/>
      <c r="AF5" s="31"/>
      <c r="AG5" s="31"/>
      <c r="AH5" s="31"/>
      <c r="AI5" s="31"/>
      <c r="AJ5" s="31"/>
      <c r="AK5" s="31"/>
      <c r="AL5" s="31"/>
      <c r="AM5" s="31"/>
      <c r="AN5" s="31"/>
      <c r="AO5" s="31"/>
      <c r="AP5" s="31"/>
      <c r="AQ5" s="31"/>
      <c r="AR5" s="31"/>
      <c r="AS5" s="31"/>
      <c r="AT5" s="31"/>
      <c r="AU5" s="31"/>
      <c r="AV5" s="50"/>
      <c r="AW5" s="50"/>
      <c r="AX5" s="50"/>
      <c r="AY5" s="31"/>
      <c r="BA5" s="36"/>
      <c r="BD5" s="35"/>
      <c r="BE5" s="35"/>
      <c r="BF5" s="35"/>
      <c r="BG5" s="35"/>
      <c r="BH5" s="35"/>
      <c r="BI5" s="35"/>
      <c r="BJ5" s="35"/>
      <c r="BK5" s="35"/>
    </row>
    <row r="6" spans="1:63" ht="22.5" hidden="1" customHeight="1" x14ac:dyDescent="0.25">
      <c r="A6" s="35"/>
      <c r="B6" s="35"/>
      <c r="C6" s="35"/>
      <c r="D6" s="35"/>
      <c r="E6" s="31"/>
      <c r="F6" s="31"/>
      <c r="G6" s="31"/>
      <c r="H6" s="31"/>
      <c r="I6" s="31"/>
      <c r="J6" s="31"/>
      <c r="K6" s="31"/>
      <c r="L6" s="31"/>
      <c r="M6" s="31"/>
      <c r="N6" s="31"/>
      <c r="O6" s="31"/>
      <c r="P6" s="31"/>
      <c r="Q6" s="31"/>
      <c r="R6" s="31"/>
      <c r="S6" s="31"/>
      <c r="T6" s="31"/>
      <c r="U6" s="31"/>
      <c r="V6" s="31"/>
      <c r="W6" s="31"/>
      <c r="X6" s="31"/>
      <c r="Y6" s="31"/>
      <c r="Z6" s="31"/>
      <c r="AA6" s="31"/>
      <c r="AB6" s="31"/>
      <c r="AC6" s="31"/>
      <c r="AD6" s="170" t="s">
        <v>796</v>
      </c>
      <c r="AE6" s="31"/>
      <c r="AF6" s="31"/>
      <c r="AG6" s="31"/>
      <c r="AH6" s="31"/>
      <c r="AI6" s="31"/>
      <c r="AJ6" s="31"/>
      <c r="AK6" s="31"/>
      <c r="AL6" s="31"/>
      <c r="AM6" s="31"/>
      <c r="AN6" s="31"/>
      <c r="AO6" s="31"/>
      <c r="AP6" s="31"/>
      <c r="AQ6" s="31"/>
      <c r="AR6" s="31"/>
      <c r="AS6" s="31"/>
      <c r="AT6" s="31"/>
      <c r="AU6" s="31"/>
      <c r="AV6" s="50"/>
      <c r="AW6" s="50"/>
      <c r="AX6" s="50"/>
      <c r="AY6" s="31"/>
      <c r="BA6" s="36"/>
      <c r="BD6" s="35"/>
      <c r="BE6" s="35"/>
      <c r="BF6" s="35"/>
      <c r="BG6" s="35"/>
      <c r="BH6" s="35"/>
      <c r="BI6" s="35"/>
      <c r="BJ6" s="35"/>
      <c r="BK6" s="35"/>
    </row>
    <row r="7" spans="1:63" ht="22.5" hidden="1" customHeight="1" x14ac:dyDescent="0.25">
      <c r="A7" s="35"/>
      <c r="B7" s="35"/>
      <c r="C7" s="35"/>
      <c r="D7" s="35"/>
      <c r="E7" s="31"/>
      <c r="F7" s="31"/>
      <c r="G7" s="31"/>
      <c r="H7" s="31"/>
      <c r="I7" s="31"/>
      <c r="J7" s="31"/>
      <c r="K7" s="31"/>
      <c r="L7" s="31"/>
      <c r="M7" s="31"/>
      <c r="N7" s="31"/>
      <c r="O7" s="31"/>
      <c r="P7" s="31"/>
      <c r="Q7" s="31"/>
      <c r="R7" s="31"/>
      <c r="S7" s="31"/>
      <c r="T7" s="31"/>
      <c r="U7" s="31"/>
      <c r="V7" s="31"/>
      <c r="W7" s="31"/>
      <c r="X7" s="31"/>
      <c r="Y7" s="31"/>
      <c r="Z7" s="31"/>
      <c r="AA7" s="31"/>
      <c r="AB7" s="31"/>
      <c r="AC7" s="31"/>
      <c r="AD7" s="170" t="s">
        <v>797</v>
      </c>
      <c r="AE7" s="31"/>
      <c r="AF7" s="31"/>
      <c r="AG7" s="31"/>
      <c r="AH7" s="31"/>
      <c r="AI7" s="31"/>
      <c r="AJ7" s="31"/>
      <c r="AK7" s="31"/>
      <c r="AL7" s="31"/>
      <c r="AM7" s="31"/>
      <c r="AN7" s="31"/>
      <c r="AO7" s="31"/>
      <c r="AP7" s="31"/>
      <c r="AQ7" s="31"/>
      <c r="AR7" s="31"/>
      <c r="AS7" s="31"/>
      <c r="AT7" s="31"/>
      <c r="AU7" s="31"/>
      <c r="AV7" s="50"/>
      <c r="AW7" s="50"/>
      <c r="AX7" s="50"/>
      <c r="AY7" s="31"/>
      <c r="BA7" s="36"/>
      <c r="BD7" s="35"/>
      <c r="BE7" s="35"/>
      <c r="BF7" s="35"/>
      <c r="BG7" s="35"/>
      <c r="BH7" s="35"/>
      <c r="BI7" s="35"/>
      <c r="BJ7" s="35"/>
      <c r="BK7" s="35"/>
    </row>
    <row r="8" spans="1:63" ht="22.5" hidden="1" customHeight="1" x14ac:dyDescent="0.25">
      <c r="A8" s="35"/>
      <c r="B8" s="35"/>
      <c r="C8" s="35"/>
      <c r="D8" s="35"/>
      <c r="E8" s="31"/>
      <c r="F8" s="31"/>
      <c r="G8" s="31"/>
      <c r="H8" s="31"/>
      <c r="I8" s="31"/>
      <c r="J8" s="31"/>
      <c r="K8" s="31"/>
      <c r="L8" s="31"/>
      <c r="M8" s="31"/>
      <c r="N8" s="31"/>
      <c r="O8" s="31"/>
      <c r="P8" s="31"/>
      <c r="Q8" s="31"/>
      <c r="R8" s="31"/>
      <c r="S8" s="31"/>
      <c r="T8" s="31"/>
      <c r="U8" s="31"/>
      <c r="V8" s="31"/>
      <c r="W8" s="31"/>
      <c r="X8" s="31"/>
      <c r="Y8" s="31"/>
      <c r="Z8" s="31"/>
      <c r="AA8" s="31"/>
      <c r="AB8" s="31"/>
      <c r="AC8" s="31"/>
      <c r="AD8" s="170" t="s">
        <v>798</v>
      </c>
      <c r="AE8" s="31"/>
      <c r="AF8" s="31"/>
      <c r="AG8" s="31"/>
      <c r="AH8" s="31"/>
      <c r="AI8" s="31"/>
      <c r="AJ8" s="31"/>
      <c r="AK8" s="31"/>
      <c r="AL8" s="31"/>
      <c r="AM8" s="31"/>
      <c r="AN8" s="31"/>
      <c r="AO8" s="31"/>
      <c r="AP8" s="31"/>
      <c r="AQ8" s="31"/>
      <c r="AR8" s="31"/>
      <c r="AS8" s="31"/>
      <c r="AT8" s="31"/>
      <c r="AU8" s="31"/>
      <c r="AV8" s="50"/>
      <c r="AW8" s="50"/>
      <c r="AX8" s="50"/>
      <c r="AY8" s="31"/>
      <c r="BA8" s="36"/>
      <c r="BD8" s="35"/>
      <c r="BE8" s="35"/>
      <c r="BF8" s="35"/>
      <c r="BG8" s="35"/>
      <c r="BH8" s="35"/>
      <c r="BI8" s="35"/>
      <c r="BJ8" s="35"/>
      <c r="BK8" s="35"/>
    </row>
    <row r="9" spans="1:63" ht="22.5" hidden="1" customHeight="1" x14ac:dyDescent="0.25">
      <c r="A9" s="35"/>
      <c r="B9" s="35"/>
      <c r="C9" s="35"/>
      <c r="D9" s="35"/>
      <c r="E9" s="35"/>
      <c r="F9" s="37"/>
      <c r="G9" s="37"/>
      <c r="H9" s="37"/>
      <c r="I9" s="37"/>
      <c r="J9" s="37"/>
      <c r="K9" s="37"/>
      <c r="L9" s="37"/>
      <c r="M9" s="37"/>
      <c r="N9" s="37"/>
      <c r="O9" s="37"/>
      <c r="P9" s="37"/>
      <c r="Q9" s="37"/>
      <c r="R9" s="37"/>
      <c r="S9" s="37"/>
      <c r="T9" s="37"/>
      <c r="U9" s="37"/>
      <c r="V9" s="37"/>
      <c r="W9" s="37"/>
      <c r="X9" s="37"/>
      <c r="Y9" s="37"/>
      <c r="Z9" s="37"/>
      <c r="AA9" s="37"/>
      <c r="AB9" s="37"/>
      <c r="AC9" s="37"/>
      <c r="AD9" s="170" t="s">
        <v>799</v>
      </c>
      <c r="AE9" s="37"/>
      <c r="AF9" s="37"/>
      <c r="AG9" s="37"/>
      <c r="AH9" s="37"/>
      <c r="AI9" s="37"/>
      <c r="AJ9" s="37"/>
      <c r="AK9" s="37"/>
      <c r="AL9" s="37"/>
      <c r="AM9" s="37"/>
      <c r="AN9" s="37"/>
      <c r="AO9" s="37"/>
      <c r="AP9" s="37"/>
      <c r="AQ9" s="37"/>
      <c r="AR9" s="37"/>
      <c r="AS9" s="37"/>
      <c r="AT9" s="37"/>
      <c r="AU9" s="37"/>
      <c r="AY9" s="35"/>
      <c r="BD9" s="35"/>
      <c r="BE9" s="35"/>
      <c r="BF9" s="35"/>
      <c r="BG9" s="35"/>
      <c r="BH9" s="35"/>
      <c r="BI9" s="35"/>
      <c r="BJ9" s="35"/>
      <c r="BK9" s="35"/>
    </row>
    <row r="10" spans="1:63" ht="22.5" hidden="1" customHeight="1" x14ac:dyDescent="0.25">
      <c r="A10" s="35"/>
      <c r="B10" s="35"/>
      <c r="C10" s="35"/>
      <c r="D10" s="35"/>
      <c r="E10" s="35"/>
      <c r="F10" s="37"/>
      <c r="G10" s="37"/>
      <c r="H10" s="37"/>
      <c r="I10" s="37"/>
      <c r="J10" s="37"/>
      <c r="K10" s="37"/>
      <c r="L10" s="37"/>
      <c r="M10" s="37"/>
      <c r="N10" s="37"/>
      <c r="O10" s="37"/>
      <c r="P10" s="37"/>
      <c r="Q10" s="37"/>
      <c r="R10" s="37"/>
      <c r="S10" s="37"/>
      <c r="T10" s="37"/>
      <c r="U10" s="37"/>
      <c r="V10" s="37"/>
      <c r="W10" s="37"/>
      <c r="X10" s="37"/>
      <c r="Y10" s="37"/>
      <c r="Z10" s="37"/>
      <c r="AA10" s="37"/>
      <c r="AB10" s="37"/>
      <c r="AC10" s="37"/>
      <c r="AD10" s="170" t="s">
        <v>810</v>
      </c>
      <c r="AE10" s="37"/>
      <c r="AF10" s="37"/>
      <c r="AG10" s="37"/>
      <c r="AH10" s="37"/>
      <c r="AI10" s="37"/>
      <c r="AJ10" s="37"/>
      <c r="AK10" s="37"/>
      <c r="AL10" s="37"/>
      <c r="AM10" s="37"/>
      <c r="AN10" s="37"/>
      <c r="AO10" s="37"/>
      <c r="AP10" s="37"/>
      <c r="AQ10" s="37"/>
      <c r="AR10" s="37"/>
      <c r="AS10" s="37"/>
      <c r="AT10" s="37"/>
      <c r="AU10" s="37"/>
      <c r="AY10" s="35"/>
      <c r="BD10" s="35"/>
      <c r="BE10" s="35"/>
      <c r="BF10" s="35"/>
      <c r="BG10" s="35"/>
      <c r="BH10" s="35"/>
      <c r="BI10" s="35"/>
      <c r="BJ10" s="35"/>
      <c r="BK10" s="35"/>
    </row>
    <row r="11" spans="1:63" ht="18" hidden="1" customHeight="1" x14ac:dyDescent="0.25">
      <c r="A11" s="35"/>
      <c r="B11" s="35"/>
      <c r="C11" s="35"/>
      <c r="D11" s="35"/>
      <c r="E11" s="35"/>
      <c r="F11" s="37"/>
      <c r="G11" s="37"/>
      <c r="H11" s="37"/>
      <c r="I11" s="37"/>
      <c r="J11" s="37"/>
      <c r="K11" s="37"/>
      <c r="L11" s="37"/>
      <c r="M11" s="37"/>
      <c r="N11" s="37"/>
      <c r="O11" s="37"/>
      <c r="P11" s="37"/>
      <c r="Q11" s="37"/>
      <c r="R11" s="37"/>
      <c r="S11" s="37"/>
      <c r="T11" s="37"/>
      <c r="U11" s="37"/>
      <c r="V11" s="37"/>
      <c r="W11" s="37"/>
      <c r="X11" s="37"/>
      <c r="Y11" s="37"/>
      <c r="Z11" s="37"/>
      <c r="AA11" s="37"/>
      <c r="AB11" s="37"/>
      <c r="AC11" s="37"/>
      <c r="AD11" s="170" t="s">
        <v>850</v>
      </c>
      <c r="AE11" s="37"/>
      <c r="AF11" s="37"/>
      <c r="AG11" s="37"/>
      <c r="AH11" s="37"/>
      <c r="AI11" s="37"/>
      <c r="AJ11" s="37"/>
      <c r="AK11" s="37"/>
      <c r="AL11" s="37"/>
      <c r="AM11" s="37"/>
      <c r="AN11" s="37"/>
      <c r="AO11" s="37"/>
      <c r="AP11" s="37"/>
      <c r="AQ11" s="37"/>
      <c r="AR11" s="37"/>
      <c r="AS11" s="37"/>
      <c r="AT11" s="37"/>
      <c r="AU11" s="37"/>
      <c r="AY11" s="35"/>
      <c r="BD11" s="35"/>
      <c r="BE11" s="35"/>
      <c r="BF11" s="35"/>
      <c r="BG11" s="35"/>
      <c r="BH11" s="35"/>
      <c r="BI11" s="35"/>
      <c r="BJ11" s="35"/>
      <c r="BK11" s="35"/>
    </row>
    <row r="12" spans="1:63" ht="18" hidden="1" customHeight="1" x14ac:dyDescent="0.25">
      <c r="A12" s="35"/>
      <c r="B12" s="35"/>
      <c r="C12" s="35"/>
      <c r="D12" s="35"/>
      <c r="E12" s="35"/>
      <c r="F12" s="37"/>
      <c r="G12" s="37"/>
      <c r="H12" s="37"/>
      <c r="I12" s="37"/>
      <c r="J12" s="37"/>
      <c r="K12" s="37"/>
      <c r="L12" s="37"/>
      <c r="M12" s="37"/>
      <c r="N12" s="37"/>
      <c r="O12" s="37"/>
      <c r="P12" s="37"/>
      <c r="Q12" s="37"/>
      <c r="R12" s="37"/>
      <c r="S12" s="37"/>
      <c r="T12" s="37"/>
      <c r="U12" s="37"/>
      <c r="V12" s="37"/>
      <c r="W12" s="37"/>
      <c r="X12" s="37"/>
      <c r="Y12" s="37"/>
      <c r="Z12" s="37"/>
      <c r="AA12" s="37"/>
      <c r="AB12" s="37"/>
      <c r="AC12" s="37"/>
      <c r="AD12" s="170" t="s">
        <v>851</v>
      </c>
      <c r="AE12" s="37"/>
      <c r="AF12" s="37"/>
      <c r="AG12" s="37"/>
      <c r="AH12" s="37"/>
      <c r="AI12" s="37"/>
      <c r="AJ12" s="37"/>
      <c r="AK12" s="37"/>
      <c r="AL12" s="37"/>
      <c r="AM12" s="37"/>
      <c r="AN12" s="37"/>
      <c r="AO12" s="37"/>
      <c r="AP12" s="37"/>
      <c r="AQ12" s="37"/>
      <c r="AR12" s="37"/>
      <c r="AS12" s="37"/>
      <c r="AT12" s="37"/>
      <c r="AU12" s="37"/>
      <c r="AY12" s="35"/>
      <c r="BD12" s="35"/>
      <c r="BE12" s="35"/>
      <c r="BF12" s="35"/>
      <c r="BG12" s="35"/>
      <c r="BH12" s="35"/>
      <c r="BI12" s="35"/>
      <c r="BJ12" s="35"/>
      <c r="BK12" s="35"/>
    </row>
    <row r="13" spans="1:63" ht="18" hidden="1" customHeight="1" x14ac:dyDescent="0.25">
      <c r="A13" s="35"/>
      <c r="B13" s="35"/>
      <c r="C13" s="35"/>
      <c r="D13" s="35"/>
      <c r="E13" s="35"/>
      <c r="F13" s="37"/>
      <c r="G13" s="37"/>
      <c r="H13" s="37"/>
      <c r="I13" s="37"/>
      <c r="J13" s="37"/>
      <c r="K13" s="37"/>
      <c r="L13" s="37"/>
      <c r="M13" s="37"/>
      <c r="N13" s="37"/>
      <c r="O13" s="37"/>
      <c r="P13" s="37"/>
      <c r="Q13" s="37"/>
      <c r="R13" s="37"/>
      <c r="S13" s="37"/>
      <c r="T13" s="37"/>
      <c r="U13" s="37"/>
      <c r="V13" s="37"/>
      <c r="W13" s="37"/>
      <c r="X13" s="37"/>
      <c r="Y13" s="37"/>
      <c r="Z13" s="37"/>
      <c r="AA13" s="37"/>
      <c r="AB13" s="37"/>
      <c r="AC13" s="37"/>
      <c r="AD13" s="170" t="s">
        <v>889</v>
      </c>
      <c r="AE13" s="37"/>
      <c r="AF13" s="37"/>
      <c r="AG13" s="37"/>
      <c r="AH13" s="37"/>
      <c r="AI13" s="37"/>
      <c r="AJ13" s="37"/>
      <c r="AK13" s="37"/>
      <c r="AL13" s="37"/>
      <c r="AM13" s="37"/>
      <c r="AN13" s="37"/>
      <c r="AO13" s="37"/>
      <c r="AP13" s="37"/>
      <c r="AQ13" s="37"/>
      <c r="AR13" s="37"/>
      <c r="AS13" s="37"/>
      <c r="AT13" s="37"/>
      <c r="AU13" s="37"/>
      <c r="AY13" s="35"/>
      <c r="BD13" s="35"/>
      <c r="BE13" s="35"/>
      <c r="BF13" s="35"/>
      <c r="BG13" s="35"/>
      <c r="BH13" s="35"/>
      <c r="BI13" s="35"/>
      <c r="BJ13" s="35"/>
      <c r="BK13" s="35"/>
    </row>
    <row r="14" spans="1:63" ht="12.75" x14ac:dyDescent="0.25">
      <c r="A14" s="35"/>
      <c r="B14" s="35"/>
      <c r="C14" s="35"/>
      <c r="D14" s="35"/>
      <c r="E14" s="35"/>
      <c r="F14" s="37"/>
      <c r="G14" s="37"/>
      <c r="H14" s="37"/>
      <c r="I14" s="37"/>
      <c r="J14" s="37"/>
      <c r="K14" s="37"/>
      <c r="L14" s="37"/>
      <c r="M14" s="31" t="s">
        <v>115</v>
      </c>
      <c r="N14" s="37"/>
      <c r="O14" s="37"/>
      <c r="P14" s="37"/>
      <c r="Q14" s="37"/>
      <c r="R14" s="37"/>
      <c r="S14" s="37"/>
      <c r="T14" s="37"/>
      <c r="U14" s="37"/>
      <c r="V14" s="37"/>
      <c r="W14" s="37"/>
      <c r="X14" s="37"/>
      <c r="Y14" s="37"/>
      <c r="Z14" s="37"/>
      <c r="AA14" s="37"/>
      <c r="AB14" s="37"/>
      <c r="AC14" s="37"/>
      <c r="AD14" s="170" t="s">
        <v>890</v>
      </c>
      <c r="AE14" s="37"/>
      <c r="AF14" s="37"/>
      <c r="AG14" s="37"/>
      <c r="AH14" s="37"/>
      <c r="AI14" s="37"/>
      <c r="AJ14" s="37"/>
      <c r="AK14" s="37"/>
      <c r="AL14" s="37"/>
      <c r="AM14" s="37"/>
      <c r="AN14" s="37"/>
      <c r="AO14" s="37"/>
      <c r="AP14" s="37"/>
      <c r="AQ14" s="37"/>
      <c r="AR14" s="37"/>
      <c r="AS14" s="37"/>
      <c r="AT14" s="37"/>
      <c r="AU14" s="37"/>
      <c r="AY14" s="35"/>
      <c r="BD14" s="35"/>
      <c r="BE14" s="35"/>
      <c r="BF14" s="35"/>
      <c r="BG14" s="35"/>
      <c r="BH14" s="35"/>
      <c r="BI14" s="35"/>
      <c r="BJ14" s="35"/>
      <c r="BK14" s="35"/>
    </row>
    <row r="15" spans="1:63" ht="13.5" thickBot="1" x14ac:dyDescent="0.3">
      <c r="A15" s="35"/>
      <c r="B15" s="35"/>
      <c r="C15" s="35"/>
      <c r="D15" s="35"/>
      <c r="E15" s="35"/>
      <c r="F15" s="37"/>
      <c r="G15" s="37"/>
      <c r="H15" s="37"/>
      <c r="I15" s="37"/>
      <c r="J15" s="37"/>
      <c r="K15" s="37"/>
      <c r="L15" s="37"/>
      <c r="M15" s="37"/>
      <c r="N15" s="37"/>
      <c r="O15" s="37"/>
      <c r="P15" s="37"/>
      <c r="Q15" s="37"/>
      <c r="R15" s="37"/>
      <c r="S15" s="37"/>
      <c r="T15" s="37"/>
      <c r="U15" s="37"/>
      <c r="V15" s="37"/>
      <c r="W15" s="37"/>
      <c r="X15" s="37"/>
      <c r="Y15" s="37"/>
      <c r="Z15" s="37"/>
      <c r="AA15" s="37"/>
      <c r="AB15" s="37"/>
      <c r="AC15" s="37"/>
      <c r="AD15" s="170" t="s">
        <v>929</v>
      </c>
      <c r="AE15" s="37"/>
      <c r="AF15" s="37"/>
      <c r="AG15" s="37"/>
      <c r="AH15" s="37"/>
      <c r="AI15" s="37"/>
      <c r="AJ15" s="37"/>
      <c r="AK15" s="37"/>
      <c r="AL15" s="37"/>
      <c r="AM15" s="37"/>
      <c r="AN15" s="37"/>
      <c r="AO15" s="37"/>
      <c r="AP15" s="37"/>
      <c r="AQ15" s="37"/>
      <c r="AR15" s="37"/>
      <c r="AS15" s="37"/>
      <c r="AT15" s="37"/>
      <c r="AU15" s="37"/>
      <c r="AY15" s="35"/>
      <c r="BD15" s="35"/>
      <c r="BE15" s="35"/>
      <c r="BF15" s="35"/>
      <c r="BG15" s="35"/>
      <c r="BH15" s="35"/>
      <c r="BI15" s="35"/>
      <c r="BJ15" s="35"/>
      <c r="BK15" s="35"/>
    </row>
    <row r="16" spans="1:63" ht="12.95" customHeight="1" x14ac:dyDescent="0.25">
      <c r="A16" s="120" t="s">
        <v>0</v>
      </c>
      <c r="B16" s="120" t="s">
        <v>186</v>
      </c>
      <c r="C16" s="120" t="s">
        <v>184</v>
      </c>
      <c r="D16" s="120" t="s">
        <v>185</v>
      </c>
      <c r="E16" s="204" t="s">
        <v>1</v>
      </c>
      <c r="F16" s="121" t="s">
        <v>2</v>
      </c>
      <c r="G16" s="121" t="s">
        <v>3</v>
      </c>
      <c r="H16" s="121" t="s">
        <v>4</v>
      </c>
      <c r="I16" s="121" t="s">
        <v>5</v>
      </c>
      <c r="J16" s="121" t="s">
        <v>6</v>
      </c>
      <c r="K16" s="121" t="s">
        <v>7</v>
      </c>
      <c r="L16" s="121" t="s">
        <v>8</v>
      </c>
      <c r="M16" s="121" t="s">
        <v>9</v>
      </c>
      <c r="N16" s="121" t="s">
        <v>10</v>
      </c>
      <c r="O16" s="121" t="s">
        <v>11</v>
      </c>
      <c r="P16" s="121" t="s">
        <v>12</v>
      </c>
      <c r="Q16" s="121" t="s">
        <v>13</v>
      </c>
      <c r="R16" s="121" t="s">
        <v>14</v>
      </c>
      <c r="S16" s="121" t="s">
        <v>15</v>
      </c>
      <c r="T16" s="121" t="s">
        <v>16</v>
      </c>
      <c r="U16" s="121"/>
      <c r="V16" s="121"/>
      <c r="W16" s="121" t="s">
        <v>17</v>
      </c>
      <c r="X16" s="121"/>
      <c r="Y16" s="121"/>
      <c r="Z16" s="121" t="s">
        <v>18</v>
      </c>
      <c r="AA16" s="121" t="s">
        <v>19</v>
      </c>
      <c r="AB16" s="121" t="s">
        <v>20</v>
      </c>
      <c r="AC16" s="121"/>
      <c r="AD16" s="121"/>
      <c r="AE16" s="121"/>
      <c r="AF16" s="121" t="s">
        <v>21</v>
      </c>
      <c r="AG16" s="121"/>
      <c r="AH16" s="121"/>
      <c r="AI16" s="121"/>
      <c r="AJ16" s="121" t="s">
        <v>22</v>
      </c>
      <c r="AK16" s="121"/>
      <c r="AL16" s="121"/>
      <c r="AM16" s="121"/>
      <c r="AN16" s="121" t="s">
        <v>113</v>
      </c>
      <c r="AO16" s="121"/>
      <c r="AP16" s="121"/>
      <c r="AQ16" s="121"/>
      <c r="AR16" s="121" t="s">
        <v>114</v>
      </c>
      <c r="AS16" s="121"/>
      <c r="AT16" s="121"/>
      <c r="AU16" s="121"/>
      <c r="AV16" s="122" t="s">
        <v>23</v>
      </c>
      <c r="AW16" s="122"/>
      <c r="AX16" s="122"/>
      <c r="AY16" s="121" t="s">
        <v>24</v>
      </c>
      <c r="AZ16" s="121" t="s">
        <v>25</v>
      </c>
      <c r="BA16" s="121"/>
      <c r="BB16" s="121" t="s">
        <v>26</v>
      </c>
      <c r="BC16" s="121"/>
      <c r="BD16" s="121"/>
      <c r="BE16" s="121"/>
      <c r="BF16" s="121"/>
      <c r="BG16" s="121"/>
      <c r="BH16" s="121"/>
      <c r="BI16" s="121"/>
      <c r="BJ16" s="123"/>
      <c r="BK16" s="127" t="s">
        <v>27</v>
      </c>
    </row>
    <row r="17" spans="1:63" ht="12.95" customHeight="1" x14ac:dyDescent="0.25">
      <c r="A17" s="124"/>
      <c r="B17" s="124"/>
      <c r="C17" s="124"/>
      <c r="D17" s="124"/>
      <c r="E17" s="45"/>
      <c r="F17" s="125"/>
      <c r="G17" s="125"/>
      <c r="H17" s="125"/>
      <c r="I17" s="125"/>
      <c r="J17" s="125"/>
      <c r="K17" s="125"/>
      <c r="L17" s="125"/>
      <c r="M17" s="125"/>
      <c r="N17" s="125"/>
      <c r="O17" s="125"/>
      <c r="P17" s="125"/>
      <c r="Q17" s="125"/>
      <c r="R17" s="125"/>
      <c r="S17" s="125"/>
      <c r="T17" s="125" t="s">
        <v>28</v>
      </c>
      <c r="U17" s="125" t="s">
        <v>29</v>
      </c>
      <c r="V17" s="125"/>
      <c r="W17" s="125"/>
      <c r="X17" s="125"/>
      <c r="Y17" s="125"/>
      <c r="Z17" s="125"/>
      <c r="AA17" s="125"/>
      <c r="AB17" s="125" t="s">
        <v>30</v>
      </c>
      <c r="AC17" s="125" t="s">
        <v>31</v>
      </c>
      <c r="AD17" s="125" t="s">
        <v>32</v>
      </c>
      <c r="AE17" s="125" t="s">
        <v>33</v>
      </c>
      <c r="AF17" s="125" t="s">
        <v>30</v>
      </c>
      <c r="AG17" s="125" t="s">
        <v>31</v>
      </c>
      <c r="AH17" s="125" t="s">
        <v>32</v>
      </c>
      <c r="AI17" s="125" t="s">
        <v>33</v>
      </c>
      <c r="AJ17" s="125" t="s">
        <v>30</v>
      </c>
      <c r="AK17" s="125" t="s">
        <v>31</v>
      </c>
      <c r="AL17" s="125" t="s">
        <v>32</v>
      </c>
      <c r="AM17" s="125" t="s">
        <v>33</v>
      </c>
      <c r="AN17" s="125" t="s">
        <v>30</v>
      </c>
      <c r="AO17" s="125" t="s">
        <v>31</v>
      </c>
      <c r="AP17" s="125" t="s">
        <v>32</v>
      </c>
      <c r="AQ17" s="125" t="s">
        <v>33</v>
      </c>
      <c r="AR17" s="125" t="s">
        <v>30</v>
      </c>
      <c r="AS17" s="125" t="s">
        <v>31</v>
      </c>
      <c r="AT17" s="125" t="s">
        <v>32</v>
      </c>
      <c r="AU17" s="125" t="s">
        <v>33</v>
      </c>
      <c r="AV17" s="126" t="s">
        <v>30</v>
      </c>
      <c r="AW17" s="126" t="s">
        <v>32</v>
      </c>
      <c r="AX17" s="126" t="s">
        <v>33</v>
      </c>
      <c r="AY17" s="125"/>
      <c r="AZ17" s="125" t="s">
        <v>34</v>
      </c>
      <c r="BA17" s="125" t="s">
        <v>35</v>
      </c>
      <c r="BB17" s="125" t="s">
        <v>36</v>
      </c>
      <c r="BC17" s="125"/>
      <c r="BD17" s="125"/>
      <c r="BE17" s="125" t="s">
        <v>37</v>
      </c>
      <c r="BF17" s="125"/>
      <c r="BG17" s="125"/>
      <c r="BH17" s="125" t="s">
        <v>38</v>
      </c>
      <c r="BI17" s="125"/>
      <c r="BJ17" s="127"/>
      <c r="BK17" s="127"/>
    </row>
    <row r="18" spans="1:63" s="165" customFormat="1" ht="12.95" customHeight="1" thickBot="1" x14ac:dyDescent="0.3">
      <c r="A18" s="128"/>
      <c r="B18" s="128"/>
      <c r="C18" s="128"/>
      <c r="D18" s="128"/>
      <c r="E18" s="205"/>
      <c r="F18" s="129"/>
      <c r="G18" s="129"/>
      <c r="H18" s="129"/>
      <c r="I18" s="129"/>
      <c r="J18" s="129"/>
      <c r="K18" s="129"/>
      <c r="L18" s="129"/>
      <c r="M18" s="129"/>
      <c r="N18" s="129"/>
      <c r="O18" s="129"/>
      <c r="P18" s="129"/>
      <c r="Q18" s="129"/>
      <c r="R18" s="129"/>
      <c r="S18" s="129"/>
      <c r="T18" s="129" t="s">
        <v>39</v>
      </c>
      <c r="U18" s="129" t="s">
        <v>40</v>
      </c>
      <c r="V18" s="129" t="s">
        <v>39</v>
      </c>
      <c r="W18" s="129" t="s">
        <v>41</v>
      </c>
      <c r="X18" s="129" t="s">
        <v>42</v>
      </c>
      <c r="Y18" s="129" t="s">
        <v>43</v>
      </c>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30"/>
      <c r="AW18" s="130"/>
      <c r="AX18" s="130"/>
      <c r="AY18" s="129"/>
      <c r="AZ18" s="129"/>
      <c r="BA18" s="129"/>
      <c r="BB18" s="129" t="s">
        <v>44</v>
      </c>
      <c r="BC18" s="129" t="s">
        <v>45</v>
      </c>
      <c r="BD18" s="129" t="s">
        <v>46</v>
      </c>
      <c r="BE18" s="129" t="s">
        <v>44</v>
      </c>
      <c r="BF18" s="129" t="s">
        <v>45</v>
      </c>
      <c r="BG18" s="129" t="s">
        <v>46</v>
      </c>
      <c r="BH18" s="129" t="s">
        <v>44</v>
      </c>
      <c r="BI18" s="129" t="s">
        <v>45</v>
      </c>
      <c r="BJ18" s="131" t="s">
        <v>46</v>
      </c>
      <c r="BK18" s="127"/>
    </row>
    <row r="19" spans="1:63" s="165" customFormat="1" ht="12.95" customHeight="1" thickBot="1" x14ac:dyDescent="0.3">
      <c r="A19" s="132"/>
      <c r="B19" s="133" t="s">
        <v>47</v>
      </c>
      <c r="C19" s="133" t="s">
        <v>48</v>
      </c>
      <c r="D19" s="133" t="s">
        <v>49</v>
      </c>
      <c r="E19" s="206" t="s">
        <v>50</v>
      </c>
      <c r="F19" s="134" t="s">
        <v>51</v>
      </c>
      <c r="G19" s="134" t="s">
        <v>52</v>
      </c>
      <c r="H19" s="134" t="s">
        <v>53</v>
      </c>
      <c r="I19" s="134" t="s">
        <v>54</v>
      </c>
      <c r="J19" s="134" t="s">
        <v>55</v>
      </c>
      <c r="K19" s="134" t="s">
        <v>56</v>
      </c>
      <c r="L19" s="134" t="s">
        <v>57</v>
      </c>
      <c r="M19" s="134" t="s">
        <v>58</v>
      </c>
      <c r="N19" s="134" t="s">
        <v>59</v>
      </c>
      <c r="O19" s="134" t="s">
        <v>60</v>
      </c>
      <c r="P19" s="134" t="s">
        <v>61</v>
      </c>
      <c r="Q19" s="134" t="s">
        <v>62</v>
      </c>
      <c r="R19" s="134" t="s">
        <v>63</v>
      </c>
      <c r="S19" s="134" t="s">
        <v>64</v>
      </c>
      <c r="T19" s="134" t="s">
        <v>65</v>
      </c>
      <c r="U19" s="134" t="s">
        <v>66</v>
      </c>
      <c r="V19" s="134" t="s">
        <v>67</v>
      </c>
      <c r="W19" s="134" t="s">
        <v>68</v>
      </c>
      <c r="X19" s="134" t="s">
        <v>69</v>
      </c>
      <c r="Y19" s="134" t="s">
        <v>70</v>
      </c>
      <c r="Z19" s="134" t="s">
        <v>71</v>
      </c>
      <c r="AA19" s="134" t="s">
        <v>72</v>
      </c>
      <c r="AB19" s="134" t="s">
        <v>73</v>
      </c>
      <c r="AC19" s="134" t="s">
        <v>74</v>
      </c>
      <c r="AD19" s="134" t="s">
        <v>75</v>
      </c>
      <c r="AE19" s="134" t="s">
        <v>76</v>
      </c>
      <c r="AF19" s="134" t="s">
        <v>77</v>
      </c>
      <c r="AG19" s="134" t="s">
        <v>78</v>
      </c>
      <c r="AH19" s="134" t="s">
        <v>79</v>
      </c>
      <c r="AI19" s="134" t="s">
        <v>80</v>
      </c>
      <c r="AJ19" s="134" t="s">
        <v>81</v>
      </c>
      <c r="AK19" s="134" t="s">
        <v>82</v>
      </c>
      <c r="AL19" s="134" t="s">
        <v>83</v>
      </c>
      <c r="AM19" s="134" t="s">
        <v>84</v>
      </c>
      <c r="AN19" s="134" t="s">
        <v>85</v>
      </c>
      <c r="AO19" s="134" t="s">
        <v>86</v>
      </c>
      <c r="AP19" s="134" t="s">
        <v>87</v>
      </c>
      <c r="AQ19" s="134" t="s">
        <v>88</v>
      </c>
      <c r="AR19" s="134" t="s">
        <v>89</v>
      </c>
      <c r="AS19" s="134" t="s">
        <v>90</v>
      </c>
      <c r="AT19" s="134" t="s">
        <v>91</v>
      </c>
      <c r="AU19" s="134" t="s">
        <v>92</v>
      </c>
      <c r="AV19" s="135" t="s">
        <v>93</v>
      </c>
      <c r="AW19" s="135" t="s">
        <v>94</v>
      </c>
      <c r="AX19" s="135" t="s">
        <v>95</v>
      </c>
      <c r="AY19" s="134" t="s">
        <v>96</v>
      </c>
      <c r="AZ19" s="134" t="s">
        <v>97</v>
      </c>
      <c r="BA19" s="134" t="s">
        <v>98</v>
      </c>
      <c r="BB19" s="134" t="s">
        <v>99</v>
      </c>
      <c r="BC19" s="134" t="s">
        <v>100</v>
      </c>
      <c r="BD19" s="134" t="s">
        <v>101</v>
      </c>
      <c r="BE19" s="134" t="s">
        <v>102</v>
      </c>
      <c r="BF19" s="134" t="s">
        <v>103</v>
      </c>
      <c r="BG19" s="134" t="s">
        <v>104</v>
      </c>
      <c r="BH19" s="134" t="s">
        <v>105</v>
      </c>
      <c r="BI19" s="134" t="s">
        <v>106</v>
      </c>
      <c r="BJ19" s="164" t="s">
        <v>107</v>
      </c>
      <c r="BK19" s="127" t="s">
        <v>108</v>
      </c>
    </row>
    <row r="20" spans="1:63" ht="12.95" customHeight="1" x14ac:dyDescent="0.25">
      <c r="A20" s="136"/>
      <c r="B20" s="136"/>
      <c r="C20" s="136"/>
      <c r="D20" s="136"/>
      <c r="E20" s="45" t="s">
        <v>109</v>
      </c>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7"/>
      <c r="AW20" s="137"/>
      <c r="AX20" s="137"/>
      <c r="AY20" s="136"/>
      <c r="AZ20" s="136"/>
      <c r="BA20" s="136"/>
      <c r="BB20" s="136"/>
      <c r="BC20" s="136"/>
      <c r="BD20" s="136"/>
      <c r="BE20" s="136"/>
      <c r="BF20" s="136"/>
      <c r="BG20" s="136"/>
      <c r="BH20" s="136"/>
      <c r="BI20" s="136"/>
      <c r="BJ20" s="142"/>
      <c r="BK20" s="142"/>
    </row>
    <row r="21" spans="1:63" s="166" customFormat="1" ht="12.95" customHeight="1" x14ac:dyDescent="0.25">
      <c r="A21" s="15" t="s">
        <v>191</v>
      </c>
      <c r="B21" s="15"/>
      <c r="C21" s="4" t="s">
        <v>192</v>
      </c>
      <c r="D21" s="15"/>
      <c r="E21" s="207" t="s">
        <v>192</v>
      </c>
      <c r="F21" s="22" t="s">
        <v>193</v>
      </c>
      <c r="G21" s="22" t="s">
        <v>194</v>
      </c>
      <c r="H21" s="22" t="s">
        <v>195</v>
      </c>
      <c r="I21" s="23" t="s">
        <v>143</v>
      </c>
      <c r="J21" s="23" t="s">
        <v>149</v>
      </c>
      <c r="K21" s="23" t="s">
        <v>196</v>
      </c>
      <c r="L21" s="22">
        <v>30</v>
      </c>
      <c r="M21" s="5" t="s">
        <v>197</v>
      </c>
      <c r="N21" s="5" t="s">
        <v>198</v>
      </c>
      <c r="O21" s="5" t="s">
        <v>199</v>
      </c>
      <c r="P21" s="23" t="s">
        <v>125</v>
      </c>
      <c r="Q21" s="24" t="s">
        <v>122</v>
      </c>
      <c r="R21" s="25" t="s">
        <v>200</v>
      </c>
      <c r="S21" s="25" t="s">
        <v>201</v>
      </c>
      <c r="T21" s="23"/>
      <c r="U21" s="5" t="s">
        <v>126</v>
      </c>
      <c r="V21" s="23" t="s">
        <v>146</v>
      </c>
      <c r="W21" s="23" t="s">
        <v>76</v>
      </c>
      <c r="X21" s="23" t="s">
        <v>106</v>
      </c>
      <c r="Y21" s="23" t="s">
        <v>56</v>
      </c>
      <c r="Z21" s="40" t="s">
        <v>202</v>
      </c>
      <c r="AA21" s="5" t="s">
        <v>138</v>
      </c>
      <c r="AB21" s="26">
        <v>1161</v>
      </c>
      <c r="AC21" s="26">
        <v>7500</v>
      </c>
      <c r="AD21" s="26">
        <v>8707500</v>
      </c>
      <c r="AE21" s="26">
        <v>9752400</v>
      </c>
      <c r="AF21" s="26">
        <v>3636</v>
      </c>
      <c r="AG21" s="26">
        <v>7500</v>
      </c>
      <c r="AH21" s="26">
        <v>27270000</v>
      </c>
      <c r="AI21" s="26">
        <v>30542400.000000004</v>
      </c>
      <c r="AJ21" s="19">
        <v>0</v>
      </c>
      <c r="AK21" s="19">
        <v>0</v>
      </c>
      <c r="AL21" s="19">
        <v>0</v>
      </c>
      <c r="AM21" s="19">
        <v>0</v>
      </c>
      <c r="AN21" s="19">
        <v>0</v>
      </c>
      <c r="AO21" s="19">
        <v>0</v>
      </c>
      <c r="AP21" s="19">
        <v>0</v>
      </c>
      <c r="AQ21" s="19">
        <v>0</v>
      </c>
      <c r="AR21" s="19">
        <v>0</v>
      </c>
      <c r="AS21" s="19">
        <v>0</v>
      </c>
      <c r="AT21" s="19">
        <v>0</v>
      </c>
      <c r="AU21" s="19">
        <v>0</v>
      </c>
      <c r="AV21" s="42">
        <f t="shared" ref="AV21:AV39" si="0">AB21+AF21+AJ21+AN21+AR21</f>
        <v>4797</v>
      </c>
      <c r="AW21" s="42">
        <v>0</v>
      </c>
      <c r="AX21" s="42">
        <f t="shared" ref="AX21" si="1">AW21*1.12</f>
        <v>0</v>
      </c>
      <c r="AY21" s="5" t="s">
        <v>203</v>
      </c>
      <c r="AZ21" s="5"/>
      <c r="BA21" s="5"/>
      <c r="BB21" s="5"/>
      <c r="BC21" s="5" t="s">
        <v>204</v>
      </c>
      <c r="BD21" s="5" t="s">
        <v>204</v>
      </c>
      <c r="BE21" s="5"/>
      <c r="BF21" s="5"/>
      <c r="BG21" s="5"/>
      <c r="BH21" s="5"/>
      <c r="BI21" s="5"/>
      <c r="BJ21" s="168"/>
      <c r="BK21" s="27"/>
    </row>
    <row r="22" spans="1:63" s="166" customFormat="1" ht="12.95" customHeight="1" x14ac:dyDescent="0.25">
      <c r="A22" s="15" t="s">
        <v>191</v>
      </c>
      <c r="B22" s="15"/>
      <c r="C22" s="4" t="s">
        <v>397</v>
      </c>
      <c r="D22" s="15"/>
      <c r="E22" s="208" t="s">
        <v>192</v>
      </c>
      <c r="F22" s="55" t="s">
        <v>193</v>
      </c>
      <c r="G22" s="55" t="s">
        <v>194</v>
      </c>
      <c r="H22" s="55" t="s">
        <v>195</v>
      </c>
      <c r="I22" s="56" t="s">
        <v>143</v>
      </c>
      <c r="J22" s="56" t="s">
        <v>149</v>
      </c>
      <c r="K22" s="56" t="s">
        <v>196</v>
      </c>
      <c r="L22" s="55">
        <v>30</v>
      </c>
      <c r="M22" s="57" t="s">
        <v>197</v>
      </c>
      <c r="N22" s="57" t="s">
        <v>198</v>
      </c>
      <c r="O22" s="58" t="s">
        <v>126</v>
      </c>
      <c r="P22" s="56" t="s">
        <v>125</v>
      </c>
      <c r="Q22" s="59" t="s">
        <v>122</v>
      </c>
      <c r="R22" s="60" t="s">
        <v>200</v>
      </c>
      <c r="S22" s="60" t="s">
        <v>201</v>
      </c>
      <c r="T22" s="56"/>
      <c r="U22" s="57" t="s">
        <v>398</v>
      </c>
      <c r="V22" s="56" t="s">
        <v>146</v>
      </c>
      <c r="W22" s="56" t="s">
        <v>76</v>
      </c>
      <c r="X22" s="56" t="s">
        <v>106</v>
      </c>
      <c r="Y22" s="56" t="s">
        <v>56</v>
      </c>
      <c r="Z22" s="61" t="s">
        <v>202</v>
      </c>
      <c r="AA22" s="57" t="s">
        <v>138</v>
      </c>
      <c r="AB22" s="62">
        <v>1161</v>
      </c>
      <c r="AC22" s="62">
        <v>7500</v>
      </c>
      <c r="AD22" s="62">
        <v>8707500</v>
      </c>
      <c r="AE22" s="62">
        <v>9752400</v>
      </c>
      <c r="AF22" s="62">
        <v>3636</v>
      </c>
      <c r="AG22" s="62">
        <v>7500</v>
      </c>
      <c r="AH22" s="62">
        <v>27270000</v>
      </c>
      <c r="AI22" s="62">
        <v>30542400.000000004</v>
      </c>
      <c r="AJ22" s="63">
        <v>0</v>
      </c>
      <c r="AK22" s="63">
        <v>0</v>
      </c>
      <c r="AL22" s="63">
        <v>0</v>
      </c>
      <c r="AM22" s="63">
        <v>0</v>
      </c>
      <c r="AN22" s="63">
        <v>0</v>
      </c>
      <c r="AO22" s="63">
        <v>0</v>
      </c>
      <c r="AP22" s="63">
        <v>0</v>
      </c>
      <c r="AQ22" s="63">
        <v>0</v>
      </c>
      <c r="AR22" s="63">
        <v>0</v>
      </c>
      <c r="AS22" s="63">
        <v>0</v>
      </c>
      <c r="AT22" s="63">
        <v>0</v>
      </c>
      <c r="AU22" s="63">
        <v>0</v>
      </c>
      <c r="AV22" s="64">
        <f t="shared" si="0"/>
        <v>4797</v>
      </c>
      <c r="AW22" s="42">
        <v>0</v>
      </c>
      <c r="AX22" s="42">
        <f t="shared" ref="AX22" si="2">AW22*1.12</f>
        <v>0</v>
      </c>
      <c r="AY22" s="57" t="s">
        <v>203</v>
      </c>
      <c r="AZ22" s="57"/>
      <c r="BA22" s="5"/>
      <c r="BB22" s="5"/>
      <c r="BC22" s="5" t="s">
        <v>204</v>
      </c>
      <c r="BD22" s="5" t="s">
        <v>204</v>
      </c>
      <c r="BE22" s="5"/>
      <c r="BF22" s="5"/>
      <c r="BG22" s="5"/>
      <c r="BH22" s="5"/>
      <c r="BI22" s="5"/>
      <c r="BJ22" s="168"/>
      <c r="BK22" s="290">
        <v>14.2</v>
      </c>
    </row>
    <row r="23" spans="1:63" s="166" customFormat="1" ht="12.95" customHeight="1" x14ac:dyDescent="0.25">
      <c r="A23" s="89" t="s">
        <v>191</v>
      </c>
      <c r="B23" s="89"/>
      <c r="C23" s="174" t="s">
        <v>647</v>
      </c>
      <c r="D23" s="89"/>
      <c r="E23" s="209" t="s">
        <v>192</v>
      </c>
      <c r="F23" s="90" t="s">
        <v>193</v>
      </c>
      <c r="G23" s="90" t="s">
        <v>194</v>
      </c>
      <c r="H23" s="90" t="s">
        <v>195</v>
      </c>
      <c r="I23" s="91" t="s">
        <v>143</v>
      </c>
      <c r="J23" s="91" t="s">
        <v>149</v>
      </c>
      <c r="K23" s="91" t="s">
        <v>196</v>
      </c>
      <c r="L23" s="90">
        <v>30</v>
      </c>
      <c r="M23" s="92" t="s">
        <v>197</v>
      </c>
      <c r="N23" s="92" t="s">
        <v>198</v>
      </c>
      <c r="O23" s="93" t="s">
        <v>166</v>
      </c>
      <c r="P23" s="91" t="s">
        <v>125</v>
      </c>
      <c r="Q23" s="94" t="s">
        <v>122</v>
      </c>
      <c r="R23" s="95" t="s">
        <v>200</v>
      </c>
      <c r="S23" s="95" t="s">
        <v>201</v>
      </c>
      <c r="T23" s="91"/>
      <c r="U23" s="92" t="s">
        <v>398</v>
      </c>
      <c r="V23" s="91" t="s">
        <v>146</v>
      </c>
      <c r="W23" s="91" t="s">
        <v>76</v>
      </c>
      <c r="X23" s="91" t="s">
        <v>106</v>
      </c>
      <c r="Y23" s="91" t="s">
        <v>56</v>
      </c>
      <c r="Z23" s="96" t="s">
        <v>202</v>
      </c>
      <c r="AA23" s="92" t="s">
        <v>138</v>
      </c>
      <c r="AB23" s="97">
        <v>1161</v>
      </c>
      <c r="AC23" s="97">
        <v>7500</v>
      </c>
      <c r="AD23" s="98">
        <f t="shared" ref="AD23" si="3">AB23*AC23</f>
        <v>8707500</v>
      </c>
      <c r="AE23" s="98">
        <f t="shared" ref="AE23" si="4">AD23*1.12</f>
        <v>9752400</v>
      </c>
      <c r="AF23" s="97">
        <v>3636</v>
      </c>
      <c r="AG23" s="97">
        <v>7500</v>
      </c>
      <c r="AH23" s="98">
        <f t="shared" ref="AH23" si="5">AF23*AG23</f>
        <v>27270000</v>
      </c>
      <c r="AI23" s="98">
        <f t="shared" ref="AI23" si="6">AH23*1.12</f>
        <v>30542400.000000004</v>
      </c>
      <c r="AJ23" s="99">
        <v>0</v>
      </c>
      <c r="AK23" s="99">
        <v>0</v>
      </c>
      <c r="AL23" s="99">
        <v>0</v>
      </c>
      <c r="AM23" s="99">
        <v>0</v>
      </c>
      <c r="AN23" s="99">
        <v>0</v>
      </c>
      <c r="AO23" s="99">
        <v>0</v>
      </c>
      <c r="AP23" s="99">
        <v>0</v>
      </c>
      <c r="AQ23" s="99">
        <v>0</v>
      </c>
      <c r="AR23" s="99">
        <v>0</v>
      </c>
      <c r="AS23" s="99">
        <v>0</v>
      </c>
      <c r="AT23" s="99">
        <v>0</v>
      </c>
      <c r="AU23" s="99">
        <v>0</v>
      </c>
      <c r="AV23" s="100">
        <f t="shared" si="0"/>
        <v>4797</v>
      </c>
      <c r="AW23" s="42">
        <v>0</v>
      </c>
      <c r="AX23" s="42">
        <f t="shared" ref="AX23" si="7">AW23*1.12</f>
        <v>0</v>
      </c>
      <c r="AY23" s="92" t="s">
        <v>203</v>
      </c>
      <c r="AZ23" s="92"/>
      <c r="BA23" s="92"/>
      <c r="BB23" s="92"/>
      <c r="BC23" s="92" t="s">
        <v>204</v>
      </c>
      <c r="BD23" s="92" t="s">
        <v>204</v>
      </c>
      <c r="BE23" s="92"/>
      <c r="BF23" s="92"/>
      <c r="BG23" s="92"/>
      <c r="BH23" s="92"/>
      <c r="BI23" s="92"/>
      <c r="BJ23" s="168"/>
      <c r="BK23" s="27">
        <v>14</v>
      </c>
    </row>
    <row r="24" spans="1:63" s="188" customFormat="1" ht="12.95" customHeight="1" x14ac:dyDescent="0.25">
      <c r="A24" s="159" t="s">
        <v>191</v>
      </c>
      <c r="B24" s="159">
        <v>270007383</v>
      </c>
      <c r="C24" s="159" t="s">
        <v>652</v>
      </c>
      <c r="D24" s="159"/>
      <c r="E24" s="159" t="s">
        <v>192</v>
      </c>
      <c r="F24" s="180" t="s">
        <v>193</v>
      </c>
      <c r="G24" s="180" t="s">
        <v>194</v>
      </c>
      <c r="H24" s="180" t="s">
        <v>195</v>
      </c>
      <c r="I24" s="181" t="s">
        <v>143</v>
      </c>
      <c r="J24" s="181" t="s">
        <v>149</v>
      </c>
      <c r="K24" s="181" t="s">
        <v>196</v>
      </c>
      <c r="L24" s="180">
        <v>30</v>
      </c>
      <c r="M24" s="182" t="s">
        <v>197</v>
      </c>
      <c r="N24" s="182" t="s">
        <v>198</v>
      </c>
      <c r="O24" s="153" t="s">
        <v>166</v>
      </c>
      <c r="P24" s="181" t="s">
        <v>125</v>
      </c>
      <c r="Q24" s="183" t="s">
        <v>122</v>
      </c>
      <c r="R24" s="184" t="s">
        <v>200</v>
      </c>
      <c r="S24" s="184" t="s">
        <v>201</v>
      </c>
      <c r="T24" s="181"/>
      <c r="U24" s="182" t="s">
        <v>398</v>
      </c>
      <c r="V24" s="181" t="s">
        <v>146</v>
      </c>
      <c r="W24" s="181" t="s">
        <v>76</v>
      </c>
      <c r="X24" s="181" t="s">
        <v>106</v>
      </c>
      <c r="Y24" s="181" t="s">
        <v>56</v>
      </c>
      <c r="Z24" s="185" t="s">
        <v>202</v>
      </c>
      <c r="AA24" s="182" t="s">
        <v>138</v>
      </c>
      <c r="AB24" s="186">
        <v>141</v>
      </c>
      <c r="AC24" s="186">
        <v>7125</v>
      </c>
      <c r="AD24" s="186">
        <v>1004625</v>
      </c>
      <c r="AE24" s="186">
        <v>1125180</v>
      </c>
      <c r="AF24" s="186">
        <v>3636</v>
      </c>
      <c r="AG24" s="186">
        <v>7500</v>
      </c>
      <c r="AH24" s="186">
        <v>27270000</v>
      </c>
      <c r="AI24" s="186">
        <v>30542400.000000004</v>
      </c>
      <c r="AJ24" s="187">
        <v>0</v>
      </c>
      <c r="AK24" s="187">
        <v>0</v>
      </c>
      <c r="AL24" s="187">
        <v>0</v>
      </c>
      <c r="AM24" s="187">
        <v>0</v>
      </c>
      <c r="AN24" s="187">
        <v>0</v>
      </c>
      <c r="AO24" s="187">
        <v>0</v>
      </c>
      <c r="AP24" s="187">
        <v>0</v>
      </c>
      <c r="AQ24" s="187">
        <v>0</v>
      </c>
      <c r="AR24" s="187">
        <v>0</v>
      </c>
      <c r="AS24" s="187">
        <v>0</v>
      </c>
      <c r="AT24" s="187">
        <v>0</v>
      </c>
      <c r="AU24" s="187">
        <v>0</v>
      </c>
      <c r="AV24" s="187">
        <f>AB24+AF24+AJ24+AN24+AR24</f>
        <v>3777</v>
      </c>
      <c r="AW24" s="186">
        <f>AD24+AH24+AL24+AP24+AT24</f>
        <v>28274625</v>
      </c>
      <c r="AX24" s="186">
        <f>AW24*1.12</f>
        <v>31667580.000000004</v>
      </c>
      <c r="AY24" s="182" t="s">
        <v>203</v>
      </c>
      <c r="AZ24" s="182"/>
      <c r="BA24" s="182"/>
      <c r="BB24" s="182"/>
      <c r="BC24" s="182" t="s">
        <v>204</v>
      </c>
      <c r="BD24" s="182" t="s">
        <v>204</v>
      </c>
      <c r="BE24" s="182"/>
      <c r="BF24" s="182"/>
      <c r="BG24" s="182"/>
      <c r="BH24" s="182"/>
      <c r="BI24" s="182"/>
      <c r="BJ24" s="168"/>
      <c r="BK24" s="32" t="s">
        <v>653</v>
      </c>
    </row>
    <row r="25" spans="1:63" s="166" customFormat="1" ht="12.95" customHeight="1" x14ac:dyDescent="0.25">
      <c r="A25" s="15" t="s">
        <v>191</v>
      </c>
      <c r="B25" s="15"/>
      <c r="C25" s="4" t="s">
        <v>205</v>
      </c>
      <c r="D25" s="15"/>
      <c r="E25" s="207" t="s">
        <v>205</v>
      </c>
      <c r="F25" s="22" t="s">
        <v>206</v>
      </c>
      <c r="G25" s="22" t="s">
        <v>207</v>
      </c>
      <c r="H25" s="22" t="s">
        <v>208</v>
      </c>
      <c r="I25" s="23" t="s">
        <v>143</v>
      </c>
      <c r="J25" s="23" t="s">
        <v>149</v>
      </c>
      <c r="K25" s="23" t="s">
        <v>196</v>
      </c>
      <c r="L25" s="22">
        <v>30</v>
      </c>
      <c r="M25" s="5" t="s">
        <v>197</v>
      </c>
      <c r="N25" s="5" t="s">
        <v>198</v>
      </c>
      <c r="O25" s="5" t="s">
        <v>199</v>
      </c>
      <c r="P25" s="23" t="s">
        <v>125</v>
      </c>
      <c r="Q25" s="24" t="s">
        <v>122</v>
      </c>
      <c r="R25" s="25" t="s">
        <v>200</v>
      </c>
      <c r="S25" s="25" t="s">
        <v>201</v>
      </c>
      <c r="T25" s="23"/>
      <c r="U25" s="5" t="s">
        <v>126</v>
      </c>
      <c r="V25" s="23" t="s">
        <v>146</v>
      </c>
      <c r="W25" s="23" t="s">
        <v>76</v>
      </c>
      <c r="X25" s="23" t="s">
        <v>106</v>
      </c>
      <c r="Y25" s="23" t="s">
        <v>56</v>
      </c>
      <c r="Z25" s="40" t="s">
        <v>202</v>
      </c>
      <c r="AA25" s="5" t="s">
        <v>138</v>
      </c>
      <c r="AB25" s="26">
        <v>4416</v>
      </c>
      <c r="AC25" s="26">
        <v>11282.54</v>
      </c>
      <c r="AD25" s="26">
        <v>49823696.640000001</v>
      </c>
      <c r="AE25" s="26">
        <v>55802540.236800008</v>
      </c>
      <c r="AF25" s="26">
        <v>4458</v>
      </c>
      <c r="AG25" s="26">
        <v>11282.54</v>
      </c>
      <c r="AH25" s="26">
        <v>50297563.32</v>
      </c>
      <c r="AI25" s="26">
        <v>56333270.918400005</v>
      </c>
      <c r="AJ25" s="19">
        <v>0</v>
      </c>
      <c r="AK25" s="19">
        <v>0</v>
      </c>
      <c r="AL25" s="19">
        <v>0</v>
      </c>
      <c r="AM25" s="19">
        <v>0</v>
      </c>
      <c r="AN25" s="19">
        <v>0</v>
      </c>
      <c r="AO25" s="19">
        <v>0</v>
      </c>
      <c r="AP25" s="19">
        <v>0</v>
      </c>
      <c r="AQ25" s="19">
        <v>0</v>
      </c>
      <c r="AR25" s="19">
        <v>0</v>
      </c>
      <c r="AS25" s="19">
        <v>0</v>
      </c>
      <c r="AT25" s="19">
        <v>0</v>
      </c>
      <c r="AU25" s="19">
        <v>0</v>
      </c>
      <c r="AV25" s="42">
        <f t="shared" si="0"/>
        <v>8874</v>
      </c>
      <c r="AW25" s="42">
        <v>0</v>
      </c>
      <c r="AX25" s="42">
        <f t="shared" ref="AX25:AX27" si="8">AW25*1.12</f>
        <v>0</v>
      </c>
      <c r="AY25" s="5" t="s">
        <v>203</v>
      </c>
      <c r="AZ25" s="5"/>
      <c r="BA25" s="5"/>
      <c r="BB25" s="5"/>
      <c r="BC25" s="5" t="s">
        <v>209</v>
      </c>
      <c r="BD25" s="5" t="s">
        <v>209</v>
      </c>
      <c r="BE25" s="5"/>
      <c r="BF25" s="5"/>
      <c r="BG25" s="5"/>
      <c r="BH25" s="5"/>
      <c r="BI25" s="5"/>
      <c r="BJ25" s="168"/>
      <c r="BK25" s="27"/>
    </row>
    <row r="26" spans="1:63" s="166" customFormat="1" ht="12.95" customHeight="1" x14ac:dyDescent="0.25">
      <c r="A26" s="15" t="s">
        <v>191</v>
      </c>
      <c r="B26" s="15"/>
      <c r="C26" s="4" t="s">
        <v>399</v>
      </c>
      <c r="D26" s="15"/>
      <c r="E26" s="208" t="s">
        <v>205</v>
      </c>
      <c r="F26" s="22" t="s">
        <v>206</v>
      </c>
      <c r="G26" s="22" t="s">
        <v>207</v>
      </c>
      <c r="H26" s="22" t="s">
        <v>208</v>
      </c>
      <c r="I26" s="23" t="s">
        <v>143</v>
      </c>
      <c r="J26" s="23" t="s">
        <v>149</v>
      </c>
      <c r="K26" s="23" t="s">
        <v>196</v>
      </c>
      <c r="L26" s="22">
        <v>30</v>
      </c>
      <c r="M26" s="5" t="s">
        <v>197</v>
      </c>
      <c r="N26" s="5" t="s">
        <v>198</v>
      </c>
      <c r="O26" s="1" t="s">
        <v>126</v>
      </c>
      <c r="P26" s="23" t="s">
        <v>125</v>
      </c>
      <c r="Q26" s="24" t="s">
        <v>122</v>
      </c>
      <c r="R26" s="25" t="s">
        <v>200</v>
      </c>
      <c r="S26" s="25" t="s">
        <v>201</v>
      </c>
      <c r="T26" s="23"/>
      <c r="U26" s="5" t="s">
        <v>398</v>
      </c>
      <c r="V26" s="23" t="s">
        <v>146</v>
      </c>
      <c r="W26" s="23" t="s">
        <v>76</v>
      </c>
      <c r="X26" s="23" t="s">
        <v>106</v>
      </c>
      <c r="Y26" s="23" t="s">
        <v>56</v>
      </c>
      <c r="Z26" s="40" t="s">
        <v>202</v>
      </c>
      <c r="AA26" s="5" t="s">
        <v>138</v>
      </c>
      <c r="AB26" s="26">
        <v>4416</v>
      </c>
      <c r="AC26" s="26">
        <v>11282.54</v>
      </c>
      <c r="AD26" s="26">
        <v>49823696.640000001</v>
      </c>
      <c r="AE26" s="26">
        <v>55802540.236800008</v>
      </c>
      <c r="AF26" s="26">
        <v>4458</v>
      </c>
      <c r="AG26" s="26">
        <v>11282.54</v>
      </c>
      <c r="AH26" s="26">
        <v>50297563.32</v>
      </c>
      <c r="AI26" s="26">
        <v>56333270.918400005</v>
      </c>
      <c r="AJ26" s="19">
        <v>0</v>
      </c>
      <c r="AK26" s="19">
        <v>0</v>
      </c>
      <c r="AL26" s="19">
        <v>0</v>
      </c>
      <c r="AM26" s="19">
        <v>0</v>
      </c>
      <c r="AN26" s="19">
        <v>0</v>
      </c>
      <c r="AO26" s="19">
        <v>0</v>
      </c>
      <c r="AP26" s="19">
        <v>0</v>
      </c>
      <c r="AQ26" s="19">
        <v>0</v>
      </c>
      <c r="AR26" s="19">
        <v>0</v>
      </c>
      <c r="AS26" s="19">
        <v>0</v>
      </c>
      <c r="AT26" s="19">
        <v>0</v>
      </c>
      <c r="AU26" s="19">
        <v>0</v>
      </c>
      <c r="AV26" s="65">
        <f t="shared" si="0"/>
        <v>8874</v>
      </c>
      <c r="AW26" s="42">
        <v>0</v>
      </c>
      <c r="AX26" s="42">
        <f t="shared" si="8"/>
        <v>0</v>
      </c>
      <c r="AY26" s="5" t="s">
        <v>203</v>
      </c>
      <c r="AZ26" s="5"/>
      <c r="BA26" s="5"/>
      <c r="BB26" s="5"/>
      <c r="BC26" s="5" t="s">
        <v>209</v>
      </c>
      <c r="BD26" s="5" t="s">
        <v>209</v>
      </c>
      <c r="BE26" s="5"/>
      <c r="BF26" s="5"/>
      <c r="BG26" s="5"/>
      <c r="BH26" s="5"/>
      <c r="BI26" s="5"/>
      <c r="BJ26" s="168"/>
      <c r="BK26" s="290">
        <v>14.2</v>
      </c>
    </row>
    <row r="27" spans="1:63" s="166" customFormat="1" ht="12.95" customHeight="1" x14ac:dyDescent="0.25">
      <c r="A27" s="15" t="s">
        <v>191</v>
      </c>
      <c r="B27" s="15"/>
      <c r="C27" s="4" t="s">
        <v>648</v>
      </c>
      <c r="D27" s="15"/>
      <c r="E27" s="209" t="s">
        <v>205</v>
      </c>
      <c r="F27" s="90" t="s">
        <v>206</v>
      </c>
      <c r="G27" s="90" t="s">
        <v>207</v>
      </c>
      <c r="H27" s="90" t="s">
        <v>208</v>
      </c>
      <c r="I27" s="91" t="s">
        <v>143</v>
      </c>
      <c r="J27" s="91" t="s">
        <v>149</v>
      </c>
      <c r="K27" s="91" t="s">
        <v>196</v>
      </c>
      <c r="L27" s="90">
        <v>30</v>
      </c>
      <c r="M27" s="92" t="s">
        <v>197</v>
      </c>
      <c r="N27" s="92" t="s">
        <v>198</v>
      </c>
      <c r="O27" s="93" t="s">
        <v>166</v>
      </c>
      <c r="P27" s="91" t="s">
        <v>125</v>
      </c>
      <c r="Q27" s="94" t="s">
        <v>122</v>
      </c>
      <c r="R27" s="95" t="s">
        <v>200</v>
      </c>
      <c r="S27" s="95" t="s">
        <v>201</v>
      </c>
      <c r="T27" s="91"/>
      <c r="U27" s="92" t="s">
        <v>398</v>
      </c>
      <c r="V27" s="91" t="s">
        <v>146</v>
      </c>
      <c r="W27" s="91" t="s">
        <v>76</v>
      </c>
      <c r="X27" s="91" t="s">
        <v>106</v>
      </c>
      <c r="Y27" s="91" t="s">
        <v>56</v>
      </c>
      <c r="Z27" s="96" t="s">
        <v>202</v>
      </c>
      <c r="AA27" s="92" t="s">
        <v>138</v>
      </c>
      <c r="AB27" s="97">
        <v>4416</v>
      </c>
      <c r="AC27" s="97">
        <v>11282.54</v>
      </c>
      <c r="AD27" s="98">
        <f t="shared" ref="AD27" si="9">AB27*AC27</f>
        <v>49823696.640000001</v>
      </c>
      <c r="AE27" s="98">
        <f t="shared" ref="AE27" si="10">AD27*1.12</f>
        <v>55802540.236800008</v>
      </c>
      <c r="AF27" s="97">
        <v>4458</v>
      </c>
      <c r="AG27" s="97">
        <v>11282.54</v>
      </c>
      <c r="AH27" s="98">
        <f t="shared" ref="AH27" si="11">AF27*AG27</f>
        <v>50297563.32</v>
      </c>
      <c r="AI27" s="98">
        <f t="shared" ref="AI27" si="12">AH27*1.12</f>
        <v>56333270.918400005</v>
      </c>
      <c r="AJ27" s="99">
        <v>0</v>
      </c>
      <c r="AK27" s="99">
        <v>0</v>
      </c>
      <c r="AL27" s="99">
        <v>0</v>
      </c>
      <c r="AM27" s="99">
        <v>0</v>
      </c>
      <c r="AN27" s="99">
        <v>0</v>
      </c>
      <c r="AO27" s="99">
        <v>0</v>
      </c>
      <c r="AP27" s="99">
        <v>0</v>
      </c>
      <c r="AQ27" s="99">
        <v>0</v>
      </c>
      <c r="AR27" s="99">
        <v>0</v>
      </c>
      <c r="AS27" s="99">
        <v>0</v>
      </c>
      <c r="AT27" s="99">
        <v>0</v>
      </c>
      <c r="AU27" s="99">
        <v>0</v>
      </c>
      <c r="AV27" s="100">
        <f t="shared" si="0"/>
        <v>8874</v>
      </c>
      <c r="AW27" s="42">
        <v>0</v>
      </c>
      <c r="AX27" s="42">
        <f t="shared" si="8"/>
        <v>0</v>
      </c>
      <c r="AY27" s="92" t="s">
        <v>203</v>
      </c>
      <c r="AZ27" s="92"/>
      <c r="BA27" s="92"/>
      <c r="BB27" s="92"/>
      <c r="BC27" s="92" t="s">
        <v>209</v>
      </c>
      <c r="BD27" s="92" t="s">
        <v>209</v>
      </c>
      <c r="BE27" s="92"/>
      <c r="BF27" s="92"/>
      <c r="BG27" s="92"/>
      <c r="BH27" s="92"/>
      <c r="BI27" s="92"/>
      <c r="BJ27" s="168"/>
      <c r="BK27" s="27">
        <v>14</v>
      </c>
    </row>
    <row r="28" spans="1:63" s="188" customFormat="1" ht="12.95" customHeight="1" x14ac:dyDescent="0.25">
      <c r="A28" s="159" t="s">
        <v>191</v>
      </c>
      <c r="B28" s="159">
        <v>270000017</v>
      </c>
      <c r="C28" s="159" t="s">
        <v>654</v>
      </c>
      <c r="D28" s="159"/>
      <c r="E28" s="159" t="s">
        <v>205</v>
      </c>
      <c r="F28" s="180" t="s">
        <v>206</v>
      </c>
      <c r="G28" s="180" t="s">
        <v>207</v>
      </c>
      <c r="H28" s="180" t="s">
        <v>208</v>
      </c>
      <c r="I28" s="181" t="s">
        <v>143</v>
      </c>
      <c r="J28" s="181" t="s">
        <v>149</v>
      </c>
      <c r="K28" s="181" t="s">
        <v>196</v>
      </c>
      <c r="L28" s="180">
        <v>30</v>
      </c>
      <c r="M28" s="182" t="s">
        <v>197</v>
      </c>
      <c r="N28" s="182" t="s">
        <v>198</v>
      </c>
      <c r="O28" s="153" t="s">
        <v>166</v>
      </c>
      <c r="P28" s="181" t="s">
        <v>125</v>
      </c>
      <c r="Q28" s="183" t="s">
        <v>122</v>
      </c>
      <c r="R28" s="184" t="s">
        <v>200</v>
      </c>
      <c r="S28" s="184" t="s">
        <v>201</v>
      </c>
      <c r="T28" s="181"/>
      <c r="U28" s="182" t="s">
        <v>398</v>
      </c>
      <c r="V28" s="181" t="s">
        <v>146</v>
      </c>
      <c r="W28" s="181" t="s">
        <v>76</v>
      </c>
      <c r="X28" s="181" t="s">
        <v>106</v>
      </c>
      <c r="Y28" s="181" t="s">
        <v>56</v>
      </c>
      <c r="Z28" s="185" t="s">
        <v>202</v>
      </c>
      <c r="AA28" s="182" t="s">
        <v>138</v>
      </c>
      <c r="AB28" s="186">
        <v>2954</v>
      </c>
      <c r="AC28" s="186">
        <v>8461.9</v>
      </c>
      <c r="AD28" s="186">
        <v>24996452.599999998</v>
      </c>
      <c r="AE28" s="186">
        <v>27996026.912</v>
      </c>
      <c r="AF28" s="186">
        <v>4458</v>
      </c>
      <c r="AG28" s="186">
        <v>11282.54</v>
      </c>
      <c r="AH28" s="186">
        <v>50297563.32</v>
      </c>
      <c r="AI28" s="186">
        <v>56333270.918400005</v>
      </c>
      <c r="AJ28" s="187">
        <v>0</v>
      </c>
      <c r="AK28" s="187">
        <v>0</v>
      </c>
      <c r="AL28" s="187">
        <v>0</v>
      </c>
      <c r="AM28" s="187">
        <v>0</v>
      </c>
      <c r="AN28" s="187">
        <v>0</v>
      </c>
      <c r="AO28" s="187">
        <v>0</v>
      </c>
      <c r="AP28" s="187">
        <v>0</v>
      </c>
      <c r="AQ28" s="187">
        <v>0</v>
      </c>
      <c r="AR28" s="187">
        <v>0</v>
      </c>
      <c r="AS28" s="187">
        <v>0</v>
      </c>
      <c r="AT28" s="187">
        <v>0</v>
      </c>
      <c r="AU28" s="187">
        <v>0</v>
      </c>
      <c r="AV28" s="187">
        <f t="shared" si="0"/>
        <v>7412</v>
      </c>
      <c r="AW28" s="186">
        <f t="shared" ref="AW28" si="13">AD28+AH28+AL28+AP28+AT28</f>
        <v>75294015.920000002</v>
      </c>
      <c r="AX28" s="186">
        <f t="shared" ref="AX28" si="14">AW28*1.12</f>
        <v>84329297.830400005</v>
      </c>
      <c r="AY28" s="182" t="s">
        <v>203</v>
      </c>
      <c r="AZ28" s="182"/>
      <c r="BA28" s="182"/>
      <c r="BB28" s="182"/>
      <c r="BC28" s="182" t="s">
        <v>209</v>
      </c>
      <c r="BD28" s="182" t="s">
        <v>209</v>
      </c>
      <c r="BE28" s="182"/>
      <c r="BF28" s="182"/>
      <c r="BG28" s="182"/>
      <c r="BH28" s="182"/>
      <c r="BI28" s="182"/>
      <c r="BJ28" s="168"/>
      <c r="BK28" s="32" t="s">
        <v>653</v>
      </c>
    </row>
    <row r="29" spans="1:63" s="166" customFormat="1" ht="12.95" customHeight="1" x14ac:dyDescent="0.25">
      <c r="A29" s="15" t="s">
        <v>191</v>
      </c>
      <c r="B29" s="15"/>
      <c r="C29" s="4" t="s">
        <v>210</v>
      </c>
      <c r="D29" s="15"/>
      <c r="E29" s="207" t="s">
        <v>210</v>
      </c>
      <c r="F29" s="22" t="s">
        <v>211</v>
      </c>
      <c r="G29" s="22" t="s">
        <v>194</v>
      </c>
      <c r="H29" s="22" t="s">
        <v>208</v>
      </c>
      <c r="I29" s="23" t="s">
        <v>143</v>
      </c>
      <c r="J29" s="23" t="s">
        <v>149</v>
      </c>
      <c r="K29" s="23" t="s">
        <v>196</v>
      </c>
      <c r="L29" s="22">
        <v>30</v>
      </c>
      <c r="M29" s="5" t="s">
        <v>197</v>
      </c>
      <c r="N29" s="5" t="s">
        <v>198</v>
      </c>
      <c r="O29" s="5" t="s">
        <v>199</v>
      </c>
      <c r="P29" s="23" t="s">
        <v>125</v>
      </c>
      <c r="Q29" s="24" t="s">
        <v>122</v>
      </c>
      <c r="R29" s="25" t="s">
        <v>200</v>
      </c>
      <c r="S29" s="25" t="s">
        <v>201</v>
      </c>
      <c r="T29" s="23"/>
      <c r="U29" s="5" t="s">
        <v>126</v>
      </c>
      <c r="V29" s="23" t="s">
        <v>146</v>
      </c>
      <c r="W29" s="23" t="s">
        <v>76</v>
      </c>
      <c r="X29" s="23" t="s">
        <v>106</v>
      </c>
      <c r="Y29" s="23" t="s">
        <v>56</v>
      </c>
      <c r="Z29" s="40" t="s">
        <v>202</v>
      </c>
      <c r="AA29" s="5" t="s">
        <v>138</v>
      </c>
      <c r="AB29" s="26">
        <v>167</v>
      </c>
      <c r="AC29" s="26">
        <v>14598.57</v>
      </c>
      <c r="AD29" s="26">
        <v>2437961.19</v>
      </c>
      <c r="AE29" s="26">
        <v>2730516.5328000002</v>
      </c>
      <c r="AF29" s="26">
        <v>26</v>
      </c>
      <c r="AG29" s="26">
        <v>14598.57</v>
      </c>
      <c r="AH29" s="26">
        <v>379562.82</v>
      </c>
      <c r="AI29" s="26">
        <v>425110.35840000003</v>
      </c>
      <c r="AJ29" s="19">
        <v>0</v>
      </c>
      <c r="AK29" s="19">
        <v>0</v>
      </c>
      <c r="AL29" s="19">
        <v>0</v>
      </c>
      <c r="AM29" s="19">
        <v>0</v>
      </c>
      <c r="AN29" s="19">
        <v>0</v>
      </c>
      <c r="AO29" s="19">
        <v>0</v>
      </c>
      <c r="AP29" s="19">
        <v>0</v>
      </c>
      <c r="AQ29" s="19">
        <v>0</v>
      </c>
      <c r="AR29" s="19">
        <v>0</v>
      </c>
      <c r="AS29" s="19">
        <v>0</v>
      </c>
      <c r="AT29" s="19">
        <v>0</v>
      </c>
      <c r="AU29" s="19">
        <v>0</v>
      </c>
      <c r="AV29" s="42">
        <f t="shared" si="0"/>
        <v>193</v>
      </c>
      <c r="AW29" s="42">
        <v>0</v>
      </c>
      <c r="AX29" s="42">
        <f t="shared" ref="AX29:AX31" si="15">AW29*1.12</f>
        <v>0</v>
      </c>
      <c r="AY29" s="5" t="s">
        <v>203</v>
      </c>
      <c r="AZ29" s="5"/>
      <c r="BA29" s="5"/>
      <c r="BB29" s="5"/>
      <c r="BC29" s="5" t="s">
        <v>212</v>
      </c>
      <c r="BD29" s="5" t="s">
        <v>212</v>
      </c>
      <c r="BE29" s="5"/>
      <c r="BF29" s="5"/>
      <c r="BG29" s="5"/>
      <c r="BH29" s="5"/>
      <c r="BI29" s="5"/>
      <c r="BJ29" s="168"/>
      <c r="BK29" s="27"/>
    </row>
    <row r="30" spans="1:63" s="166" customFormat="1" ht="12.95" customHeight="1" x14ac:dyDescent="0.25">
      <c r="A30" s="15" t="s">
        <v>191</v>
      </c>
      <c r="B30" s="15"/>
      <c r="C30" s="4" t="s">
        <v>400</v>
      </c>
      <c r="D30" s="15"/>
      <c r="E30" s="210" t="s">
        <v>210</v>
      </c>
      <c r="F30" s="22" t="s">
        <v>211</v>
      </c>
      <c r="G30" s="22" t="s">
        <v>194</v>
      </c>
      <c r="H30" s="22" t="s">
        <v>208</v>
      </c>
      <c r="I30" s="23" t="s">
        <v>143</v>
      </c>
      <c r="J30" s="23" t="s">
        <v>149</v>
      </c>
      <c r="K30" s="23" t="s">
        <v>196</v>
      </c>
      <c r="L30" s="22">
        <v>30</v>
      </c>
      <c r="M30" s="5" t="s">
        <v>197</v>
      </c>
      <c r="N30" s="5" t="s">
        <v>198</v>
      </c>
      <c r="O30" s="1" t="s">
        <v>126</v>
      </c>
      <c r="P30" s="23" t="s">
        <v>125</v>
      </c>
      <c r="Q30" s="24" t="s">
        <v>122</v>
      </c>
      <c r="R30" s="25" t="s">
        <v>200</v>
      </c>
      <c r="S30" s="25" t="s">
        <v>201</v>
      </c>
      <c r="T30" s="23"/>
      <c r="U30" s="5" t="s">
        <v>398</v>
      </c>
      <c r="V30" s="23" t="s">
        <v>146</v>
      </c>
      <c r="W30" s="23" t="s">
        <v>76</v>
      </c>
      <c r="X30" s="23" t="s">
        <v>106</v>
      </c>
      <c r="Y30" s="23" t="s">
        <v>56</v>
      </c>
      <c r="Z30" s="40" t="s">
        <v>202</v>
      </c>
      <c r="AA30" s="5" t="s">
        <v>138</v>
      </c>
      <c r="AB30" s="26">
        <v>167</v>
      </c>
      <c r="AC30" s="26">
        <v>14598.57</v>
      </c>
      <c r="AD30" s="26">
        <v>2437961.19</v>
      </c>
      <c r="AE30" s="26">
        <v>2730516.5328000002</v>
      </c>
      <c r="AF30" s="26">
        <v>26</v>
      </c>
      <c r="AG30" s="26">
        <v>14598.57</v>
      </c>
      <c r="AH30" s="26">
        <v>379562.82</v>
      </c>
      <c r="AI30" s="26">
        <v>425110.35840000003</v>
      </c>
      <c r="AJ30" s="19">
        <v>0</v>
      </c>
      <c r="AK30" s="19">
        <v>0</v>
      </c>
      <c r="AL30" s="19">
        <v>0</v>
      </c>
      <c r="AM30" s="19">
        <v>0</v>
      </c>
      <c r="AN30" s="19">
        <v>0</v>
      </c>
      <c r="AO30" s="19">
        <v>0</v>
      </c>
      <c r="AP30" s="19">
        <v>0</v>
      </c>
      <c r="AQ30" s="19">
        <v>0</v>
      </c>
      <c r="AR30" s="19">
        <v>0</v>
      </c>
      <c r="AS30" s="19">
        <v>0</v>
      </c>
      <c r="AT30" s="19">
        <v>0</v>
      </c>
      <c r="AU30" s="19">
        <v>0</v>
      </c>
      <c r="AV30" s="65">
        <f t="shared" si="0"/>
        <v>193</v>
      </c>
      <c r="AW30" s="42">
        <v>0</v>
      </c>
      <c r="AX30" s="42">
        <f t="shared" si="15"/>
        <v>0</v>
      </c>
      <c r="AY30" s="5" t="s">
        <v>203</v>
      </c>
      <c r="AZ30" s="5"/>
      <c r="BA30" s="5"/>
      <c r="BB30" s="5"/>
      <c r="BC30" s="5" t="s">
        <v>212</v>
      </c>
      <c r="BD30" s="5" t="s">
        <v>212</v>
      </c>
      <c r="BE30" s="5"/>
      <c r="BF30" s="5"/>
      <c r="BG30" s="5"/>
      <c r="BH30" s="5"/>
      <c r="BI30" s="5"/>
      <c r="BJ30" s="168"/>
      <c r="BK30" s="290">
        <v>14.2</v>
      </c>
    </row>
    <row r="31" spans="1:63" s="166" customFormat="1" ht="12.95" customHeight="1" x14ac:dyDescent="0.25">
      <c r="A31" s="15" t="s">
        <v>191</v>
      </c>
      <c r="B31" s="15"/>
      <c r="C31" s="4" t="s">
        <v>649</v>
      </c>
      <c r="D31" s="15"/>
      <c r="E31" s="211" t="s">
        <v>210</v>
      </c>
      <c r="F31" s="90" t="s">
        <v>211</v>
      </c>
      <c r="G31" s="90" t="s">
        <v>194</v>
      </c>
      <c r="H31" s="90" t="s">
        <v>208</v>
      </c>
      <c r="I31" s="91" t="s">
        <v>143</v>
      </c>
      <c r="J31" s="91" t="s">
        <v>149</v>
      </c>
      <c r="K31" s="91" t="s">
        <v>196</v>
      </c>
      <c r="L31" s="90">
        <v>30</v>
      </c>
      <c r="M31" s="92" t="s">
        <v>197</v>
      </c>
      <c r="N31" s="92" t="s">
        <v>198</v>
      </c>
      <c r="O31" s="93" t="s">
        <v>166</v>
      </c>
      <c r="P31" s="91" t="s">
        <v>125</v>
      </c>
      <c r="Q31" s="94" t="s">
        <v>122</v>
      </c>
      <c r="R31" s="95" t="s">
        <v>200</v>
      </c>
      <c r="S31" s="95" t="s">
        <v>201</v>
      </c>
      <c r="T31" s="91"/>
      <c r="U31" s="92" t="s">
        <v>398</v>
      </c>
      <c r="V31" s="91" t="s">
        <v>146</v>
      </c>
      <c r="W31" s="91" t="s">
        <v>76</v>
      </c>
      <c r="X31" s="91" t="s">
        <v>106</v>
      </c>
      <c r="Y31" s="91" t="s">
        <v>56</v>
      </c>
      <c r="Z31" s="96" t="s">
        <v>202</v>
      </c>
      <c r="AA31" s="92" t="s">
        <v>138</v>
      </c>
      <c r="AB31" s="97">
        <v>167</v>
      </c>
      <c r="AC31" s="97">
        <v>14598.57</v>
      </c>
      <c r="AD31" s="98">
        <f t="shared" ref="AD31" si="16">AB31*AC31</f>
        <v>2437961.19</v>
      </c>
      <c r="AE31" s="98">
        <f t="shared" ref="AE31" si="17">AD31*1.12</f>
        <v>2730516.5328000002</v>
      </c>
      <c r="AF31" s="97">
        <v>26</v>
      </c>
      <c r="AG31" s="97">
        <v>14598.57</v>
      </c>
      <c r="AH31" s="98">
        <f t="shared" ref="AH31" si="18">AF31*AG31</f>
        <v>379562.82</v>
      </c>
      <c r="AI31" s="98">
        <f t="shared" ref="AI31" si="19">AH31*1.12</f>
        <v>425110.35840000003</v>
      </c>
      <c r="AJ31" s="99">
        <v>0</v>
      </c>
      <c r="AK31" s="99">
        <v>0</v>
      </c>
      <c r="AL31" s="99">
        <v>0</v>
      </c>
      <c r="AM31" s="99">
        <v>0</v>
      </c>
      <c r="AN31" s="99">
        <v>0</v>
      </c>
      <c r="AO31" s="99">
        <v>0</v>
      </c>
      <c r="AP31" s="99">
        <v>0</v>
      </c>
      <c r="AQ31" s="99">
        <v>0</v>
      </c>
      <c r="AR31" s="99">
        <v>0</v>
      </c>
      <c r="AS31" s="99">
        <v>0</v>
      </c>
      <c r="AT31" s="99">
        <v>0</v>
      </c>
      <c r="AU31" s="99">
        <v>0</v>
      </c>
      <c r="AV31" s="100">
        <f t="shared" si="0"/>
        <v>193</v>
      </c>
      <c r="AW31" s="42">
        <v>0</v>
      </c>
      <c r="AX31" s="42">
        <f t="shared" si="15"/>
        <v>0</v>
      </c>
      <c r="AY31" s="92" t="s">
        <v>203</v>
      </c>
      <c r="AZ31" s="92"/>
      <c r="BA31" s="92"/>
      <c r="BB31" s="92"/>
      <c r="BC31" s="92" t="s">
        <v>212</v>
      </c>
      <c r="BD31" s="92" t="s">
        <v>212</v>
      </c>
      <c r="BE31" s="92"/>
      <c r="BF31" s="92"/>
      <c r="BG31" s="92"/>
      <c r="BH31" s="92"/>
      <c r="BI31" s="92"/>
      <c r="BJ31" s="168"/>
      <c r="BK31" s="27">
        <v>14</v>
      </c>
    </row>
    <row r="32" spans="1:63" s="188" customFormat="1" ht="12.95" customHeight="1" x14ac:dyDescent="0.25">
      <c r="A32" s="159" t="s">
        <v>191</v>
      </c>
      <c r="B32" s="159">
        <v>270005786</v>
      </c>
      <c r="C32" s="159" t="s">
        <v>655</v>
      </c>
      <c r="D32" s="159"/>
      <c r="E32" s="159" t="s">
        <v>210</v>
      </c>
      <c r="F32" s="180" t="s">
        <v>211</v>
      </c>
      <c r="G32" s="180" t="s">
        <v>194</v>
      </c>
      <c r="H32" s="180" t="s">
        <v>208</v>
      </c>
      <c r="I32" s="181" t="s">
        <v>143</v>
      </c>
      <c r="J32" s="181" t="s">
        <v>149</v>
      </c>
      <c r="K32" s="181" t="s">
        <v>196</v>
      </c>
      <c r="L32" s="180">
        <v>30</v>
      </c>
      <c r="M32" s="182" t="s">
        <v>197</v>
      </c>
      <c r="N32" s="182" t="s">
        <v>198</v>
      </c>
      <c r="O32" s="153" t="s">
        <v>166</v>
      </c>
      <c r="P32" s="181" t="s">
        <v>125</v>
      </c>
      <c r="Q32" s="183" t="s">
        <v>122</v>
      </c>
      <c r="R32" s="184" t="s">
        <v>200</v>
      </c>
      <c r="S32" s="184" t="s">
        <v>201</v>
      </c>
      <c r="T32" s="181"/>
      <c r="U32" s="182" t="s">
        <v>398</v>
      </c>
      <c r="V32" s="181" t="s">
        <v>146</v>
      </c>
      <c r="W32" s="181" t="s">
        <v>76</v>
      </c>
      <c r="X32" s="181" t="s">
        <v>106</v>
      </c>
      <c r="Y32" s="181" t="s">
        <v>56</v>
      </c>
      <c r="Z32" s="185" t="s">
        <v>202</v>
      </c>
      <c r="AA32" s="182" t="s">
        <v>138</v>
      </c>
      <c r="AB32" s="189">
        <v>32</v>
      </c>
      <c r="AC32" s="186">
        <v>11824.84</v>
      </c>
      <c r="AD32" s="186">
        <v>378394.88</v>
      </c>
      <c r="AE32" s="186">
        <v>423802.26560000004</v>
      </c>
      <c r="AF32" s="186">
        <v>26</v>
      </c>
      <c r="AG32" s="186">
        <v>14598.57</v>
      </c>
      <c r="AH32" s="186">
        <v>379562.82</v>
      </c>
      <c r="AI32" s="186">
        <v>425110.35840000003</v>
      </c>
      <c r="AJ32" s="187">
        <v>0</v>
      </c>
      <c r="AK32" s="187">
        <v>0</v>
      </c>
      <c r="AL32" s="187">
        <v>0</v>
      </c>
      <c r="AM32" s="187">
        <v>0</v>
      </c>
      <c r="AN32" s="187">
        <v>0</v>
      </c>
      <c r="AO32" s="187">
        <v>0</v>
      </c>
      <c r="AP32" s="187">
        <v>0</v>
      </c>
      <c r="AQ32" s="187">
        <v>0</v>
      </c>
      <c r="AR32" s="187">
        <v>0</v>
      </c>
      <c r="AS32" s="187">
        <v>0</v>
      </c>
      <c r="AT32" s="187">
        <v>0</v>
      </c>
      <c r="AU32" s="187">
        <v>0</v>
      </c>
      <c r="AV32" s="187">
        <f t="shared" si="0"/>
        <v>58</v>
      </c>
      <c r="AW32" s="186">
        <f t="shared" ref="AW32" si="20">AD32+AH32+AL32+AP32+AT32</f>
        <v>757957.7</v>
      </c>
      <c r="AX32" s="186">
        <f t="shared" ref="AX32" si="21">AW32*1.12</f>
        <v>848912.62400000007</v>
      </c>
      <c r="AY32" s="182" t="s">
        <v>203</v>
      </c>
      <c r="AZ32" s="182"/>
      <c r="BA32" s="182"/>
      <c r="BB32" s="182"/>
      <c r="BC32" s="182" t="s">
        <v>212</v>
      </c>
      <c r="BD32" s="182" t="s">
        <v>212</v>
      </c>
      <c r="BE32" s="182"/>
      <c r="BF32" s="182"/>
      <c r="BG32" s="182"/>
      <c r="BH32" s="182"/>
      <c r="BI32" s="182"/>
      <c r="BJ32" s="168"/>
      <c r="BK32" s="32" t="s">
        <v>653</v>
      </c>
    </row>
    <row r="33" spans="1:63" s="166" customFormat="1" ht="12.95" customHeight="1" x14ac:dyDescent="0.25">
      <c r="A33" s="15" t="s">
        <v>191</v>
      </c>
      <c r="B33" s="15"/>
      <c r="C33" s="4" t="s">
        <v>213</v>
      </c>
      <c r="D33" s="15"/>
      <c r="E33" s="207" t="s">
        <v>213</v>
      </c>
      <c r="F33" s="22" t="s">
        <v>214</v>
      </c>
      <c r="G33" s="22" t="s">
        <v>194</v>
      </c>
      <c r="H33" s="22" t="s">
        <v>215</v>
      </c>
      <c r="I33" s="23" t="s">
        <v>143</v>
      </c>
      <c r="J33" s="23" t="s">
        <v>149</v>
      </c>
      <c r="K33" s="23" t="s">
        <v>196</v>
      </c>
      <c r="L33" s="22">
        <v>30</v>
      </c>
      <c r="M33" s="5" t="s">
        <v>197</v>
      </c>
      <c r="N33" s="5" t="s">
        <v>198</v>
      </c>
      <c r="O33" s="5" t="s">
        <v>199</v>
      </c>
      <c r="P33" s="23" t="s">
        <v>125</v>
      </c>
      <c r="Q33" s="24" t="s">
        <v>122</v>
      </c>
      <c r="R33" s="25" t="s">
        <v>200</v>
      </c>
      <c r="S33" s="25" t="s">
        <v>201</v>
      </c>
      <c r="T33" s="23"/>
      <c r="U33" s="5" t="s">
        <v>126</v>
      </c>
      <c r="V33" s="23" t="s">
        <v>146</v>
      </c>
      <c r="W33" s="23" t="s">
        <v>76</v>
      </c>
      <c r="X33" s="23" t="s">
        <v>106</v>
      </c>
      <c r="Y33" s="23" t="s">
        <v>56</v>
      </c>
      <c r="Z33" s="40" t="s">
        <v>202</v>
      </c>
      <c r="AA33" s="5" t="s">
        <v>138</v>
      </c>
      <c r="AB33" s="26">
        <v>2409</v>
      </c>
      <c r="AC33" s="26">
        <v>14326.11</v>
      </c>
      <c r="AD33" s="26">
        <v>34511598.990000002</v>
      </c>
      <c r="AE33" s="26">
        <v>38652990.868800007</v>
      </c>
      <c r="AF33" s="26">
        <v>2180</v>
      </c>
      <c r="AG33" s="26">
        <v>14326.11</v>
      </c>
      <c r="AH33" s="26">
        <v>31230919.800000001</v>
      </c>
      <c r="AI33" s="26">
        <v>34978630.176000006</v>
      </c>
      <c r="AJ33" s="19">
        <v>0</v>
      </c>
      <c r="AK33" s="19">
        <v>0</v>
      </c>
      <c r="AL33" s="19">
        <v>0</v>
      </c>
      <c r="AM33" s="19">
        <v>0</v>
      </c>
      <c r="AN33" s="19">
        <v>0</v>
      </c>
      <c r="AO33" s="19">
        <v>0</v>
      </c>
      <c r="AP33" s="19">
        <v>0</v>
      </c>
      <c r="AQ33" s="19">
        <v>0</v>
      </c>
      <c r="AR33" s="19">
        <v>0</v>
      </c>
      <c r="AS33" s="19">
        <v>0</v>
      </c>
      <c r="AT33" s="19">
        <v>0</v>
      </c>
      <c r="AU33" s="19">
        <v>0</v>
      </c>
      <c r="AV33" s="42">
        <f t="shared" si="0"/>
        <v>4589</v>
      </c>
      <c r="AW33" s="42">
        <v>0</v>
      </c>
      <c r="AX33" s="42">
        <f t="shared" ref="AX33:AX35" si="22">AW33*1.12</f>
        <v>0</v>
      </c>
      <c r="AY33" s="5" t="s">
        <v>203</v>
      </c>
      <c r="AZ33" s="5"/>
      <c r="BA33" s="5"/>
      <c r="BB33" s="5"/>
      <c r="BC33" s="5" t="s">
        <v>216</v>
      </c>
      <c r="BD33" s="5" t="s">
        <v>216</v>
      </c>
      <c r="BE33" s="5"/>
      <c r="BF33" s="5"/>
      <c r="BG33" s="5"/>
      <c r="BH33" s="5"/>
      <c r="BI33" s="5"/>
      <c r="BJ33" s="168"/>
      <c r="BK33" s="27"/>
    </row>
    <row r="34" spans="1:63" s="166" customFormat="1" ht="12.95" customHeight="1" x14ac:dyDescent="0.25">
      <c r="A34" s="15" t="s">
        <v>191</v>
      </c>
      <c r="B34" s="15"/>
      <c r="C34" s="4" t="s">
        <v>401</v>
      </c>
      <c r="D34" s="66"/>
      <c r="E34" s="4" t="s">
        <v>213</v>
      </c>
      <c r="F34" s="22" t="s">
        <v>214</v>
      </c>
      <c r="G34" s="22" t="s">
        <v>194</v>
      </c>
      <c r="H34" s="22" t="s">
        <v>215</v>
      </c>
      <c r="I34" s="23" t="s">
        <v>143</v>
      </c>
      <c r="J34" s="23" t="s">
        <v>149</v>
      </c>
      <c r="K34" s="23" t="s">
        <v>196</v>
      </c>
      <c r="L34" s="22">
        <v>30</v>
      </c>
      <c r="M34" s="5" t="s">
        <v>197</v>
      </c>
      <c r="N34" s="5" t="s">
        <v>198</v>
      </c>
      <c r="O34" s="1" t="s">
        <v>126</v>
      </c>
      <c r="P34" s="23" t="s">
        <v>125</v>
      </c>
      <c r="Q34" s="24" t="s">
        <v>122</v>
      </c>
      <c r="R34" s="25" t="s">
        <v>200</v>
      </c>
      <c r="S34" s="25" t="s">
        <v>201</v>
      </c>
      <c r="T34" s="23"/>
      <c r="U34" s="5" t="s">
        <v>398</v>
      </c>
      <c r="V34" s="23" t="s">
        <v>146</v>
      </c>
      <c r="W34" s="23" t="s">
        <v>76</v>
      </c>
      <c r="X34" s="23" t="s">
        <v>106</v>
      </c>
      <c r="Y34" s="23" t="s">
        <v>56</v>
      </c>
      <c r="Z34" s="40" t="s">
        <v>202</v>
      </c>
      <c r="AA34" s="5" t="s">
        <v>138</v>
      </c>
      <c r="AB34" s="26">
        <v>2409</v>
      </c>
      <c r="AC34" s="26">
        <v>14326.11</v>
      </c>
      <c r="AD34" s="26">
        <v>34511598.990000002</v>
      </c>
      <c r="AE34" s="26">
        <v>38652990.868800007</v>
      </c>
      <c r="AF34" s="26">
        <v>2180</v>
      </c>
      <c r="AG34" s="26">
        <v>14326.11</v>
      </c>
      <c r="AH34" s="26">
        <v>31230919.800000001</v>
      </c>
      <c r="AI34" s="26">
        <v>34978630.176000006</v>
      </c>
      <c r="AJ34" s="19">
        <v>0</v>
      </c>
      <c r="AK34" s="19">
        <v>0</v>
      </c>
      <c r="AL34" s="19">
        <v>0</v>
      </c>
      <c r="AM34" s="19">
        <v>0</v>
      </c>
      <c r="AN34" s="19">
        <v>0</v>
      </c>
      <c r="AO34" s="19">
        <v>0</v>
      </c>
      <c r="AP34" s="19">
        <v>0</v>
      </c>
      <c r="AQ34" s="19">
        <v>0</v>
      </c>
      <c r="AR34" s="19">
        <v>0</v>
      </c>
      <c r="AS34" s="19">
        <v>0</v>
      </c>
      <c r="AT34" s="19">
        <v>0</v>
      </c>
      <c r="AU34" s="19">
        <v>0</v>
      </c>
      <c r="AV34" s="65">
        <f t="shared" si="0"/>
        <v>4589</v>
      </c>
      <c r="AW34" s="42">
        <v>0</v>
      </c>
      <c r="AX34" s="42">
        <f t="shared" si="22"/>
        <v>0</v>
      </c>
      <c r="AY34" s="5" t="s">
        <v>203</v>
      </c>
      <c r="AZ34" s="5"/>
      <c r="BA34" s="5"/>
      <c r="BB34" s="5"/>
      <c r="BC34" s="5" t="s">
        <v>216</v>
      </c>
      <c r="BD34" s="5" t="s">
        <v>216</v>
      </c>
      <c r="BE34" s="5"/>
      <c r="BF34" s="5"/>
      <c r="BG34" s="5"/>
      <c r="BH34" s="5"/>
      <c r="BI34" s="5"/>
      <c r="BJ34" s="168"/>
      <c r="BK34" s="290">
        <v>14.2</v>
      </c>
    </row>
    <row r="35" spans="1:63" s="166" customFormat="1" ht="12.95" customHeight="1" x14ac:dyDescent="0.25">
      <c r="A35" s="89" t="s">
        <v>191</v>
      </c>
      <c r="B35" s="89"/>
      <c r="C35" s="174" t="s">
        <v>650</v>
      </c>
      <c r="D35" s="101"/>
      <c r="E35" s="174" t="s">
        <v>213</v>
      </c>
      <c r="F35" s="90" t="s">
        <v>214</v>
      </c>
      <c r="G35" s="90" t="s">
        <v>194</v>
      </c>
      <c r="H35" s="90" t="s">
        <v>215</v>
      </c>
      <c r="I35" s="91" t="s">
        <v>143</v>
      </c>
      <c r="J35" s="91" t="s">
        <v>149</v>
      </c>
      <c r="K35" s="91" t="s">
        <v>196</v>
      </c>
      <c r="L35" s="90">
        <v>30</v>
      </c>
      <c r="M35" s="92" t="s">
        <v>197</v>
      </c>
      <c r="N35" s="92" t="s">
        <v>198</v>
      </c>
      <c r="O35" s="93" t="s">
        <v>166</v>
      </c>
      <c r="P35" s="91" t="s">
        <v>125</v>
      </c>
      <c r="Q35" s="94" t="s">
        <v>122</v>
      </c>
      <c r="R35" s="95" t="s">
        <v>200</v>
      </c>
      <c r="S35" s="95" t="s">
        <v>201</v>
      </c>
      <c r="T35" s="91"/>
      <c r="U35" s="92" t="s">
        <v>398</v>
      </c>
      <c r="V35" s="91" t="s">
        <v>146</v>
      </c>
      <c r="W35" s="91" t="s">
        <v>76</v>
      </c>
      <c r="X35" s="91" t="s">
        <v>106</v>
      </c>
      <c r="Y35" s="91" t="s">
        <v>56</v>
      </c>
      <c r="Z35" s="96" t="s">
        <v>202</v>
      </c>
      <c r="AA35" s="92" t="s">
        <v>138</v>
      </c>
      <c r="AB35" s="97">
        <v>2409</v>
      </c>
      <c r="AC35" s="97">
        <v>14326.11</v>
      </c>
      <c r="AD35" s="98">
        <f t="shared" ref="AD35" si="23">AB35*AC35</f>
        <v>34511598.990000002</v>
      </c>
      <c r="AE35" s="98">
        <f t="shared" ref="AE35" si="24">AD35*1.12</f>
        <v>38652990.868800007</v>
      </c>
      <c r="AF35" s="97">
        <v>2180</v>
      </c>
      <c r="AG35" s="97">
        <v>14326.11</v>
      </c>
      <c r="AH35" s="98">
        <f t="shared" ref="AH35" si="25">AF35*AG35</f>
        <v>31230919.800000001</v>
      </c>
      <c r="AI35" s="98">
        <f t="shared" ref="AI35" si="26">AH35*1.12</f>
        <v>34978630.176000006</v>
      </c>
      <c r="AJ35" s="99">
        <v>0</v>
      </c>
      <c r="AK35" s="99">
        <v>0</v>
      </c>
      <c r="AL35" s="99">
        <v>0</v>
      </c>
      <c r="AM35" s="99">
        <v>0</v>
      </c>
      <c r="AN35" s="99">
        <v>0</v>
      </c>
      <c r="AO35" s="99">
        <v>0</v>
      </c>
      <c r="AP35" s="99">
        <v>0</v>
      </c>
      <c r="AQ35" s="99">
        <v>0</v>
      </c>
      <c r="AR35" s="99">
        <v>0</v>
      </c>
      <c r="AS35" s="99">
        <v>0</v>
      </c>
      <c r="AT35" s="99">
        <v>0</v>
      </c>
      <c r="AU35" s="99">
        <v>0</v>
      </c>
      <c r="AV35" s="100">
        <f t="shared" si="0"/>
        <v>4589</v>
      </c>
      <c r="AW35" s="42">
        <v>0</v>
      </c>
      <c r="AX35" s="42">
        <f t="shared" si="22"/>
        <v>0</v>
      </c>
      <c r="AY35" s="92" t="s">
        <v>203</v>
      </c>
      <c r="AZ35" s="92"/>
      <c r="BA35" s="92"/>
      <c r="BB35" s="92"/>
      <c r="BC35" s="92" t="s">
        <v>216</v>
      </c>
      <c r="BD35" s="92" t="s">
        <v>216</v>
      </c>
      <c r="BE35" s="92"/>
      <c r="BF35" s="92"/>
      <c r="BG35" s="92"/>
      <c r="BH35" s="92"/>
      <c r="BI35" s="92"/>
      <c r="BJ35" s="168"/>
      <c r="BK35" s="27">
        <v>14</v>
      </c>
    </row>
    <row r="36" spans="1:63" s="188" customFormat="1" ht="12.95" customHeight="1" x14ac:dyDescent="0.25">
      <c r="A36" s="159" t="s">
        <v>191</v>
      </c>
      <c r="B36" s="159">
        <v>270006594</v>
      </c>
      <c r="C36" s="159" t="s">
        <v>656</v>
      </c>
      <c r="D36" s="159"/>
      <c r="E36" s="159" t="s">
        <v>213</v>
      </c>
      <c r="F36" s="180" t="s">
        <v>214</v>
      </c>
      <c r="G36" s="180" t="s">
        <v>194</v>
      </c>
      <c r="H36" s="180" t="s">
        <v>215</v>
      </c>
      <c r="I36" s="181" t="s">
        <v>143</v>
      </c>
      <c r="J36" s="181" t="s">
        <v>149</v>
      </c>
      <c r="K36" s="181" t="s">
        <v>196</v>
      </c>
      <c r="L36" s="180">
        <v>30</v>
      </c>
      <c r="M36" s="182" t="s">
        <v>197</v>
      </c>
      <c r="N36" s="182" t="s">
        <v>198</v>
      </c>
      <c r="O36" s="153" t="s">
        <v>166</v>
      </c>
      <c r="P36" s="181" t="s">
        <v>125</v>
      </c>
      <c r="Q36" s="183" t="s">
        <v>122</v>
      </c>
      <c r="R36" s="184" t="s">
        <v>200</v>
      </c>
      <c r="S36" s="184" t="s">
        <v>201</v>
      </c>
      <c r="T36" s="181"/>
      <c r="U36" s="182" t="s">
        <v>398</v>
      </c>
      <c r="V36" s="181" t="s">
        <v>146</v>
      </c>
      <c r="W36" s="181" t="s">
        <v>76</v>
      </c>
      <c r="X36" s="181" t="s">
        <v>106</v>
      </c>
      <c r="Y36" s="181" t="s">
        <v>56</v>
      </c>
      <c r="Z36" s="185" t="s">
        <v>202</v>
      </c>
      <c r="AA36" s="182" t="s">
        <v>138</v>
      </c>
      <c r="AB36" s="186">
        <v>1219</v>
      </c>
      <c r="AC36" s="186">
        <v>12177.19</v>
      </c>
      <c r="AD36" s="186">
        <v>14843994.610000001</v>
      </c>
      <c r="AE36" s="186">
        <v>16625273.963200003</v>
      </c>
      <c r="AF36" s="186">
        <v>2180</v>
      </c>
      <c r="AG36" s="186">
        <v>14326.11</v>
      </c>
      <c r="AH36" s="186">
        <v>31230919.800000001</v>
      </c>
      <c r="AI36" s="186">
        <v>34978630.176000006</v>
      </c>
      <c r="AJ36" s="187">
        <v>0</v>
      </c>
      <c r="AK36" s="187">
        <v>0</v>
      </c>
      <c r="AL36" s="187">
        <v>0</v>
      </c>
      <c r="AM36" s="187">
        <v>0</v>
      </c>
      <c r="AN36" s="187">
        <v>0</v>
      </c>
      <c r="AO36" s="187">
        <v>0</v>
      </c>
      <c r="AP36" s="187">
        <v>0</v>
      </c>
      <c r="AQ36" s="187">
        <v>0</v>
      </c>
      <c r="AR36" s="187">
        <v>0</v>
      </c>
      <c r="AS36" s="187">
        <v>0</v>
      </c>
      <c r="AT36" s="187">
        <v>0</v>
      </c>
      <c r="AU36" s="187">
        <v>0</v>
      </c>
      <c r="AV36" s="187">
        <f t="shared" si="0"/>
        <v>3399</v>
      </c>
      <c r="AW36" s="186">
        <f t="shared" ref="AW36" si="27">AD36+AH36+AL36+AP36+AT36</f>
        <v>46074914.410000004</v>
      </c>
      <c r="AX36" s="186">
        <f t="shared" ref="AX36:AX135" si="28">AW36*1.12</f>
        <v>51603904.139200009</v>
      </c>
      <c r="AY36" s="182" t="s">
        <v>203</v>
      </c>
      <c r="AZ36" s="182"/>
      <c r="BA36" s="182"/>
      <c r="BB36" s="182"/>
      <c r="BC36" s="182" t="s">
        <v>216</v>
      </c>
      <c r="BD36" s="182" t="s">
        <v>216</v>
      </c>
      <c r="BE36" s="182"/>
      <c r="BF36" s="182"/>
      <c r="BG36" s="182"/>
      <c r="BH36" s="182"/>
      <c r="BI36" s="182"/>
      <c r="BJ36" s="168"/>
      <c r="BK36" s="32" t="s">
        <v>653</v>
      </c>
    </row>
    <row r="37" spans="1:63" s="165" customFormat="1" ht="12.95" customHeight="1" x14ac:dyDescent="0.25">
      <c r="A37" s="67" t="s">
        <v>405</v>
      </c>
      <c r="B37" s="68"/>
      <c r="C37" s="190" t="s">
        <v>466</v>
      </c>
      <c r="D37" s="68"/>
      <c r="E37" s="212"/>
      <c r="F37" s="69" t="s">
        <v>406</v>
      </c>
      <c r="G37" s="69" t="s">
        <v>407</v>
      </c>
      <c r="H37" s="12" t="s">
        <v>408</v>
      </c>
      <c r="I37" s="25" t="s">
        <v>143</v>
      </c>
      <c r="J37" s="1" t="s">
        <v>149</v>
      </c>
      <c r="K37" s="25" t="s">
        <v>196</v>
      </c>
      <c r="L37" s="24">
        <v>30</v>
      </c>
      <c r="M37" s="70" t="s">
        <v>197</v>
      </c>
      <c r="N37" s="71" t="s">
        <v>365</v>
      </c>
      <c r="O37" s="24" t="s">
        <v>126</v>
      </c>
      <c r="P37" s="25" t="s">
        <v>125</v>
      </c>
      <c r="Q37" s="24" t="s">
        <v>122</v>
      </c>
      <c r="R37" s="25" t="s">
        <v>200</v>
      </c>
      <c r="S37" s="25" t="s">
        <v>201</v>
      </c>
      <c r="T37" s="24"/>
      <c r="U37" s="24" t="s">
        <v>398</v>
      </c>
      <c r="V37" s="24" t="s">
        <v>146</v>
      </c>
      <c r="W37" s="9">
        <v>30</v>
      </c>
      <c r="X37" s="9">
        <v>60</v>
      </c>
      <c r="Y37" s="16">
        <v>10</v>
      </c>
      <c r="Z37" s="12" t="s">
        <v>409</v>
      </c>
      <c r="AA37" s="5" t="s">
        <v>138</v>
      </c>
      <c r="AB37" s="72">
        <v>0.2</v>
      </c>
      <c r="AC37" s="191">
        <v>1117338.76</v>
      </c>
      <c r="AD37" s="72">
        <f>AC37*AB37</f>
        <v>223467.75200000001</v>
      </c>
      <c r="AE37" s="72">
        <f>AD37*1.12</f>
        <v>250283.88224000004</v>
      </c>
      <c r="AF37" s="72">
        <v>0.2</v>
      </c>
      <c r="AG37" s="191">
        <v>1117338.76</v>
      </c>
      <c r="AH37" s="72">
        <f>AG37*AF37</f>
        <v>223467.75200000001</v>
      </c>
      <c r="AI37" s="72">
        <f>AH37*1.12</f>
        <v>250283.88224000004</v>
      </c>
      <c r="AJ37" s="19">
        <v>0</v>
      </c>
      <c r="AK37" s="19">
        <v>0</v>
      </c>
      <c r="AL37" s="19">
        <v>0</v>
      </c>
      <c r="AM37" s="19">
        <v>0</v>
      </c>
      <c r="AN37" s="19">
        <v>0</v>
      </c>
      <c r="AO37" s="19">
        <v>0</v>
      </c>
      <c r="AP37" s="19">
        <v>0</v>
      </c>
      <c r="AQ37" s="19">
        <v>0</v>
      </c>
      <c r="AR37" s="19">
        <v>0</v>
      </c>
      <c r="AS37" s="19">
        <v>0</v>
      </c>
      <c r="AT37" s="19">
        <v>0</v>
      </c>
      <c r="AU37" s="19">
        <v>0</v>
      </c>
      <c r="AV37" s="65">
        <f t="shared" si="0"/>
        <v>0.4</v>
      </c>
      <c r="AW37" s="42">
        <v>0</v>
      </c>
      <c r="AX37" s="42">
        <f t="shared" si="28"/>
        <v>0</v>
      </c>
      <c r="AY37" s="4" t="s">
        <v>203</v>
      </c>
      <c r="AZ37" s="25"/>
      <c r="BA37" s="25"/>
      <c r="BB37" s="45"/>
      <c r="BC37" s="12" t="s">
        <v>410</v>
      </c>
      <c r="BD37" s="12" t="s">
        <v>410</v>
      </c>
      <c r="BE37" s="45"/>
      <c r="BF37" s="45"/>
      <c r="BG37" s="45"/>
      <c r="BH37" s="45"/>
      <c r="BI37" s="45"/>
      <c r="BJ37" s="88"/>
      <c r="BK37" s="88"/>
    </row>
    <row r="38" spans="1:63" s="165" customFormat="1" ht="12.95" customHeight="1" x14ac:dyDescent="0.25">
      <c r="A38" s="67" t="s">
        <v>405</v>
      </c>
      <c r="B38" s="102"/>
      <c r="C38" s="192" t="s">
        <v>549</v>
      </c>
      <c r="D38" s="102"/>
      <c r="E38" s="212"/>
      <c r="F38" s="69" t="s">
        <v>406</v>
      </c>
      <c r="G38" s="69" t="s">
        <v>407</v>
      </c>
      <c r="H38" s="12" t="s">
        <v>408</v>
      </c>
      <c r="I38" s="25" t="s">
        <v>143</v>
      </c>
      <c r="J38" s="1" t="s">
        <v>149</v>
      </c>
      <c r="K38" s="25" t="s">
        <v>196</v>
      </c>
      <c r="L38" s="24">
        <v>30</v>
      </c>
      <c r="M38" s="70" t="s">
        <v>197</v>
      </c>
      <c r="N38" s="71" t="s">
        <v>365</v>
      </c>
      <c r="O38" s="1" t="s">
        <v>166</v>
      </c>
      <c r="P38" s="25" t="s">
        <v>125</v>
      </c>
      <c r="Q38" s="24" t="s">
        <v>122</v>
      </c>
      <c r="R38" s="25" t="s">
        <v>200</v>
      </c>
      <c r="S38" s="25" t="s">
        <v>201</v>
      </c>
      <c r="T38" s="24"/>
      <c r="U38" s="24" t="s">
        <v>398</v>
      </c>
      <c r="V38" s="24" t="s">
        <v>146</v>
      </c>
      <c r="W38" s="9">
        <v>30</v>
      </c>
      <c r="X38" s="9">
        <v>60</v>
      </c>
      <c r="Y38" s="16">
        <v>10</v>
      </c>
      <c r="Z38" s="12" t="s">
        <v>409</v>
      </c>
      <c r="AA38" s="5" t="s">
        <v>138</v>
      </c>
      <c r="AB38" s="103">
        <v>0.2</v>
      </c>
      <c r="AC38" s="193">
        <v>1117338.76</v>
      </c>
      <c r="AD38" s="104">
        <f t="shared" ref="AD38" si="29">AB38*AC38</f>
        <v>223467.75200000001</v>
      </c>
      <c r="AE38" s="104">
        <f t="shared" ref="AE38" si="30">AD38*1.12</f>
        <v>250283.88224000004</v>
      </c>
      <c r="AF38" s="105">
        <v>0.2</v>
      </c>
      <c r="AG38" s="193">
        <v>1117338.76</v>
      </c>
      <c r="AH38" s="104">
        <f t="shared" ref="AH38" si="31">AF38*AG38</f>
        <v>223467.75200000001</v>
      </c>
      <c r="AI38" s="104">
        <f t="shared" ref="AI38" si="32">AH38*1.12</f>
        <v>250283.88224000004</v>
      </c>
      <c r="AJ38" s="106">
        <v>0</v>
      </c>
      <c r="AK38" s="106">
        <v>0</v>
      </c>
      <c r="AL38" s="106">
        <v>0</v>
      </c>
      <c r="AM38" s="106">
        <v>0</v>
      </c>
      <c r="AN38" s="106">
        <v>0</v>
      </c>
      <c r="AO38" s="106">
        <v>0</v>
      </c>
      <c r="AP38" s="106">
        <v>0</v>
      </c>
      <c r="AQ38" s="106">
        <v>0</v>
      </c>
      <c r="AR38" s="106">
        <v>0</v>
      </c>
      <c r="AS38" s="106">
        <v>0</v>
      </c>
      <c r="AT38" s="106">
        <v>0</v>
      </c>
      <c r="AU38" s="106">
        <v>0</v>
      </c>
      <c r="AV38" s="107">
        <f t="shared" si="0"/>
        <v>0.4</v>
      </c>
      <c r="AW38" s="42">
        <v>0</v>
      </c>
      <c r="AX38" s="42">
        <f t="shared" si="28"/>
        <v>0</v>
      </c>
      <c r="AY38" s="108" t="s">
        <v>203</v>
      </c>
      <c r="AZ38" s="109"/>
      <c r="BA38" s="109"/>
      <c r="BB38" s="111"/>
      <c r="BC38" s="110" t="s">
        <v>410</v>
      </c>
      <c r="BD38" s="110" t="s">
        <v>410</v>
      </c>
      <c r="BE38" s="111"/>
      <c r="BF38" s="111"/>
      <c r="BG38" s="111"/>
      <c r="BH38" s="111"/>
      <c r="BI38" s="111"/>
      <c r="BJ38" s="88"/>
      <c r="BK38" s="27">
        <v>14</v>
      </c>
    </row>
    <row r="39" spans="1:63" s="188" customFormat="1" ht="12.95" customHeight="1" x14ac:dyDescent="0.25">
      <c r="A39" s="183" t="s">
        <v>405</v>
      </c>
      <c r="B39" s="159">
        <v>210000035</v>
      </c>
      <c r="C39" s="159" t="s">
        <v>657</v>
      </c>
      <c r="D39" s="159"/>
      <c r="E39" s="213"/>
      <c r="F39" s="194" t="s">
        <v>406</v>
      </c>
      <c r="G39" s="194" t="s">
        <v>407</v>
      </c>
      <c r="H39" s="194" t="s">
        <v>408</v>
      </c>
      <c r="I39" s="184" t="s">
        <v>143</v>
      </c>
      <c r="J39" s="153" t="s">
        <v>149</v>
      </c>
      <c r="K39" s="184" t="s">
        <v>196</v>
      </c>
      <c r="L39" s="183">
        <v>30</v>
      </c>
      <c r="M39" s="154" t="s">
        <v>197</v>
      </c>
      <c r="N39" s="195" t="s">
        <v>365</v>
      </c>
      <c r="O39" s="153" t="s">
        <v>166</v>
      </c>
      <c r="P39" s="184" t="s">
        <v>125</v>
      </c>
      <c r="Q39" s="183" t="s">
        <v>122</v>
      </c>
      <c r="R39" s="184" t="s">
        <v>200</v>
      </c>
      <c r="S39" s="184" t="s">
        <v>201</v>
      </c>
      <c r="T39" s="183"/>
      <c r="U39" s="183" t="s">
        <v>398</v>
      </c>
      <c r="V39" s="183" t="s">
        <v>146</v>
      </c>
      <c r="W39" s="194">
        <v>30</v>
      </c>
      <c r="X39" s="194">
        <v>60</v>
      </c>
      <c r="Y39" s="157">
        <v>10</v>
      </c>
      <c r="Z39" s="194" t="s">
        <v>409</v>
      </c>
      <c r="AA39" s="182" t="s">
        <v>138</v>
      </c>
      <c r="AB39" s="186">
        <v>0</v>
      </c>
      <c r="AC39" s="186">
        <v>1117338.76</v>
      </c>
      <c r="AD39" s="186">
        <v>0</v>
      </c>
      <c r="AE39" s="186">
        <v>0</v>
      </c>
      <c r="AF39" s="186">
        <v>0.2</v>
      </c>
      <c r="AG39" s="186">
        <v>1117338.76</v>
      </c>
      <c r="AH39" s="186">
        <v>223467.75200000001</v>
      </c>
      <c r="AI39" s="186">
        <v>250283.88224000004</v>
      </c>
      <c r="AJ39" s="187">
        <v>0</v>
      </c>
      <c r="AK39" s="187">
        <v>0</v>
      </c>
      <c r="AL39" s="187">
        <v>0</v>
      </c>
      <c r="AM39" s="187">
        <v>0</v>
      </c>
      <c r="AN39" s="187">
        <v>0</v>
      </c>
      <c r="AO39" s="187">
        <v>0</v>
      </c>
      <c r="AP39" s="187">
        <v>0</v>
      </c>
      <c r="AQ39" s="187">
        <v>0</v>
      </c>
      <c r="AR39" s="187">
        <v>0</v>
      </c>
      <c r="AS39" s="187">
        <v>0</v>
      </c>
      <c r="AT39" s="187">
        <v>0</v>
      </c>
      <c r="AU39" s="187">
        <v>0</v>
      </c>
      <c r="AV39" s="187">
        <f t="shared" si="0"/>
        <v>0.2</v>
      </c>
      <c r="AW39" s="186">
        <f t="shared" ref="AW39:AW131" si="33">AD39+AH39+AL39+AP39+AT39</f>
        <v>223467.75200000001</v>
      </c>
      <c r="AX39" s="186">
        <f t="shared" si="28"/>
        <v>250283.88224000004</v>
      </c>
      <c r="AY39" s="159" t="s">
        <v>203</v>
      </c>
      <c r="AZ39" s="184"/>
      <c r="BA39" s="184"/>
      <c r="BB39" s="196"/>
      <c r="BC39" s="194" t="s">
        <v>410</v>
      </c>
      <c r="BD39" s="194" t="s">
        <v>410</v>
      </c>
      <c r="BE39" s="196"/>
      <c r="BF39" s="196"/>
      <c r="BG39" s="196"/>
      <c r="BH39" s="196"/>
      <c r="BI39" s="196"/>
      <c r="BJ39" s="88"/>
      <c r="BK39" s="32" t="s">
        <v>653</v>
      </c>
    </row>
    <row r="40" spans="1:63" s="165" customFormat="1" ht="12.95" customHeight="1" x14ac:dyDescent="0.25">
      <c r="A40" s="67" t="s">
        <v>405</v>
      </c>
      <c r="B40" s="73"/>
      <c r="C40" s="190" t="s">
        <v>467</v>
      </c>
      <c r="D40" s="73"/>
      <c r="E40" s="212"/>
      <c r="F40" s="69" t="s">
        <v>411</v>
      </c>
      <c r="G40" s="69" t="s">
        <v>407</v>
      </c>
      <c r="H40" s="12" t="s">
        <v>412</v>
      </c>
      <c r="I40" s="25" t="s">
        <v>143</v>
      </c>
      <c r="J40" s="1" t="s">
        <v>149</v>
      </c>
      <c r="K40" s="25" t="s">
        <v>196</v>
      </c>
      <c r="L40" s="24">
        <v>30</v>
      </c>
      <c r="M40" s="70" t="s">
        <v>197</v>
      </c>
      <c r="N40" s="71" t="s">
        <v>365</v>
      </c>
      <c r="O40" s="24" t="s">
        <v>126</v>
      </c>
      <c r="P40" s="25" t="s">
        <v>125</v>
      </c>
      <c r="Q40" s="24" t="s">
        <v>122</v>
      </c>
      <c r="R40" s="25" t="s">
        <v>200</v>
      </c>
      <c r="S40" s="25" t="s">
        <v>201</v>
      </c>
      <c r="T40" s="24"/>
      <c r="U40" s="24" t="s">
        <v>398</v>
      </c>
      <c r="V40" s="24" t="s">
        <v>146</v>
      </c>
      <c r="W40" s="9">
        <v>30</v>
      </c>
      <c r="X40" s="9">
        <v>60</v>
      </c>
      <c r="Y40" s="16">
        <v>10</v>
      </c>
      <c r="Z40" s="87" t="s">
        <v>413</v>
      </c>
      <c r="AA40" s="5" t="s">
        <v>138</v>
      </c>
      <c r="AB40" s="72">
        <v>2200</v>
      </c>
      <c r="AC40" s="191">
        <v>1733.42</v>
      </c>
      <c r="AD40" s="72">
        <f t="shared" ref="AD40:AD135" si="34">AC40*AB40</f>
        <v>3813524</v>
      </c>
      <c r="AE40" s="72">
        <f t="shared" ref="AE40:AE135" si="35">AD40*1.12</f>
        <v>4271146.8800000008</v>
      </c>
      <c r="AF40" s="72">
        <v>2200</v>
      </c>
      <c r="AG40" s="191">
        <v>1733.42</v>
      </c>
      <c r="AH40" s="72">
        <f t="shared" ref="AH40:AH135" si="36">AG40*AF40</f>
        <v>3813524</v>
      </c>
      <c r="AI40" s="72">
        <f t="shared" ref="AI40:AI135" si="37">AH40*1.12</f>
        <v>4271146.8800000008</v>
      </c>
      <c r="AJ40" s="19">
        <v>0</v>
      </c>
      <c r="AK40" s="19">
        <v>0</v>
      </c>
      <c r="AL40" s="19">
        <v>0</v>
      </c>
      <c r="AM40" s="19">
        <v>0</v>
      </c>
      <c r="AN40" s="19">
        <v>0</v>
      </c>
      <c r="AO40" s="19">
        <v>0</v>
      </c>
      <c r="AP40" s="19">
        <v>0</v>
      </c>
      <c r="AQ40" s="19">
        <v>0</v>
      </c>
      <c r="AR40" s="19">
        <v>0</v>
      </c>
      <c r="AS40" s="19">
        <v>0</v>
      </c>
      <c r="AT40" s="19">
        <v>0</v>
      </c>
      <c r="AU40" s="19">
        <v>0</v>
      </c>
      <c r="AV40" s="65">
        <f t="shared" ref="AV40:AV135" si="38">AB40+AF40+AJ40+AN40+AR40</f>
        <v>4400</v>
      </c>
      <c r="AW40" s="42">
        <v>0</v>
      </c>
      <c r="AX40" s="42">
        <f t="shared" si="28"/>
        <v>0</v>
      </c>
      <c r="AY40" s="4" t="s">
        <v>203</v>
      </c>
      <c r="AZ40" s="25"/>
      <c r="BA40" s="25"/>
      <c r="BB40" s="45"/>
      <c r="BC40" s="12" t="s">
        <v>414</v>
      </c>
      <c r="BD40" s="12" t="s">
        <v>414</v>
      </c>
      <c r="BE40" s="45"/>
      <c r="BF40" s="45"/>
      <c r="BG40" s="45"/>
      <c r="BH40" s="45"/>
      <c r="BI40" s="45"/>
      <c r="BJ40" s="88"/>
      <c r="BK40" s="88"/>
    </row>
    <row r="41" spans="1:63" s="165" customFormat="1" ht="12.95" customHeight="1" x14ac:dyDescent="0.25">
      <c r="A41" s="67" t="s">
        <v>405</v>
      </c>
      <c r="B41" s="112"/>
      <c r="C41" s="192" t="s">
        <v>550</v>
      </c>
      <c r="D41" s="112"/>
      <c r="E41" s="212"/>
      <c r="F41" s="69" t="s">
        <v>411</v>
      </c>
      <c r="G41" s="69" t="s">
        <v>407</v>
      </c>
      <c r="H41" s="12" t="s">
        <v>412</v>
      </c>
      <c r="I41" s="25" t="s">
        <v>143</v>
      </c>
      <c r="J41" s="1" t="s">
        <v>149</v>
      </c>
      <c r="K41" s="25" t="s">
        <v>196</v>
      </c>
      <c r="L41" s="24">
        <v>30</v>
      </c>
      <c r="M41" s="70" t="s">
        <v>197</v>
      </c>
      <c r="N41" s="71" t="s">
        <v>365</v>
      </c>
      <c r="O41" s="1" t="s">
        <v>166</v>
      </c>
      <c r="P41" s="25" t="s">
        <v>125</v>
      </c>
      <c r="Q41" s="24" t="s">
        <v>122</v>
      </c>
      <c r="R41" s="25" t="s">
        <v>200</v>
      </c>
      <c r="S41" s="25" t="s">
        <v>201</v>
      </c>
      <c r="T41" s="24"/>
      <c r="U41" s="24" t="s">
        <v>398</v>
      </c>
      <c r="V41" s="24" t="s">
        <v>146</v>
      </c>
      <c r="W41" s="9">
        <v>30</v>
      </c>
      <c r="X41" s="9">
        <v>60</v>
      </c>
      <c r="Y41" s="16">
        <v>10</v>
      </c>
      <c r="Z41" s="87" t="s">
        <v>413</v>
      </c>
      <c r="AA41" s="5" t="s">
        <v>138</v>
      </c>
      <c r="AB41" s="103">
        <v>2200</v>
      </c>
      <c r="AC41" s="193">
        <v>1733.42</v>
      </c>
      <c r="AD41" s="104">
        <f t="shared" ref="AD41" si="39">AB41*AC41</f>
        <v>3813524</v>
      </c>
      <c r="AE41" s="104">
        <f t="shared" si="35"/>
        <v>4271146.8800000008</v>
      </c>
      <c r="AF41" s="105">
        <v>2200</v>
      </c>
      <c r="AG41" s="193">
        <v>1733.42</v>
      </c>
      <c r="AH41" s="104">
        <f t="shared" ref="AH41" si="40">AF41*AG41</f>
        <v>3813524</v>
      </c>
      <c r="AI41" s="104">
        <f t="shared" si="37"/>
        <v>4271146.8800000008</v>
      </c>
      <c r="AJ41" s="106">
        <v>0</v>
      </c>
      <c r="AK41" s="106">
        <v>0</v>
      </c>
      <c r="AL41" s="106">
        <v>0</v>
      </c>
      <c r="AM41" s="106">
        <v>0</v>
      </c>
      <c r="AN41" s="106">
        <v>0</v>
      </c>
      <c r="AO41" s="106">
        <v>0</v>
      </c>
      <c r="AP41" s="106">
        <v>0</v>
      </c>
      <c r="AQ41" s="106">
        <v>0</v>
      </c>
      <c r="AR41" s="106">
        <v>0</v>
      </c>
      <c r="AS41" s="106">
        <v>0</v>
      </c>
      <c r="AT41" s="106">
        <v>0</v>
      </c>
      <c r="AU41" s="106">
        <v>0</v>
      </c>
      <c r="AV41" s="107">
        <f t="shared" si="38"/>
        <v>4400</v>
      </c>
      <c r="AW41" s="42">
        <v>0</v>
      </c>
      <c r="AX41" s="42">
        <f t="shared" si="28"/>
        <v>0</v>
      </c>
      <c r="AY41" s="108" t="s">
        <v>203</v>
      </c>
      <c r="AZ41" s="109"/>
      <c r="BA41" s="109"/>
      <c r="BB41" s="111"/>
      <c r="BC41" s="110" t="s">
        <v>414</v>
      </c>
      <c r="BD41" s="110" t="s">
        <v>414</v>
      </c>
      <c r="BE41" s="111"/>
      <c r="BF41" s="111"/>
      <c r="BG41" s="111"/>
      <c r="BH41" s="111"/>
      <c r="BI41" s="111"/>
      <c r="BJ41" s="88"/>
      <c r="BK41" s="27">
        <v>14</v>
      </c>
    </row>
    <row r="42" spans="1:63" s="188" customFormat="1" ht="12.95" customHeight="1" x14ac:dyDescent="0.25">
      <c r="A42" s="183" t="s">
        <v>405</v>
      </c>
      <c r="B42" s="159">
        <v>210000039</v>
      </c>
      <c r="C42" s="159" t="s">
        <v>658</v>
      </c>
      <c r="D42" s="159"/>
      <c r="E42" s="213"/>
      <c r="F42" s="194" t="s">
        <v>411</v>
      </c>
      <c r="G42" s="194" t="s">
        <v>407</v>
      </c>
      <c r="H42" s="194" t="s">
        <v>412</v>
      </c>
      <c r="I42" s="184" t="s">
        <v>143</v>
      </c>
      <c r="J42" s="153" t="s">
        <v>149</v>
      </c>
      <c r="K42" s="184" t="s">
        <v>196</v>
      </c>
      <c r="L42" s="183">
        <v>30</v>
      </c>
      <c r="M42" s="154" t="s">
        <v>197</v>
      </c>
      <c r="N42" s="195" t="s">
        <v>365</v>
      </c>
      <c r="O42" s="153" t="s">
        <v>166</v>
      </c>
      <c r="P42" s="184" t="s">
        <v>125</v>
      </c>
      <c r="Q42" s="183" t="s">
        <v>122</v>
      </c>
      <c r="R42" s="184" t="s">
        <v>200</v>
      </c>
      <c r="S42" s="184" t="s">
        <v>201</v>
      </c>
      <c r="T42" s="183"/>
      <c r="U42" s="183" t="s">
        <v>398</v>
      </c>
      <c r="V42" s="183" t="s">
        <v>146</v>
      </c>
      <c r="W42" s="194">
        <v>30</v>
      </c>
      <c r="X42" s="194">
        <v>60</v>
      </c>
      <c r="Y42" s="157">
        <v>10</v>
      </c>
      <c r="Z42" s="197" t="s">
        <v>413</v>
      </c>
      <c r="AA42" s="182" t="s">
        <v>138</v>
      </c>
      <c r="AB42" s="186">
        <v>2215.1</v>
      </c>
      <c r="AC42" s="198">
        <v>1716.09</v>
      </c>
      <c r="AD42" s="186">
        <v>3801310.9589999998</v>
      </c>
      <c r="AE42" s="186">
        <v>4257468.2740799999</v>
      </c>
      <c r="AF42" s="186">
        <v>2200</v>
      </c>
      <c r="AG42" s="186">
        <v>1733.42</v>
      </c>
      <c r="AH42" s="186">
        <v>3813524</v>
      </c>
      <c r="AI42" s="186">
        <v>4271146.8800000008</v>
      </c>
      <c r="AJ42" s="187">
        <v>0</v>
      </c>
      <c r="AK42" s="187">
        <v>0</v>
      </c>
      <c r="AL42" s="187">
        <v>0</v>
      </c>
      <c r="AM42" s="187">
        <v>0</v>
      </c>
      <c r="AN42" s="187">
        <v>0</v>
      </c>
      <c r="AO42" s="187">
        <v>0</v>
      </c>
      <c r="AP42" s="187">
        <v>0</v>
      </c>
      <c r="AQ42" s="187">
        <v>0</v>
      </c>
      <c r="AR42" s="187">
        <v>0</v>
      </c>
      <c r="AS42" s="187">
        <v>0</v>
      </c>
      <c r="AT42" s="187">
        <v>0</v>
      </c>
      <c r="AU42" s="187">
        <v>0</v>
      </c>
      <c r="AV42" s="187">
        <f t="shared" si="38"/>
        <v>4415.1000000000004</v>
      </c>
      <c r="AW42" s="186">
        <f t="shared" si="33"/>
        <v>7614834.9589999998</v>
      </c>
      <c r="AX42" s="186">
        <f t="shared" si="28"/>
        <v>8528615.1540799998</v>
      </c>
      <c r="AY42" s="159" t="s">
        <v>203</v>
      </c>
      <c r="AZ42" s="184"/>
      <c r="BA42" s="184"/>
      <c r="BB42" s="196"/>
      <c r="BC42" s="194" t="s">
        <v>414</v>
      </c>
      <c r="BD42" s="194" t="s">
        <v>414</v>
      </c>
      <c r="BE42" s="196"/>
      <c r="BF42" s="196"/>
      <c r="BG42" s="196"/>
      <c r="BH42" s="196"/>
      <c r="BI42" s="196"/>
      <c r="BJ42" s="88"/>
      <c r="BK42" s="32" t="s">
        <v>653</v>
      </c>
    </row>
    <row r="43" spans="1:63" s="165" customFormat="1" ht="12.95" customHeight="1" x14ac:dyDescent="0.25">
      <c r="A43" s="67" t="s">
        <v>405</v>
      </c>
      <c r="B43" s="73"/>
      <c r="C43" s="190" t="s">
        <v>468</v>
      </c>
      <c r="D43" s="73"/>
      <c r="E43" s="212"/>
      <c r="F43" s="69" t="s">
        <v>406</v>
      </c>
      <c r="G43" s="69" t="s">
        <v>407</v>
      </c>
      <c r="H43" s="12" t="s">
        <v>408</v>
      </c>
      <c r="I43" s="25" t="s">
        <v>143</v>
      </c>
      <c r="J43" s="1" t="s">
        <v>149</v>
      </c>
      <c r="K43" s="25" t="s">
        <v>196</v>
      </c>
      <c r="L43" s="24">
        <v>30</v>
      </c>
      <c r="M43" s="70" t="s">
        <v>197</v>
      </c>
      <c r="N43" s="71" t="s">
        <v>365</v>
      </c>
      <c r="O43" s="24" t="s">
        <v>126</v>
      </c>
      <c r="P43" s="25" t="s">
        <v>125</v>
      </c>
      <c r="Q43" s="24" t="s">
        <v>122</v>
      </c>
      <c r="R43" s="25" t="s">
        <v>200</v>
      </c>
      <c r="S43" s="25" t="s">
        <v>201</v>
      </c>
      <c r="T43" s="24"/>
      <c r="U43" s="24" t="s">
        <v>398</v>
      </c>
      <c r="V43" s="24" t="s">
        <v>146</v>
      </c>
      <c r="W43" s="9">
        <v>30</v>
      </c>
      <c r="X43" s="9">
        <v>60</v>
      </c>
      <c r="Y43" s="16">
        <v>10</v>
      </c>
      <c r="Z43" s="87" t="s">
        <v>409</v>
      </c>
      <c r="AA43" s="5" t="s">
        <v>138</v>
      </c>
      <c r="AB43" s="72">
        <v>2.2000000000000002</v>
      </c>
      <c r="AC43" s="191">
        <v>134785.12</v>
      </c>
      <c r="AD43" s="72">
        <f t="shared" si="34"/>
        <v>296527.26400000002</v>
      </c>
      <c r="AE43" s="72">
        <f t="shared" si="35"/>
        <v>332110.53568000009</v>
      </c>
      <c r="AF43" s="72">
        <v>2.2000000000000002</v>
      </c>
      <c r="AG43" s="191">
        <v>134785.12</v>
      </c>
      <c r="AH43" s="72">
        <f t="shared" si="36"/>
        <v>296527.26400000002</v>
      </c>
      <c r="AI43" s="72">
        <f t="shared" si="37"/>
        <v>332110.53568000009</v>
      </c>
      <c r="AJ43" s="19">
        <v>0</v>
      </c>
      <c r="AK43" s="19">
        <v>0</v>
      </c>
      <c r="AL43" s="19">
        <v>0</v>
      </c>
      <c r="AM43" s="19">
        <v>0</v>
      </c>
      <c r="AN43" s="19">
        <v>0</v>
      </c>
      <c r="AO43" s="19">
        <v>0</v>
      </c>
      <c r="AP43" s="19">
        <v>0</v>
      </c>
      <c r="AQ43" s="19">
        <v>0</v>
      </c>
      <c r="AR43" s="19">
        <v>0</v>
      </c>
      <c r="AS43" s="19">
        <v>0</v>
      </c>
      <c r="AT43" s="19">
        <v>0</v>
      </c>
      <c r="AU43" s="19">
        <v>0</v>
      </c>
      <c r="AV43" s="65">
        <f t="shared" si="38"/>
        <v>4.4000000000000004</v>
      </c>
      <c r="AW43" s="42">
        <v>0</v>
      </c>
      <c r="AX43" s="42">
        <f t="shared" si="28"/>
        <v>0</v>
      </c>
      <c r="AY43" s="4" t="s">
        <v>203</v>
      </c>
      <c r="AZ43" s="25"/>
      <c r="BA43" s="25"/>
      <c r="BB43" s="45"/>
      <c r="BC43" s="12" t="s">
        <v>415</v>
      </c>
      <c r="BD43" s="12" t="s">
        <v>415</v>
      </c>
      <c r="BE43" s="45"/>
      <c r="BF43" s="45"/>
      <c r="BG43" s="45"/>
      <c r="BH43" s="45"/>
      <c r="BI43" s="45"/>
      <c r="BJ43" s="88"/>
      <c r="BK43" s="88"/>
    </row>
    <row r="44" spans="1:63" s="165" customFormat="1" ht="12.95" customHeight="1" x14ac:dyDescent="0.25">
      <c r="A44" s="67" t="s">
        <v>405</v>
      </c>
      <c r="B44" s="112"/>
      <c r="C44" s="192" t="s">
        <v>551</v>
      </c>
      <c r="D44" s="112"/>
      <c r="E44" s="212"/>
      <c r="F44" s="69" t="s">
        <v>406</v>
      </c>
      <c r="G44" s="69" t="s">
        <v>407</v>
      </c>
      <c r="H44" s="12" t="s">
        <v>408</v>
      </c>
      <c r="I44" s="25" t="s">
        <v>143</v>
      </c>
      <c r="J44" s="1" t="s">
        <v>149</v>
      </c>
      <c r="K44" s="25" t="s">
        <v>196</v>
      </c>
      <c r="L44" s="24">
        <v>30</v>
      </c>
      <c r="M44" s="70" t="s">
        <v>197</v>
      </c>
      <c r="N44" s="71" t="s">
        <v>365</v>
      </c>
      <c r="O44" s="1" t="s">
        <v>166</v>
      </c>
      <c r="P44" s="25" t="s">
        <v>125</v>
      </c>
      <c r="Q44" s="24" t="s">
        <v>122</v>
      </c>
      <c r="R44" s="25" t="s">
        <v>200</v>
      </c>
      <c r="S44" s="25" t="s">
        <v>201</v>
      </c>
      <c r="T44" s="24"/>
      <c r="U44" s="24" t="s">
        <v>398</v>
      </c>
      <c r="V44" s="24" t="s">
        <v>146</v>
      </c>
      <c r="W44" s="9">
        <v>30</v>
      </c>
      <c r="X44" s="9">
        <v>60</v>
      </c>
      <c r="Y44" s="16">
        <v>10</v>
      </c>
      <c r="Z44" s="87" t="s">
        <v>409</v>
      </c>
      <c r="AA44" s="5" t="s">
        <v>138</v>
      </c>
      <c r="AB44" s="103">
        <v>2.2000000000000002</v>
      </c>
      <c r="AC44" s="193">
        <v>134785.12</v>
      </c>
      <c r="AD44" s="104">
        <f t="shared" ref="AD44" si="41">AB44*AC44</f>
        <v>296527.26400000002</v>
      </c>
      <c r="AE44" s="104">
        <f t="shared" si="35"/>
        <v>332110.53568000009</v>
      </c>
      <c r="AF44" s="105">
        <v>2.2000000000000002</v>
      </c>
      <c r="AG44" s="193">
        <v>134785.12</v>
      </c>
      <c r="AH44" s="104">
        <f t="shared" ref="AH44" si="42">AF44*AG44</f>
        <v>296527.26400000002</v>
      </c>
      <c r="AI44" s="104">
        <f t="shared" si="37"/>
        <v>332110.53568000009</v>
      </c>
      <c r="AJ44" s="106">
        <v>0</v>
      </c>
      <c r="AK44" s="106">
        <v>0</v>
      </c>
      <c r="AL44" s="106">
        <v>0</v>
      </c>
      <c r="AM44" s="106">
        <v>0</v>
      </c>
      <c r="AN44" s="106">
        <v>0</v>
      </c>
      <c r="AO44" s="106">
        <v>0</v>
      </c>
      <c r="AP44" s="106">
        <v>0</v>
      </c>
      <c r="AQ44" s="106">
        <v>0</v>
      </c>
      <c r="AR44" s="106">
        <v>0</v>
      </c>
      <c r="AS44" s="106">
        <v>0</v>
      </c>
      <c r="AT44" s="106">
        <v>0</v>
      </c>
      <c r="AU44" s="106">
        <v>0</v>
      </c>
      <c r="AV44" s="107">
        <f t="shared" si="38"/>
        <v>4.4000000000000004</v>
      </c>
      <c r="AW44" s="42">
        <v>0</v>
      </c>
      <c r="AX44" s="42">
        <f t="shared" si="28"/>
        <v>0</v>
      </c>
      <c r="AY44" s="108" t="s">
        <v>203</v>
      </c>
      <c r="AZ44" s="109"/>
      <c r="BA44" s="109"/>
      <c r="BB44" s="111"/>
      <c r="BC44" s="110" t="s">
        <v>415</v>
      </c>
      <c r="BD44" s="110" t="s">
        <v>415</v>
      </c>
      <c r="BE44" s="111"/>
      <c r="BF44" s="111"/>
      <c r="BG44" s="111"/>
      <c r="BH44" s="111"/>
      <c r="BI44" s="111"/>
      <c r="BJ44" s="88"/>
      <c r="BK44" s="27">
        <v>14</v>
      </c>
    </row>
    <row r="45" spans="1:63" s="188" customFormat="1" ht="12.95" customHeight="1" x14ac:dyDescent="0.25">
      <c r="A45" s="183" t="s">
        <v>405</v>
      </c>
      <c r="B45" s="159">
        <v>210000057</v>
      </c>
      <c r="C45" s="159" t="s">
        <v>659</v>
      </c>
      <c r="D45" s="159"/>
      <c r="E45" s="213"/>
      <c r="F45" s="194" t="s">
        <v>406</v>
      </c>
      <c r="G45" s="194" t="s">
        <v>407</v>
      </c>
      <c r="H45" s="194" t="s">
        <v>408</v>
      </c>
      <c r="I45" s="184" t="s">
        <v>143</v>
      </c>
      <c r="J45" s="153" t="s">
        <v>149</v>
      </c>
      <c r="K45" s="184" t="s">
        <v>196</v>
      </c>
      <c r="L45" s="183">
        <v>30</v>
      </c>
      <c r="M45" s="154" t="s">
        <v>197</v>
      </c>
      <c r="N45" s="195" t="s">
        <v>365</v>
      </c>
      <c r="O45" s="153" t="s">
        <v>166</v>
      </c>
      <c r="P45" s="184" t="s">
        <v>125</v>
      </c>
      <c r="Q45" s="183" t="s">
        <v>122</v>
      </c>
      <c r="R45" s="184" t="s">
        <v>200</v>
      </c>
      <c r="S45" s="184" t="s">
        <v>201</v>
      </c>
      <c r="T45" s="183"/>
      <c r="U45" s="183" t="s">
        <v>398</v>
      </c>
      <c r="V45" s="183" t="s">
        <v>146</v>
      </c>
      <c r="W45" s="194">
        <v>30</v>
      </c>
      <c r="X45" s="194">
        <v>60</v>
      </c>
      <c r="Y45" s="157">
        <v>10</v>
      </c>
      <c r="Z45" s="197" t="s">
        <v>409</v>
      </c>
      <c r="AA45" s="182" t="s">
        <v>138</v>
      </c>
      <c r="AB45" s="186">
        <v>2.12</v>
      </c>
      <c r="AC45" s="198">
        <v>133437.26999999999</v>
      </c>
      <c r="AD45" s="186">
        <v>282887.01240000001</v>
      </c>
      <c r="AE45" s="186">
        <v>316833.45388800005</v>
      </c>
      <c r="AF45" s="186">
        <v>2.2000000000000002</v>
      </c>
      <c r="AG45" s="186">
        <v>134785.12</v>
      </c>
      <c r="AH45" s="186">
        <v>296527.26400000002</v>
      </c>
      <c r="AI45" s="186">
        <v>332110.53568000009</v>
      </c>
      <c r="AJ45" s="187">
        <v>0</v>
      </c>
      <c r="AK45" s="187">
        <v>0</v>
      </c>
      <c r="AL45" s="187">
        <v>0</v>
      </c>
      <c r="AM45" s="187">
        <v>0</v>
      </c>
      <c r="AN45" s="187">
        <v>0</v>
      </c>
      <c r="AO45" s="187">
        <v>0</v>
      </c>
      <c r="AP45" s="187">
        <v>0</v>
      </c>
      <c r="AQ45" s="187">
        <v>0</v>
      </c>
      <c r="AR45" s="187">
        <v>0</v>
      </c>
      <c r="AS45" s="187">
        <v>0</v>
      </c>
      <c r="AT45" s="187">
        <v>0</v>
      </c>
      <c r="AU45" s="187">
        <v>0</v>
      </c>
      <c r="AV45" s="187">
        <f t="shared" si="38"/>
        <v>4.32</v>
      </c>
      <c r="AW45" s="186">
        <f t="shared" si="33"/>
        <v>579414.27640000009</v>
      </c>
      <c r="AX45" s="186">
        <f t="shared" si="28"/>
        <v>648943.98956800019</v>
      </c>
      <c r="AY45" s="159" t="s">
        <v>203</v>
      </c>
      <c r="AZ45" s="184"/>
      <c r="BA45" s="184"/>
      <c r="BB45" s="196"/>
      <c r="BC45" s="194" t="s">
        <v>415</v>
      </c>
      <c r="BD45" s="194" t="s">
        <v>415</v>
      </c>
      <c r="BE45" s="196"/>
      <c r="BF45" s="196"/>
      <c r="BG45" s="196"/>
      <c r="BH45" s="196"/>
      <c r="BI45" s="196"/>
      <c r="BJ45" s="88"/>
      <c r="BK45" s="32" t="s">
        <v>653</v>
      </c>
    </row>
    <row r="46" spans="1:63" s="165" customFormat="1" ht="12.95" customHeight="1" x14ac:dyDescent="0.25">
      <c r="A46" s="67" t="s">
        <v>405</v>
      </c>
      <c r="B46" s="73"/>
      <c r="C46" s="190" t="s">
        <v>469</v>
      </c>
      <c r="D46" s="73"/>
      <c r="E46" s="212"/>
      <c r="F46" s="69" t="s">
        <v>416</v>
      </c>
      <c r="G46" s="69" t="s">
        <v>407</v>
      </c>
      <c r="H46" s="12" t="s">
        <v>417</v>
      </c>
      <c r="I46" s="25" t="s">
        <v>143</v>
      </c>
      <c r="J46" s="1" t="s">
        <v>149</v>
      </c>
      <c r="K46" s="25" t="s">
        <v>196</v>
      </c>
      <c r="L46" s="24">
        <v>30</v>
      </c>
      <c r="M46" s="70" t="s">
        <v>197</v>
      </c>
      <c r="N46" s="71" t="s">
        <v>365</v>
      </c>
      <c r="O46" s="24" t="s">
        <v>126</v>
      </c>
      <c r="P46" s="25" t="s">
        <v>125</v>
      </c>
      <c r="Q46" s="24" t="s">
        <v>122</v>
      </c>
      <c r="R46" s="25" t="s">
        <v>200</v>
      </c>
      <c r="S46" s="25" t="s">
        <v>201</v>
      </c>
      <c r="T46" s="24"/>
      <c r="U46" s="24" t="s">
        <v>398</v>
      </c>
      <c r="V46" s="24" t="s">
        <v>146</v>
      </c>
      <c r="W46" s="9">
        <v>30</v>
      </c>
      <c r="X46" s="9">
        <v>60</v>
      </c>
      <c r="Y46" s="16">
        <v>10</v>
      </c>
      <c r="Z46" s="87" t="s">
        <v>409</v>
      </c>
      <c r="AA46" s="5" t="s">
        <v>138</v>
      </c>
      <c r="AB46" s="72">
        <v>0.1</v>
      </c>
      <c r="AC46" s="191">
        <v>4645243.51</v>
      </c>
      <c r="AD46" s="72">
        <f t="shared" si="34"/>
        <v>464524.35100000002</v>
      </c>
      <c r="AE46" s="72">
        <f t="shared" si="35"/>
        <v>520267.27312000009</v>
      </c>
      <c r="AF46" s="72">
        <v>0.1</v>
      </c>
      <c r="AG46" s="191">
        <v>4645243.51</v>
      </c>
      <c r="AH46" s="72">
        <f t="shared" si="36"/>
        <v>464524.35100000002</v>
      </c>
      <c r="AI46" s="72">
        <f t="shared" si="37"/>
        <v>520267.27312000009</v>
      </c>
      <c r="AJ46" s="19">
        <v>0</v>
      </c>
      <c r="AK46" s="19">
        <v>0</v>
      </c>
      <c r="AL46" s="19">
        <v>0</v>
      </c>
      <c r="AM46" s="19">
        <v>0</v>
      </c>
      <c r="AN46" s="19">
        <v>0</v>
      </c>
      <c r="AO46" s="19">
        <v>0</v>
      </c>
      <c r="AP46" s="19">
        <v>0</v>
      </c>
      <c r="AQ46" s="19">
        <v>0</v>
      </c>
      <c r="AR46" s="19">
        <v>0</v>
      </c>
      <c r="AS46" s="19">
        <v>0</v>
      </c>
      <c r="AT46" s="19">
        <v>0</v>
      </c>
      <c r="AU46" s="19">
        <v>0</v>
      </c>
      <c r="AV46" s="65">
        <f t="shared" si="38"/>
        <v>0.2</v>
      </c>
      <c r="AW46" s="42">
        <v>0</v>
      </c>
      <c r="AX46" s="42">
        <f t="shared" si="28"/>
        <v>0</v>
      </c>
      <c r="AY46" s="4" t="s">
        <v>203</v>
      </c>
      <c r="AZ46" s="25"/>
      <c r="BA46" s="25"/>
      <c r="BB46" s="45"/>
      <c r="BC46" s="12" t="s">
        <v>418</v>
      </c>
      <c r="BD46" s="12" t="s">
        <v>418</v>
      </c>
      <c r="BE46" s="45"/>
      <c r="BF46" s="45"/>
      <c r="BG46" s="45"/>
      <c r="BH46" s="45"/>
      <c r="BI46" s="45"/>
      <c r="BJ46" s="88"/>
      <c r="BK46" s="88"/>
    </row>
    <row r="47" spans="1:63" s="165" customFormat="1" ht="12.95" customHeight="1" x14ac:dyDescent="0.25">
      <c r="A47" s="67" t="s">
        <v>405</v>
      </c>
      <c r="B47" s="112"/>
      <c r="C47" s="192" t="s">
        <v>552</v>
      </c>
      <c r="D47" s="112"/>
      <c r="E47" s="212"/>
      <c r="F47" s="69" t="s">
        <v>416</v>
      </c>
      <c r="G47" s="69" t="s">
        <v>407</v>
      </c>
      <c r="H47" s="12" t="s">
        <v>417</v>
      </c>
      <c r="I47" s="25" t="s">
        <v>143</v>
      </c>
      <c r="J47" s="1" t="s">
        <v>149</v>
      </c>
      <c r="K47" s="25" t="s">
        <v>196</v>
      </c>
      <c r="L47" s="24">
        <v>30</v>
      </c>
      <c r="M47" s="70" t="s">
        <v>197</v>
      </c>
      <c r="N47" s="71" t="s">
        <v>365</v>
      </c>
      <c r="O47" s="1" t="s">
        <v>166</v>
      </c>
      <c r="P47" s="25" t="s">
        <v>125</v>
      </c>
      <c r="Q47" s="24" t="s">
        <v>122</v>
      </c>
      <c r="R47" s="25" t="s">
        <v>200</v>
      </c>
      <c r="S47" s="25" t="s">
        <v>201</v>
      </c>
      <c r="T47" s="24"/>
      <c r="U47" s="24" t="s">
        <v>398</v>
      </c>
      <c r="V47" s="24" t="s">
        <v>146</v>
      </c>
      <c r="W47" s="9">
        <v>30</v>
      </c>
      <c r="X47" s="9">
        <v>60</v>
      </c>
      <c r="Y47" s="16">
        <v>10</v>
      </c>
      <c r="Z47" s="87" t="s">
        <v>409</v>
      </c>
      <c r="AA47" s="5" t="s">
        <v>138</v>
      </c>
      <c r="AB47" s="103">
        <v>0.1</v>
      </c>
      <c r="AC47" s="193">
        <v>4645243.51</v>
      </c>
      <c r="AD47" s="104">
        <f t="shared" ref="AD47" si="43">AB47*AC47</f>
        <v>464524.35100000002</v>
      </c>
      <c r="AE47" s="104">
        <f t="shared" si="35"/>
        <v>520267.27312000009</v>
      </c>
      <c r="AF47" s="105">
        <v>0.1</v>
      </c>
      <c r="AG47" s="193">
        <v>4645243.51</v>
      </c>
      <c r="AH47" s="104">
        <f t="shared" ref="AH47" si="44">AF47*AG47</f>
        <v>464524.35100000002</v>
      </c>
      <c r="AI47" s="104">
        <f t="shared" si="37"/>
        <v>520267.27312000009</v>
      </c>
      <c r="AJ47" s="106">
        <v>0</v>
      </c>
      <c r="AK47" s="106">
        <v>0</v>
      </c>
      <c r="AL47" s="106">
        <v>0</v>
      </c>
      <c r="AM47" s="106">
        <v>0</v>
      </c>
      <c r="AN47" s="106">
        <v>0</v>
      </c>
      <c r="AO47" s="106">
        <v>0</v>
      </c>
      <c r="AP47" s="106">
        <v>0</v>
      </c>
      <c r="AQ47" s="106">
        <v>0</v>
      </c>
      <c r="AR47" s="106">
        <v>0</v>
      </c>
      <c r="AS47" s="106">
        <v>0</v>
      </c>
      <c r="AT47" s="106">
        <v>0</v>
      </c>
      <c r="AU47" s="106">
        <v>0</v>
      </c>
      <c r="AV47" s="107">
        <f t="shared" si="38"/>
        <v>0.2</v>
      </c>
      <c r="AW47" s="42">
        <v>0</v>
      </c>
      <c r="AX47" s="42">
        <f t="shared" si="28"/>
        <v>0</v>
      </c>
      <c r="AY47" s="108" t="s">
        <v>203</v>
      </c>
      <c r="AZ47" s="109"/>
      <c r="BA47" s="109"/>
      <c r="BB47" s="111"/>
      <c r="BC47" s="110" t="s">
        <v>418</v>
      </c>
      <c r="BD47" s="110" t="s">
        <v>418</v>
      </c>
      <c r="BE47" s="111"/>
      <c r="BF47" s="111"/>
      <c r="BG47" s="111"/>
      <c r="BH47" s="111"/>
      <c r="BI47" s="111"/>
      <c r="BJ47" s="88"/>
      <c r="BK47" s="27">
        <v>14</v>
      </c>
    </row>
    <row r="48" spans="1:63" s="188" customFormat="1" ht="12.95" customHeight="1" x14ac:dyDescent="0.25">
      <c r="A48" s="183" t="s">
        <v>405</v>
      </c>
      <c r="B48" s="159">
        <v>210000058</v>
      </c>
      <c r="C48" s="159" t="s">
        <v>660</v>
      </c>
      <c r="D48" s="159"/>
      <c r="E48" s="213"/>
      <c r="F48" s="194" t="s">
        <v>416</v>
      </c>
      <c r="G48" s="194" t="s">
        <v>407</v>
      </c>
      <c r="H48" s="194" t="s">
        <v>417</v>
      </c>
      <c r="I48" s="184" t="s">
        <v>143</v>
      </c>
      <c r="J48" s="153" t="s">
        <v>149</v>
      </c>
      <c r="K48" s="184" t="s">
        <v>196</v>
      </c>
      <c r="L48" s="183">
        <v>30</v>
      </c>
      <c r="M48" s="154" t="s">
        <v>197</v>
      </c>
      <c r="N48" s="195" t="s">
        <v>365</v>
      </c>
      <c r="O48" s="153" t="s">
        <v>166</v>
      </c>
      <c r="P48" s="184" t="s">
        <v>125</v>
      </c>
      <c r="Q48" s="183" t="s">
        <v>122</v>
      </c>
      <c r="R48" s="184" t="s">
        <v>200</v>
      </c>
      <c r="S48" s="184" t="s">
        <v>201</v>
      </c>
      <c r="T48" s="183"/>
      <c r="U48" s="183" t="s">
        <v>398</v>
      </c>
      <c r="V48" s="183" t="s">
        <v>146</v>
      </c>
      <c r="W48" s="194">
        <v>30</v>
      </c>
      <c r="X48" s="194">
        <v>60</v>
      </c>
      <c r="Y48" s="157">
        <v>10</v>
      </c>
      <c r="Z48" s="197" t="s">
        <v>409</v>
      </c>
      <c r="AA48" s="182" t="s">
        <v>138</v>
      </c>
      <c r="AB48" s="186">
        <v>0.1</v>
      </c>
      <c r="AC48" s="198">
        <v>4598791.07</v>
      </c>
      <c r="AD48" s="186">
        <v>459879.10700000008</v>
      </c>
      <c r="AE48" s="186">
        <v>515064.59984000016</v>
      </c>
      <c r="AF48" s="186">
        <v>0.1</v>
      </c>
      <c r="AG48" s="186">
        <v>4161290.5</v>
      </c>
      <c r="AH48" s="186">
        <v>416129.05000000005</v>
      </c>
      <c r="AI48" s="186">
        <v>466064.53600000008</v>
      </c>
      <c r="AJ48" s="187">
        <v>0</v>
      </c>
      <c r="AK48" s="187">
        <v>0</v>
      </c>
      <c r="AL48" s="187">
        <v>0</v>
      </c>
      <c r="AM48" s="187">
        <v>0</v>
      </c>
      <c r="AN48" s="187">
        <v>0</v>
      </c>
      <c r="AO48" s="187">
        <v>0</v>
      </c>
      <c r="AP48" s="187">
        <v>0</v>
      </c>
      <c r="AQ48" s="187">
        <v>0</v>
      </c>
      <c r="AR48" s="187">
        <v>0</v>
      </c>
      <c r="AS48" s="187">
        <v>0</v>
      </c>
      <c r="AT48" s="187">
        <v>0</v>
      </c>
      <c r="AU48" s="187">
        <v>0</v>
      </c>
      <c r="AV48" s="187">
        <f t="shared" si="38"/>
        <v>0.2</v>
      </c>
      <c r="AW48" s="186">
        <f t="shared" si="33"/>
        <v>876008.15700000012</v>
      </c>
      <c r="AX48" s="186">
        <f t="shared" si="28"/>
        <v>981129.13584000024</v>
      </c>
      <c r="AY48" s="159" t="s">
        <v>203</v>
      </c>
      <c r="AZ48" s="184"/>
      <c r="BA48" s="184"/>
      <c r="BB48" s="196"/>
      <c r="BC48" s="194" t="s">
        <v>418</v>
      </c>
      <c r="BD48" s="194" t="s">
        <v>418</v>
      </c>
      <c r="BE48" s="196"/>
      <c r="BF48" s="196"/>
      <c r="BG48" s="196"/>
      <c r="BH48" s="196"/>
      <c r="BI48" s="196"/>
      <c r="BJ48" s="88"/>
      <c r="BK48" s="32" t="s">
        <v>653</v>
      </c>
    </row>
    <row r="49" spans="1:63" s="165" customFormat="1" ht="12.95" customHeight="1" x14ac:dyDescent="0.25">
      <c r="A49" s="67" t="s">
        <v>405</v>
      </c>
      <c r="B49" s="73"/>
      <c r="C49" s="190" t="s">
        <v>470</v>
      </c>
      <c r="D49" s="73"/>
      <c r="E49" s="212"/>
      <c r="F49" s="69" t="s">
        <v>416</v>
      </c>
      <c r="G49" s="69" t="s">
        <v>407</v>
      </c>
      <c r="H49" s="12" t="s">
        <v>417</v>
      </c>
      <c r="I49" s="25" t="s">
        <v>143</v>
      </c>
      <c r="J49" s="1" t="s">
        <v>149</v>
      </c>
      <c r="K49" s="25" t="s">
        <v>196</v>
      </c>
      <c r="L49" s="24">
        <v>30</v>
      </c>
      <c r="M49" s="70" t="s">
        <v>197</v>
      </c>
      <c r="N49" s="71" t="s">
        <v>365</v>
      </c>
      <c r="O49" s="24" t="s">
        <v>126</v>
      </c>
      <c r="P49" s="25" t="s">
        <v>125</v>
      </c>
      <c r="Q49" s="24" t="s">
        <v>122</v>
      </c>
      <c r="R49" s="25" t="s">
        <v>200</v>
      </c>
      <c r="S49" s="25" t="s">
        <v>201</v>
      </c>
      <c r="T49" s="24"/>
      <c r="U49" s="24" t="s">
        <v>398</v>
      </c>
      <c r="V49" s="24" t="s">
        <v>146</v>
      </c>
      <c r="W49" s="9">
        <v>30</v>
      </c>
      <c r="X49" s="9">
        <v>60</v>
      </c>
      <c r="Y49" s="16">
        <v>10</v>
      </c>
      <c r="Z49" s="87" t="s">
        <v>409</v>
      </c>
      <c r="AA49" s="5" t="s">
        <v>138</v>
      </c>
      <c r="AB49" s="72">
        <v>0.4</v>
      </c>
      <c r="AC49" s="191">
        <v>1806472.88</v>
      </c>
      <c r="AD49" s="72">
        <f t="shared" si="34"/>
        <v>722589.152</v>
      </c>
      <c r="AE49" s="72">
        <f t="shared" si="35"/>
        <v>809299.85024000006</v>
      </c>
      <c r="AF49" s="72">
        <v>0.4</v>
      </c>
      <c r="AG49" s="191">
        <v>1806472.88</v>
      </c>
      <c r="AH49" s="72">
        <f t="shared" si="36"/>
        <v>722589.152</v>
      </c>
      <c r="AI49" s="72">
        <f t="shared" si="37"/>
        <v>809299.85024000006</v>
      </c>
      <c r="AJ49" s="19">
        <v>0</v>
      </c>
      <c r="AK49" s="19">
        <v>0</v>
      </c>
      <c r="AL49" s="19">
        <v>0</v>
      </c>
      <c r="AM49" s="19">
        <v>0</v>
      </c>
      <c r="AN49" s="19">
        <v>0</v>
      </c>
      <c r="AO49" s="19">
        <v>0</v>
      </c>
      <c r="AP49" s="19">
        <v>0</v>
      </c>
      <c r="AQ49" s="19">
        <v>0</v>
      </c>
      <c r="AR49" s="19">
        <v>0</v>
      </c>
      <c r="AS49" s="19">
        <v>0</v>
      </c>
      <c r="AT49" s="19">
        <v>0</v>
      </c>
      <c r="AU49" s="19">
        <v>0</v>
      </c>
      <c r="AV49" s="65">
        <f t="shared" si="38"/>
        <v>0.8</v>
      </c>
      <c r="AW49" s="42">
        <v>0</v>
      </c>
      <c r="AX49" s="42">
        <f t="shared" si="28"/>
        <v>0</v>
      </c>
      <c r="AY49" s="4" t="s">
        <v>203</v>
      </c>
      <c r="AZ49" s="25"/>
      <c r="BA49" s="25"/>
      <c r="BB49" s="45"/>
      <c r="BC49" s="12" t="s">
        <v>419</v>
      </c>
      <c r="BD49" s="12" t="s">
        <v>419</v>
      </c>
      <c r="BE49" s="45"/>
      <c r="BF49" s="45"/>
      <c r="BG49" s="45"/>
      <c r="BH49" s="45"/>
      <c r="BI49" s="45"/>
      <c r="BJ49" s="88"/>
      <c r="BK49" s="88"/>
    </row>
    <row r="50" spans="1:63" s="165" customFormat="1" ht="12.95" customHeight="1" x14ac:dyDescent="0.25">
      <c r="A50" s="67" t="s">
        <v>405</v>
      </c>
      <c r="B50" s="112"/>
      <c r="C50" s="192" t="s">
        <v>553</v>
      </c>
      <c r="D50" s="112"/>
      <c r="E50" s="212"/>
      <c r="F50" s="69" t="s">
        <v>416</v>
      </c>
      <c r="G50" s="69" t="s">
        <v>407</v>
      </c>
      <c r="H50" s="12" t="s">
        <v>417</v>
      </c>
      <c r="I50" s="25" t="s">
        <v>143</v>
      </c>
      <c r="J50" s="1" t="s">
        <v>149</v>
      </c>
      <c r="K50" s="25" t="s">
        <v>196</v>
      </c>
      <c r="L50" s="24">
        <v>30</v>
      </c>
      <c r="M50" s="70" t="s">
        <v>197</v>
      </c>
      <c r="N50" s="71" t="s">
        <v>365</v>
      </c>
      <c r="O50" s="1" t="s">
        <v>166</v>
      </c>
      <c r="P50" s="25" t="s">
        <v>125</v>
      </c>
      <c r="Q50" s="24" t="s">
        <v>122</v>
      </c>
      <c r="R50" s="25" t="s">
        <v>200</v>
      </c>
      <c r="S50" s="25" t="s">
        <v>201</v>
      </c>
      <c r="T50" s="24"/>
      <c r="U50" s="24" t="s">
        <v>398</v>
      </c>
      <c r="V50" s="24" t="s">
        <v>146</v>
      </c>
      <c r="W50" s="9">
        <v>30</v>
      </c>
      <c r="X50" s="9">
        <v>60</v>
      </c>
      <c r="Y50" s="16">
        <v>10</v>
      </c>
      <c r="Z50" s="87" t="s">
        <v>409</v>
      </c>
      <c r="AA50" s="5" t="s">
        <v>138</v>
      </c>
      <c r="AB50" s="103">
        <v>0.4</v>
      </c>
      <c r="AC50" s="193">
        <v>1806472.88</v>
      </c>
      <c r="AD50" s="104">
        <f t="shared" ref="AD50" si="45">AB50*AC50</f>
        <v>722589.152</v>
      </c>
      <c r="AE50" s="104">
        <f t="shared" si="35"/>
        <v>809299.85024000006</v>
      </c>
      <c r="AF50" s="105">
        <v>0.4</v>
      </c>
      <c r="AG50" s="193">
        <v>1806472.88</v>
      </c>
      <c r="AH50" s="104">
        <f t="shared" ref="AH50" si="46">AF50*AG50</f>
        <v>722589.152</v>
      </c>
      <c r="AI50" s="104">
        <f t="shared" si="37"/>
        <v>809299.85024000006</v>
      </c>
      <c r="AJ50" s="106">
        <v>0</v>
      </c>
      <c r="AK50" s="106">
        <v>0</v>
      </c>
      <c r="AL50" s="106">
        <v>0</v>
      </c>
      <c r="AM50" s="106">
        <v>0</v>
      </c>
      <c r="AN50" s="106">
        <v>0</v>
      </c>
      <c r="AO50" s="106">
        <v>0</v>
      </c>
      <c r="AP50" s="106">
        <v>0</v>
      </c>
      <c r="AQ50" s="106">
        <v>0</v>
      </c>
      <c r="AR50" s="106">
        <v>0</v>
      </c>
      <c r="AS50" s="106">
        <v>0</v>
      </c>
      <c r="AT50" s="106">
        <v>0</v>
      </c>
      <c r="AU50" s="106">
        <v>0</v>
      </c>
      <c r="AV50" s="107">
        <f t="shared" si="38"/>
        <v>0.8</v>
      </c>
      <c r="AW50" s="42">
        <v>0</v>
      </c>
      <c r="AX50" s="42">
        <f t="shared" si="28"/>
        <v>0</v>
      </c>
      <c r="AY50" s="108" t="s">
        <v>203</v>
      </c>
      <c r="AZ50" s="109"/>
      <c r="BA50" s="109"/>
      <c r="BB50" s="111"/>
      <c r="BC50" s="110" t="s">
        <v>419</v>
      </c>
      <c r="BD50" s="110" t="s">
        <v>419</v>
      </c>
      <c r="BE50" s="111"/>
      <c r="BF50" s="111"/>
      <c r="BG50" s="111"/>
      <c r="BH50" s="111"/>
      <c r="BI50" s="111"/>
      <c r="BJ50" s="88"/>
      <c r="BK50" s="27">
        <v>14</v>
      </c>
    </row>
    <row r="51" spans="1:63" s="188" customFormat="1" ht="12.95" customHeight="1" x14ac:dyDescent="0.25">
      <c r="A51" s="183" t="s">
        <v>405</v>
      </c>
      <c r="B51" s="159">
        <v>210000060</v>
      </c>
      <c r="C51" s="159" t="s">
        <v>661</v>
      </c>
      <c r="D51" s="159"/>
      <c r="E51" s="213"/>
      <c r="F51" s="194" t="s">
        <v>416</v>
      </c>
      <c r="G51" s="194" t="s">
        <v>407</v>
      </c>
      <c r="H51" s="194" t="s">
        <v>417</v>
      </c>
      <c r="I51" s="184" t="s">
        <v>143</v>
      </c>
      <c r="J51" s="153" t="s">
        <v>149</v>
      </c>
      <c r="K51" s="184" t="s">
        <v>196</v>
      </c>
      <c r="L51" s="183">
        <v>30</v>
      </c>
      <c r="M51" s="154" t="s">
        <v>197</v>
      </c>
      <c r="N51" s="195" t="s">
        <v>365</v>
      </c>
      <c r="O51" s="153" t="s">
        <v>166</v>
      </c>
      <c r="P51" s="184" t="s">
        <v>125</v>
      </c>
      <c r="Q51" s="183" t="s">
        <v>122</v>
      </c>
      <c r="R51" s="184" t="s">
        <v>200</v>
      </c>
      <c r="S51" s="184" t="s">
        <v>201</v>
      </c>
      <c r="T51" s="183"/>
      <c r="U51" s="183" t="s">
        <v>398</v>
      </c>
      <c r="V51" s="183" t="s">
        <v>146</v>
      </c>
      <c r="W51" s="194">
        <v>30</v>
      </c>
      <c r="X51" s="194">
        <v>60</v>
      </c>
      <c r="Y51" s="157">
        <v>10</v>
      </c>
      <c r="Z51" s="197" t="s">
        <v>409</v>
      </c>
      <c r="AA51" s="182" t="s">
        <v>138</v>
      </c>
      <c r="AB51" s="186">
        <v>0.1</v>
      </c>
      <c r="AC51" s="198">
        <v>1788408.15</v>
      </c>
      <c r="AD51" s="186">
        <v>178840.815</v>
      </c>
      <c r="AE51" s="186">
        <v>200301.71280000001</v>
      </c>
      <c r="AF51" s="186">
        <v>0.4</v>
      </c>
      <c r="AG51" s="186">
        <v>1746787.35</v>
      </c>
      <c r="AH51" s="186">
        <v>698714.94000000006</v>
      </c>
      <c r="AI51" s="186">
        <v>782560.73280000011</v>
      </c>
      <c r="AJ51" s="187">
        <v>0</v>
      </c>
      <c r="AK51" s="187">
        <v>0</v>
      </c>
      <c r="AL51" s="187">
        <v>0</v>
      </c>
      <c r="AM51" s="187">
        <v>0</v>
      </c>
      <c r="AN51" s="187">
        <v>0</v>
      </c>
      <c r="AO51" s="187">
        <v>0</v>
      </c>
      <c r="AP51" s="187">
        <v>0</v>
      </c>
      <c r="AQ51" s="187">
        <v>0</v>
      </c>
      <c r="AR51" s="187">
        <v>0</v>
      </c>
      <c r="AS51" s="187">
        <v>0</v>
      </c>
      <c r="AT51" s="187">
        <v>0</v>
      </c>
      <c r="AU51" s="187">
        <v>0</v>
      </c>
      <c r="AV51" s="187">
        <f t="shared" si="38"/>
        <v>0.5</v>
      </c>
      <c r="AW51" s="186">
        <f t="shared" si="33"/>
        <v>877555.75500000012</v>
      </c>
      <c r="AX51" s="186">
        <f t="shared" si="28"/>
        <v>982862.44560000021</v>
      </c>
      <c r="AY51" s="159" t="s">
        <v>203</v>
      </c>
      <c r="AZ51" s="184"/>
      <c r="BA51" s="184"/>
      <c r="BB51" s="196"/>
      <c r="BC51" s="194" t="s">
        <v>419</v>
      </c>
      <c r="BD51" s="194" t="s">
        <v>419</v>
      </c>
      <c r="BE51" s="196"/>
      <c r="BF51" s="196"/>
      <c r="BG51" s="196"/>
      <c r="BH51" s="196"/>
      <c r="BI51" s="196"/>
      <c r="BJ51" s="88"/>
      <c r="BK51" s="32" t="s">
        <v>653</v>
      </c>
    </row>
    <row r="52" spans="1:63" s="165" customFormat="1" ht="12.95" customHeight="1" x14ac:dyDescent="0.25">
      <c r="A52" s="67" t="s">
        <v>405</v>
      </c>
      <c r="B52" s="73"/>
      <c r="C52" s="190" t="s">
        <v>471</v>
      </c>
      <c r="D52" s="73"/>
      <c r="E52" s="212"/>
      <c r="F52" s="69" t="s">
        <v>411</v>
      </c>
      <c r="G52" s="69" t="s">
        <v>407</v>
      </c>
      <c r="H52" s="12" t="s">
        <v>412</v>
      </c>
      <c r="I52" s="25" t="s">
        <v>143</v>
      </c>
      <c r="J52" s="1" t="s">
        <v>149</v>
      </c>
      <c r="K52" s="25" t="s">
        <v>196</v>
      </c>
      <c r="L52" s="24">
        <v>30</v>
      </c>
      <c r="M52" s="70" t="s">
        <v>197</v>
      </c>
      <c r="N52" s="71" t="s">
        <v>365</v>
      </c>
      <c r="O52" s="24" t="s">
        <v>126</v>
      </c>
      <c r="P52" s="25" t="s">
        <v>125</v>
      </c>
      <c r="Q52" s="24" t="s">
        <v>122</v>
      </c>
      <c r="R52" s="25" t="s">
        <v>200</v>
      </c>
      <c r="S52" s="25" t="s">
        <v>201</v>
      </c>
      <c r="T52" s="24"/>
      <c r="U52" s="24" t="s">
        <v>398</v>
      </c>
      <c r="V52" s="24" t="s">
        <v>146</v>
      </c>
      <c r="W52" s="9">
        <v>30</v>
      </c>
      <c r="X52" s="9">
        <v>60</v>
      </c>
      <c r="Y52" s="16">
        <v>10</v>
      </c>
      <c r="Z52" s="87" t="s">
        <v>409</v>
      </c>
      <c r="AA52" s="5" t="s">
        <v>138</v>
      </c>
      <c r="AB52" s="72">
        <v>0.55000000000000004</v>
      </c>
      <c r="AC52" s="191">
        <v>2806264.89</v>
      </c>
      <c r="AD52" s="72">
        <f t="shared" si="34"/>
        <v>1543445.6895000001</v>
      </c>
      <c r="AE52" s="72">
        <f t="shared" si="35"/>
        <v>1728659.1722400002</v>
      </c>
      <c r="AF52" s="72">
        <v>0.55000000000000004</v>
      </c>
      <c r="AG52" s="191">
        <v>2806264.9</v>
      </c>
      <c r="AH52" s="72">
        <f t="shared" si="36"/>
        <v>1543445.6950000001</v>
      </c>
      <c r="AI52" s="72">
        <f t="shared" si="37"/>
        <v>1728659.1784000003</v>
      </c>
      <c r="AJ52" s="19">
        <v>0</v>
      </c>
      <c r="AK52" s="19">
        <v>0</v>
      </c>
      <c r="AL52" s="19">
        <v>0</v>
      </c>
      <c r="AM52" s="19">
        <v>0</v>
      </c>
      <c r="AN52" s="19">
        <v>0</v>
      </c>
      <c r="AO52" s="19">
        <v>0</v>
      </c>
      <c r="AP52" s="19">
        <v>0</v>
      </c>
      <c r="AQ52" s="19">
        <v>0</v>
      </c>
      <c r="AR52" s="19">
        <v>0</v>
      </c>
      <c r="AS52" s="19">
        <v>0</v>
      </c>
      <c r="AT52" s="19">
        <v>0</v>
      </c>
      <c r="AU52" s="19">
        <v>0</v>
      </c>
      <c r="AV52" s="65">
        <f t="shared" si="38"/>
        <v>1.1000000000000001</v>
      </c>
      <c r="AW52" s="42">
        <v>0</v>
      </c>
      <c r="AX52" s="42">
        <f t="shared" si="28"/>
        <v>0</v>
      </c>
      <c r="AY52" s="4" t="s">
        <v>203</v>
      </c>
      <c r="AZ52" s="25"/>
      <c r="BA52" s="25"/>
      <c r="BB52" s="45"/>
      <c r="BC52" s="12" t="s">
        <v>420</v>
      </c>
      <c r="BD52" s="12" t="s">
        <v>420</v>
      </c>
      <c r="BE52" s="45"/>
      <c r="BF52" s="45"/>
      <c r="BG52" s="45"/>
      <c r="BH52" s="45"/>
      <c r="BI52" s="45"/>
      <c r="BJ52" s="88"/>
      <c r="BK52" s="88"/>
    </row>
    <row r="53" spans="1:63" s="165" customFormat="1" ht="12.95" customHeight="1" x14ac:dyDescent="0.25">
      <c r="A53" s="67" t="s">
        <v>405</v>
      </c>
      <c r="B53" s="112"/>
      <c r="C53" s="192" t="s">
        <v>554</v>
      </c>
      <c r="D53" s="112"/>
      <c r="E53" s="212"/>
      <c r="F53" s="69" t="s">
        <v>411</v>
      </c>
      <c r="G53" s="69" t="s">
        <v>407</v>
      </c>
      <c r="H53" s="12" t="s">
        <v>412</v>
      </c>
      <c r="I53" s="25" t="s">
        <v>143</v>
      </c>
      <c r="J53" s="1" t="s">
        <v>149</v>
      </c>
      <c r="K53" s="25" t="s">
        <v>196</v>
      </c>
      <c r="L53" s="24">
        <v>30</v>
      </c>
      <c r="M53" s="70" t="s">
        <v>197</v>
      </c>
      <c r="N53" s="71" t="s">
        <v>365</v>
      </c>
      <c r="O53" s="1" t="s">
        <v>166</v>
      </c>
      <c r="P53" s="25" t="s">
        <v>125</v>
      </c>
      <c r="Q53" s="24" t="s">
        <v>122</v>
      </c>
      <c r="R53" s="25" t="s">
        <v>200</v>
      </c>
      <c r="S53" s="25" t="s">
        <v>201</v>
      </c>
      <c r="T53" s="24"/>
      <c r="U53" s="24" t="s">
        <v>398</v>
      </c>
      <c r="V53" s="24" t="s">
        <v>146</v>
      </c>
      <c r="W53" s="9">
        <v>30</v>
      </c>
      <c r="X53" s="9">
        <v>60</v>
      </c>
      <c r="Y53" s="16">
        <v>10</v>
      </c>
      <c r="Z53" s="87" t="s">
        <v>409</v>
      </c>
      <c r="AA53" s="5" t="s">
        <v>138</v>
      </c>
      <c r="AB53" s="103">
        <v>0.55000000000000004</v>
      </c>
      <c r="AC53" s="193">
        <v>2806264.89</v>
      </c>
      <c r="AD53" s="104">
        <f t="shared" ref="AD53" si="47">AB53*AC53</f>
        <v>1543445.6895000001</v>
      </c>
      <c r="AE53" s="104">
        <f t="shared" si="35"/>
        <v>1728659.1722400002</v>
      </c>
      <c r="AF53" s="105">
        <v>0.55000000000000004</v>
      </c>
      <c r="AG53" s="193">
        <v>2806264.9</v>
      </c>
      <c r="AH53" s="104">
        <f t="shared" ref="AH53" si="48">AF53*AG53</f>
        <v>1543445.6950000001</v>
      </c>
      <c r="AI53" s="104">
        <f t="shared" si="37"/>
        <v>1728659.1784000003</v>
      </c>
      <c r="AJ53" s="106">
        <v>0</v>
      </c>
      <c r="AK53" s="106">
        <v>0</v>
      </c>
      <c r="AL53" s="106">
        <v>0</v>
      </c>
      <c r="AM53" s="106">
        <v>0</v>
      </c>
      <c r="AN53" s="106">
        <v>0</v>
      </c>
      <c r="AO53" s="106">
        <v>0</v>
      </c>
      <c r="AP53" s="106">
        <v>0</v>
      </c>
      <c r="AQ53" s="106">
        <v>0</v>
      </c>
      <c r="AR53" s="106">
        <v>0</v>
      </c>
      <c r="AS53" s="106">
        <v>0</v>
      </c>
      <c r="AT53" s="106">
        <v>0</v>
      </c>
      <c r="AU53" s="106">
        <v>0</v>
      </c>
      <c r="AV53" s="107">
        <f t="shared" si="38"/>
        <v>1.1000000000000001</v>
      </c>
      <c r="AW53" s="42">
        <v>0</v>
      </c>
      <c r="AX53" s="42">
        <f t="shared" si="28"/>
        <v>0</v>
      </c>
      <c r="AY53" s="108" t="s">
        <v>203</v>
      </c>
      <c r="AZ53" s="109"/>
      <c r="BA53" s="109"/>
      <c r="BB53" s="111"/>
      <c r="BC53" s="110" t="s">
        <v>420</v>
      </c>
      <c r="BD53" s="110" t="s">
        <v>420</v>
      </c>
      <c r="BE53" s="111"/>
      <c r="BF53" s="111"/>
      <c r="BG53" s="111"/>
      <c r="BH53" s="111"/>
      <c r="BI53" s="111"/>
      <c r="BJ53" s="88"/>
      <c r="BK53" s="27">
        <v>14</v>
      </c>
    </row>
    <row r="54" spans="1:63" s="188" customFormat="1" ht="12.95" customHeight="1" x14ac:dyDescent="0.25">
      <c r="A54" s="183" t="s">
        <v>405</v>
      </c>
      <c r="B54" s="159">
        <v>210000061</v>
      </c>
      <c r="C54" s="159" t="s">
        <v>662</v>
      </c>
      <c r="D54" s="159"/>
      <c r="E54" s="213"/>
      <c r="F54" s="194" t="s">
        <v>411</v>
      </c>
      <c r="G54" s="194" t="s">
        <v>407</v>
      </c>
      <c r="H54" s="194" t="s">
        <v>412</v>
      </c>
      <c r="I54" s="184" t="s">
        <v>143</v>
      </c>
      <c r="J54" s="153" t="s">
        <v>149</v>
      </c>
      <c r="K54" s="184" t="s">
        <v>196</v>
      </c>
      <c r="L54" s="183">
        <v>30</v>
      </c>
      <c r="M54" s="154" t="s">
        <v>197</v>
      </c>
      <c r="N54" s="195" t="s">
        <v>365</v>
      </c>
      <c r="O54" s="153" t="s">
        <v>166</v>
      </c>
      <c r="P54" s="184" t="s">
        <v>125</v>
      </c>
      <c r="Q54" s="183" t="s">
        <v>122</v>
      </c>
      <c r="R54" s="184" t="s">
        <v>200</v>
      </c>
      <c r="S54" s="184" t="s">
        <v>201</v>
      </c>
      <c r="T54" s="183"/>
      <c r="U54" s="183" t="s">
        <v>398</v>
      </c>
      <c r="V54" s="183" t="s">
        <v>146</v>
      </c>
      <c r="W54" s="194">
        <v>30</v>
      </c>
      <c r="X54" s="194">
        <v>60</v>
      </c>
      <c r="Y54" s="157">
        <v>10</v>
      </c>
      <c r="Z54" s="197" t="s">
        <v>409</v>
      </c>
      <c r="AA54" s="182" t="s">
        <v>138</v>
      </c>
      <c r="AB54" s="186">
        <v>0</v>
      </c>
      <c r="AC54" s="198">
        <v>2806264.89</v>
      </c>
      <c r="AD54" s="186">
        <v>0</v>
      </c>
      <c r="AE54" s="186">
        <v>0</v>
      </c>
      <c r="AF54" s="186">
        <v>0.55000000000000004</v>
      </c>
      <c r="AG54" s="186">
        <v>2806264.9</v>
      </c>
      <c r="AH54" s="186">
        <v>1543445.6950000001</v>
      </c>
      <c r="AI54" s="186">
        <v>1728659.1784000003</v>
      </c>
      <c r="AJ54" s="187">
        <v>0</v>
      </c>
      <c r="AK54" s="187">
        <v>0</v>
      </c>
      <c r="AL54" s="187">
        <v>0</v>
      </c>
      <c r="AM54" s="187">
        <v>0</v>
      </c>
      <c r="AN54" s="187">
        <v>0</v>
      </c>
      <c r="AO54" s="187">
        <v>0</v>
      </c>
      <c r="AP54" s="187">
        <v>0</v>
      </c>
      <c r="AQ54" s="187">
        <v>0</v>
      </c>
      <c r="AR54" s="187">
        <v>0</v>
      </c>
      <c r="AS54" s="187">
        <v>0</v>
      </c>
      <c r="AT54" s="187">
        <v>0</v>
      </c>
      <c r="AU54" s="187">
        <v>0</v>
      </c>
      <c r="AV54" s="187">
        <f t="shared" si="38"/>
        <v>0.55000000000000004</v>
      </c>
      <c r="AW54" s="186">
        <f t="shared" si="33"/>
        <v>1543445.6950000001</v>
      </c>
      <c r="AX54" s="186">
        <f t="shared" si="28"/>
        <v>1728659.1784000003</v>
      </c>
      <c r="AY54" s="159" t="s">
        <v>203</v>
      </c>
      <c r="AZ54" s="184"/>
      <c r="BA54" s="184"/>
      <c r="BB54" s="196"/>
      <c r="BC54" s="194" t="s">
        <v>420</v>
      </c>
      <c r="BD54" s="194" t="s">
        <v>420</v>
      </c>
      <c r="BE54" s="196"/>
      <c r="BF54" s="196"/>
      <c r="BG54" s="196"/>
      <c r="BH54" s="196"/>
      <c r="BI54" s="196"/>
      <c r="BJ54" s="88"/>
      <c r="BK54" s="32" t="s">
        <v>653</v>
      </c>
    </row>
    <row r="55" spans="1:63" s="165" customFormat="1" ht="12.95" customHeight="1" x14ac:dyDescent="0.25">
      <c r="A55" s="67" t="s">
        <v>405</v>
      </c>
      <c r="B55" s="73"/>
      <c r="C55" s="190" t="s">
        <v>472</v>
      </c>
      <c r="D55" s="73"/>
      <c r="E55" s="212"/>
      <c r="F55" s="69" t="s">
        <v>411</v>
      </c>
      <c r="G55" s="69" t="s">
        <v>407</v>
      </c>
      <c r="H55" s="12" t="s">
        <v>412</v>
      </c>
      <c r="I55" s="25" t="s">
        <v>143</v>
      </c>
      <c r="J55" s="1" t="s">
        <v>149</v>
      </c>
      <c r="K55" s="25" t="s">
        <v>196</v>
      </c>
      <c r="L55" s="24">
        <v>30</v>
      </c>
      <c r="M55" s="70" t="s">
        <v>197</v>
      </c>
      <c r="N55" s="71" t="s">
        <v>365</v>
      </c>
      <c r="O55" s="24" t="s">
        <v>126</v>
      </c>
      <c r="P55" s="25" t="s">
        <v>125</v>
      </c>
      <c r="Q55" s="24" t="s">
        <v>122</v>
      </c>
      <c r="R55" s="25" t="s">
        <v>200</v>
      </c>
      <c r="S55" s="25" t="s">
        <v>201</v>
      </c>
      <c r="T55" s="24"/>
      <c r="U55" s="24" t="s">
        <v>398</v>
      </c>
      <c r="V55" s="24" t="s">
        <v>146</v>
      </c>
      <c r="W55" s="9">
        <v>30</v>
      </c>
      <c r="X55" s="9">
        <v>60</v>
      </c>
      <c r="Y55" s="16">
        <v>10</v>
      </c>
      <c r="Z55" s="87" t="s">
        <v>409</v>
      </c>
      <c r="AA55" s="5" t="s">
        <v>138</v>
      </c>
      <c r="AB55" s="72">
        <v>1</v>
      </c>
      <c r="AC55" s="191">
        <v>503538.94</v>
      </c>
      <c r="AD55" s="72">
        <f t="shared" si="34"/>
        <v>503538.94</v>
      </c>
      <c r="AE55" s="72">
        <f t="shared" si="35"/>
        <v>563963.6128</v>
      </c>
      <c r="AF55" s="72">
        <v>1</v>
      </c>
      <c r="AG55" s="191">
        <v>503538.94</v>
      </c>
      <c r="AH55" s="72">
        <f t="shared" si="36"/>
        <v>503538.94</v>
      </c>
      <c r="AI55" s="72">
        <f t="shared" si="37"/>
        <v>563963.6128</v>
      </c>
      <c r="AJ55" s="19">
        <v>0</v>
      </c>
      <c r="AK55" s="19">
        <v>0</v>
      </c>
      <c r="AL55" s="19">
        <v>0</v>
      </c>
      <c r="AM55" s="19">
        <v>0</v>
      </c>
      <c r="AN55" s="19">
        <v>0</v>
      </c>
      <c r="AO55" s="19">
        <v>0</v>
      </c>
      <c r="AP55" s="19">
        <v>0</v>
      </c>
      <c r="AQ55" s="19">
        <v>0</v>
      </c>
      <c r="AR55" s="19">
        <v>0</v>
      </c>
      <c r="AS55" s="19">
        <v>0</v>
      </c>
      <c r="AT55" s="19">
        <v>0</v>
      </c>
      <c r="AU55" s="19">
        <v>0</v>
      </c>
      <c r="AV55" s="65">
        <f t="shared" si="38"/>
        <v>2</v>
      </c>
      <c r="AW55" s="42">
        <v>0</v>
      </c>
      <c r="AX55" s="42">
        <f t="shared" si="28"/>
        <v>0</v>
      </c>
      <c r="AY55" s="4" t="s">
        <v>203</v>
      </c>
      <c r="AZ55" s="25"/>
      <c r="BA55" s="25"/>
      <c r="BB55" s="45"/>
      <c r="BC55" s="12" t="s">
        <v>421</v>
      </c>
      <c r="BD55" s="12" t="s">
        <v>421</v>
      </c>
      <c r="BE55" s="45"/>
      <c r="BF55" s="45"/>
      <c r="BG55" s="45"/>
      <c r="BH55" s="45"/>
      <c r="BI55" s="45"/>
      <c r="BJ55" s="88"/>
      <c r="BK55" s="88"/>
    </row>
    <row r="56" spans="1:63" s="165" customFormat="1" ht="12.95" customHeight="1" x14ac:dyDescent="0.25">
      <c r="A56" s="67" t="s">
        <v>405</v>
      </c>
      <c r="B56" s="112"/>
      <c r="C56" s="192" t="s">
        <v>555</v>
      </c>
      <c r="D56" s="112"/>
      <c r="E56" s="212"/>
      <c r="F56" s="69" t="s">
        <v>411</v>
      </c>
      <c r="G56" s="69" t="s">
        <v>407</v>
      </c>
      <c r="H56" s="12" t="s">
        <v>412</v>
      </c>
      <c r="I56" s="25" t="s">
        <v>143</v>
      </c>
      <c r="J56" s="1" t="s">
        <v>149</v>
      </c>
      <c r="K56" s="25" t="s">
        <v>196</v>
      </c>
      <c r="L56" s="24">
        <v>30</v>
      </c>
      <c r="M56" s="70" t="s">
        <v>197</v>
      </c>
      <c r="N56" s="71" t="s">
        <v>365</v>
      </c>
      <c r="O56" s="1" t="s">
        <v>166</v>
      </c>
      <c r="P56" s="25" t="s">
        <v>125</v>
      </c>
      <c r="Q56" s="24" t="s">
        <v>122</v>
      </c>
      <c r="R56" s="25" t="s">
        <v>200</v>
      </c>
      <c r="S56" s="25" t="s">
        <v>201</v>
      </c>
      <c r="T56" s="24"/>
      <c r="U56" s="24" t="s">
        <v>398</v>
      </c>
      <c r="V56" s="24" t="s">
        <v>146</v>
      </c>
      <c r="W56" s="9">
        <v>30</v>
      </c>
      <c r="X56" s="9">
        <v>60</v>
      </c>
      <c r="Y56" s="16">
        <v>10</v>
      </c>
      <c r="Z56" s="87" t="s">
        <v>409</v>
      </c>
      <c r="AA56" s="5" t="s">
        <v>138</v>
      </c>
      <c r="AB56" s="103">
        <v>1</v>
      </c>
      <c r="AC56" s="193">
        <v>503538.94</v>
      </c>
      <c r="AD56" s="104">
        <f t="shared" ref="AD56" si="49">AB56*AC56</f>
        <v>503538.94</v>
      </c>
      <c r="AE56" s="104">
        <f t="shared" si="35"/>
        <v>563963.6128</v>
      </c>
      <c r="AF56" s="105">
        <v>1</v>
      </c>
      <c r="AG56" s="193">
        <v>503538.94</v>
      </c>
      <c r="AH56" s="104">
        <f t="shared" ref="AH56" si="50">AF56*AG56</f>
        <v>503538.94</v>
      </c>
      <c r="AI56" s="104">
        <f t="shared" si="37"/>
        <v>563963.6128</v>
      </c>
      <c r="AJ56" s="106">
        <v>0</v>
      </c>
      <c r="AK56" s="106">
        <v>0</v>
      </c>
      <c r="AL56" s="106">
        <v>0</v>
      </c>
      <c r="AM56" s="106">
        <v>0</v>
      </c>
      <c r="AN56" s="106">
        <v>0</v>
      </c>
      <c r="AO56" s="106">
        <v>0</v>
      </c>
      <c r="AP56" s="106">
        <v>0</v>
      </c>
      <c r="AQ56" s="106">
        <v>0</v>
      </c>
      <c r="AR56" s="106">
        <v>0</v>
      </c>
      <c r="AS56" s="106">
        <v>0</v>
      </c>
      <c r="AT56" s="106">
        <v>0</v>
      </c>
      <c r="AU56" s="106">
        <v>0</v>
      </c>
      <c r="AV56" s="107">
        <f t="shared" si="38"/>
        <v>2</v>
      </c>
      <c r="AW56" s="42">
        <v>0</v>
      </c>
      <c r="AX56" s="42">
        <f t="shared" si="28"/>
        <v>0</v>
      </c>
      <c r="AY56" s="108" t="s">
        <v>203</v>
      </c>
      <c r="AZ56" s="109"/>
      <c r="BA56" s="109"/>
      <c r="BB56" s="111"/>
      <c r="BC56" s="110" t="s">
        <v>421</v>
      </c>
      <c r="BD56" s="110" t="s">
        <v>421</v>
      </c>
      <c r="BE56" s="111"/>
      <c r="BF56" s="111"/>
      <c r="BG56" s="111"/>
      <c r="BH56" s="111"/>
      <c r="BI56" s="111"/>
      <c r="BJ56" s="88"/>
      <c r="BK56" s="27">
        <v>14</v>
      </c>
    </row>
    <row r="57" spans="1:63" s="188" customFormat="1" ht="12.95" customHeight="1" x14ac:dyDescent="0.25">
      <c r="A57" s="183" t="s">
        <v>405</v>
      </c>
      <c r="B57" s="159">
        <v>210000062</v>
      </c>
      <c r="C57" s="159" t="s">
        <v>663</v>
      </c>
      <c r="D57" s="159"/>
      <c r="E57" s="213"/>
      <c r="F57" s="194" t="s">
        <v>411</v>
      </c>
      <c r="G57" s="194" t="s">
        <v>407</v>
      </c>
      <c r="H57" s="194" t="s">
        <v>412</v>
      </c>
      <c r="I57" s="184" t="s">
        <v>143</v>
      </c>
      <c r="J57" s="153" t="s">
        <v>149</v>
      </c>
      <c r="K57" s="184" t="s">
        <v>196</v>
      </c>
      <c r="L57" s="183">
        <v>30</v>
      </c>
      <c r="M57" s="154" t="s">
        <v>197</v>
      </c>
      <c r="N57" s="195" t="s">
        <v>365</v>
      </c>
      <c r="O57" s="153" t="s">
        <v>166</v>
      </c>
      <c r="P57" s="184" t="s">
        <v>125</v>
      </c>
      <c r="Q57" s="183" t="s">
        <v>122</v>
      </c>
      <c r="R57" s="184" t="s">
        <v>200</v>
      </c>
      <c r="S57" s="184" t="s">
        <v>201</v>
      </c>
      <c r="T57" s="183"/>
      <c r="U57" s="183" t="s">
        <v>398</v>
      </c>
      <c r="V57" s="183" t="s">
        <v>146</v>
      </c>
      <c r="W57" s="194">
        <v>30</v>
      </c>
      <c r="X57" s="194">
        <v>60</v>
      </c>
      <c r="Y57" s="157">
        <v>10</v>
      </c>
      <c r="Z57" s="197" t="s">
        <v>409</v>
      </c>
      <c r="AA57" s="182" t="s">
        <v>138</v>
      </c>
      <c r="AB57" s="186">
        <v>0.6</v>
      </c>
      <c r="AC57" s="198">
        <v>498503.55</v>
      </c>
      <c r="AD57" s="186">
        <v>299102.13</v>
      </c>
      <c r="AE57" s="186">
        <v>334994.38560000004</v>
      </c>
      <c r="AF57" s="186">
        <v>1</v>
      </c>
      <c r="AG57" s="186">
        <v>503538.94</v>
      </c>
      <c r="AH57" s="186">
        <v>503538.94</v>
      </c>
      <c r="AI57" s="186">
        <v>563963.6128</v>
      </c>
      <c r="AJ57" s="187">
        <v>0</v>
      </c>
      <c r="AK57" s="187">
        <v>0</v>
      </c>
      <c r="AL57" s="187">
        <v>0</v>
      </c>
      <c r="AM57" s="187">
        <v>0</v>
      </c>
      <c r="AN57" s="187">
        <v>0</v>
      </c>
      <c r="AO57" s="187">
        <v>0</v>
      </c>
      <c r="AP57" s="187">
        <v>0</v>
      </c>
      <c r="AQ57" s="187">
        <v>0</v>
      </c>
      <c r="AR57" s="187">
        <v>0</v>
      </c>
      <c r="AS57" s="187">
        <v>0</v>
      </c>
      <c r="AT57" s="187">
        <v>0</v>
      </c>
      <c r="AU57" s="187">
        <v>0</v>
      </c>
      <c r="AV57" s="187">
        <f t="shared" si="38"/>
        <v>1.6</v>
      </c>
      <c r="AW57" s="186">
        <f t="shared" si="33"/>
        <v>802641.07000000007</v>
      </c>
      <c r="AX57" s="186">
        <f t="shared" si="28"/>
        <v>898957.99840000016</v>
      </c>
      <c r="AY57" s="159" t="s">
        <v>203</v>
      </c>
      <c r="AZ57" s="184"/>
      <c r="BA57" s="184"/>
      <c r="BB57" s="196"/>
      <c r="BC57" s="194" t="s">
        <v>421</v>
      </c>
      <c r="BD57" s="194" t="s">
        <v>421</v>
      </c>
      <c r="BE57" s="196"/>
      <c r="BF57" s="196"/>
      <c r="BG57" s="196"/>
      <c r="BH57" s="196"/>
      <c r="BI57" s="196"/>
      <c r="BJ57" s="88"/>
      <c r="BK57" s="32" t="s">
        <v>653</v>
      </c>
    </row>
    <row r="58" spans="1:63" s="165" customFormat="1" ht="12.95" customHeight="1" x14ac:dyDescent="0.25">
      <c r="A58" s="67" t="s">
        <v>405</v>
      </c>
      <c r="B58" s="73"/>
      <c r="C58" s="190" t="s">
        <v>473</v>
      </c>
      <c r="D58" s="73"/>
      <c r="E58" s="212"/>
      <c r="F58" s="69" t="s">
        <v>411</v>
      </c>
      <c r="G58" s="69" t="s">
        <v>407</v>
      </c>
      <c r="H58" s="12" t="s">
        <v>412</v>
      </c>
      <c r="I58" s="25" t="s">
        <v>143</v>
      </c>
      <c r="J58" s="1" t="s">
        <v>149</v>
      </c>
      <c r="K58" s="25" t="s">
        <v>196</v>
      </c>
      <c r="L58" s="24">
        <v>30</v>
      </c>
      <c r="M58" s="70" t="s">
        <v>197</v>
      </c>
      <c r="N58" s="71" t="s">
        <v>365</v>
      </c>
      <c r="O58" s="24" t="s">
        <v>126</v>
      </c>
      <c r="P58" s="25" t="s">
        <v>125</v>
      </c>
      <c r="Q58" s="24" t="s">
        <v>122</v>
      </c>
      <c r="R58" s="25" t="s">
        <v>200</v>
      </c>
      <c r="S58" s="25" t="s">
        <v>201</v>
      </c>
      <c r="T58" s="24"/>
      <c r="U58" s="24" t="s">
        <v>398</v>
      </c>
      <c r="V58" s="24" t="s">
        <v>146</v>
      </c>
      <c r="W58" s="9">
        <v>30</v>
      </c>
      <c r="X58" s="9">
        <v>60</v>
      </c>
      <c r="Y58" s="16">
        <v>10</v>
      </c>
      <c r="Z58" s="87" t="s">
        <v>409</v>
      </c>
      <c r="AA58" s="5" t="s">
        <v>138</v>
      </c>
      <c r="AB58" s="72">
        <v>0.25</v>
      </c>
      <c r="AC58" s="191">
        <v>7223406.04</v>
      </c>
      <c r="AD58" s="72">
        <f t="shared" si="34"/>
        <v>1805851.51</v>
      </c>
      <c r="AE58" s="72">
        <f t="shared" si="35"/>
        <v>2022553.6912000002</v>
      </c>
      <c r="AF58" s="72">
        <v>0.25</v>
      </c>
      <c r="AG58" s="191">
        <v>7223406.04</v>
      </c>
      <c r="AH58" s="72">
        <f t="shared" si="36"/>
        <v>1805851.51</v>
      </c>
      <c r="AI58" s="72">
        <f t="shared" si="37"/>
        <v>2022553.6912000002</v>
      </c>
      <c r="AJ58" s="19">
        <v>0</v>
      </c>
      <c r="AK58" s="19">
        <v>0</v>
      </c>
      <c r="AL58" s="19">
        <v>0</v>
      </c>
      <c r="AM58" s="19">
        <v>0</v>
      </c>
      <c r="AN58" s="19">
        <v>0</v>
      </c>
      <c r="AO58" s="19">
        <v>0</v>
      </c>
      <c r="AP58" s="19">
        <v>0</v>
      </c>
      <c r="AQ58" s="19">
        <v>0</v>
      </c>
      <c r="AR58" s="19">
        <v>0</v>
      </c>
      <c r="AS58" s="19">
        <v>0</v>
      </c>
      <c r="AT58" s="19">
        <v>0</v>
      </c>
      <c r="AU58" s="19">
        <v>0</v>
      </c>
      <c r="AV58" s="65">
        <f t="shared" si="38"/>
        <v>0.5</v>
      </c>
      <c r="AW58" s="42">
        <v>0</v>
      </c>
      <c r="AX58" s="42">
        <f t="shared" si="28"/>
        <v>0</v>
      </c>
      <c r="AY58" s="4" t="s">
        <v>203</v>
      </c>
      <c r="AZ58" s="25"/>
      <c r="BA58" s="25"/>
      <c r="BB58" s="45"/>
      <c r="BC58" s="12" t="s">
        <v>422</v>
      </c>
      <c r="BD58" s="12" t="s">
        <v>422</v>
      </c>
      <c r="BE58" s="45"/>
      <c r="BF58" s="45"/>
      <c r="BG58" s="45"/>
      <c r="BH58" s="45"/>
      <c r="BI58" s="45"/>
      <c r="BJ58" s="88"/>
      <c r="BK58" s="88"/>
    </row>
    <row r="59" spans="1:63" s="165" customFormat="1" ht="12.95" customHeight="1" x14ac:dyDescent="0.25">
      <c r="A59" s="67" t="s">
        <v>405</v>
      </c>
      <c r="B59" s="112"/>
      <c r="C59" s="192" t="s">
        <v>556</v>
      </c>
      <c r="D59" s="112"/>
      <c r="E59" s="212"/>
      <c r="F59" s="69" t="s">
        <v>411</v>
      </c>
      <c r="G59" s="69" t="s">
        <v>407</v>
      </c>
      <c r="H59" s="12" t="s">
        <v>412</v>
      </c>
      <c r="I59" s="25" t="s">
        <v>143</v>
      </c>
      <c r="J59" s="1" t="s">
        <v>149</v>
      </c>
      <c r="K59" s="25" t="s">
        <v>196</v>
      </c>
      <c r="L59" s="24">
        <v>30</v>
      </c>
      <c r="M59" s="70" t="s">
        <v>197</v>
      </c>
      <c r="N59" s="71" t="s">
        <v>365</v>
      </c>
      <c r="O59" s="1" t="s">
        <v>166</v>
      </c>
      <c r="P59" s="25" t="s">
        <v>125</v>
      </c>
      <c r="Q59" s="24" t="s">
        <v>122</v>
      </c>
      <c r="R59" s="25" t="s">
        <v>200</v>
      </c>
      <c r="S59" s="25" t="s">
        <v>201</v>
      </c>
      <c r="T59" s="24"/>
      <c r="U59" s="24" t="s">
        <v>398</v>
      </c>
      <c r="V59" s="24" t="s">
        <v>146</v>
      </c>
      <c r="W59" s="9">
        <v>30</v>
      </c>
      <c r="X59" s="9">
        <v>60</v>
      </c>
      <c r="Y59" s="16">
        <v>10</v>
      </c>
      <c r="Z59" s="87" t="s">
        <v>409</v>
      </c>
      <c r="AA59" s="5" t="s">
        <v>138</v>
      </c>
      <c r="AB59" s="103">
        <v>0.25</v>
      </c>
      <c r="AC59" s="193">
        <v>7223406.04</v>
      </c>
      <c r="AD59" s="104">
        <f t="shared" ref="AD59" si="51">AB59*AC59</f>
        <v>1805851.51</v>
      </c>
      <c r="AE59" s="104">
        <f t="shared" si="35"/>
        <v>2022553.6912000002</v>
      </c>
      <c r="AF59" s="105">
        <v>0.25</v>
      </c>
      <c r="AG59" s="193">
        <v>7223406.04</v>
      </c>
      <c r="AH59" s="104">
        <f t="shared" ref="AH59" si="52">AF59*AG59</f>
        <v>1805851.51</v>
      </c>
      <c r="AI59" s="104">
        <f t="shared" si="37"/>
        <v>2022553.6912000002</v>
      </c>
      <c r="AJ59" s="106">
        <v>0</v>
      </c>
      <c r="AK59" s="106">
        <v>0</v>
      </c>
      <c r="AL59" s="106">
        <v>0</v>
      </c>
      <c r="AM59" s="106">
        <v>0</v>
      </c>
      <c r="AN59" s="106">
        <v>0</v>
      </c>
      <c r="AO59" s="106">
        <v>0</v>
      </c>
      <c r="AP59" s="106">
        <v>0</v>
      </c>
      <c r="AQ59" s="106">
        <v>0</v>
      </c>
      <c r="AR59" s="106">
        <v>0</v>
      </c>
      <c r="AS59" s="106">
        <v>0</v>
      </c>
      <c r="AT59" s="106">
        <v>0</v>
      </c>
      <c r="AU59" s="106">
        <v>0</v>
      </c>
      <c r="AV59" s="107">
        <f t="shared" si="38"/>
        <v>0.5</v>
      </c>
      <c r="AW59" s="42">
        <v>0</v>
      </c>
      <c r="AX59" s="42">
        <f t="shared" si="28"/>
        <v>0</v>
      </c>
      <c r="AY59" s="108" t="s">
        <v>203</v>
      </c>
      <c r="AZ59" s="109"/>
      <c r="BA59" s="109"/>
      <c r="BB59" s="111"/>
      <c r="BC59" s="110" t="s">
        <v>422</v>
      </c>
      <c r="BD59" s="110" t="s">
        <v>422</v>
      </c>
      <c r="BE59" s="111"/>
      <c r="BF59" s="111"/>
      <c r="BG59" s="111"/>
      <c r="BH59" s="111"/>
      <c r="BI59" s="111"/>
      <c r="BJ59" s="88"/>
      <c r="BK59" s="27">
        <v>14</v>
      </c>
    </row>
    <row r="60" spans="1:63" s="188" customFormat="1" ht="12.95" customHeight="1" x14ac:dyDescent="0.25">
      <c r="A60" s="183" t="s">
        <v>405</v>
      </c>
      <c r="B60" s="159">
        <v>210000063</v>
      </c>
      <c r="C60" s="159" t="s">
        <v>664</v>
      </c>
      <c r="D60" s="159"/>
      <c r="E60" s="213"/>
      <c r="F60" s="194" t="s">
        <v>411</v>
      </c>
      <c r="G60" s="194" t="s">
        <v>407</v>
      </c>
      <c r="H60" s="194" t="s">
        <v>412</v>
      </c>
      <c r="I60" s="184" t="s">
        <v>143</v>
      </c>
      <c r="J60" s="153" t="s">
        <v>149</v>
      </c>
      <c r="K60" s="184" t="s">
        <v>196</v>
      </c>
      <c r="L60" s="183">
        <v>30</v>
      </c>
      <c r="M60" s="154" t="s">
        <v>197</v>
      </c>
      <c r="N60" s="195" t="s">
        <v>365</v>
      </c>
      <c r="O60" s="153" t="s">
        <v>166</v>
      </c>
      <c r="P60" s="184" t="s">
        <v>125</v>
      </c>
      <c r="Q60" s="183" t="s">
        <v>122</v>
      </c>
      <c r="R60" s="184" t="s">
        <v>200</v>
      </c>
      <c r="S60" s="184" t="s">
        <v>201</v>
      </c>
      <c r="T60" s="183"/>
      <c r="U60" s="183" t="s">
        <v>398</v>
      </c>
      <c r="V60" s="183" t="s">
        <v>146</v>
      </c>
      <c r="W60" s="194">
        <v>30</v>
      </c>
      <c r="X60" s="194">
        <v>60</v>
      </c>
      <c r="Y60" s="157">
        <v>10</v>
      </c>
      <c r="Z60" s="197" t="s">
        <v>409</v>
      </c>
      <c r="AA60" s="182" t="s">
        <v>138</v>
      </c>
      <c r="AB60" s="186">
        <v>0.25</v>
      </c>
      <c r="AC60" s="198">
        <v>7151171.9699999997</v>
      </c>
      <c r="AD60" s="186">
        <v>1787792.9924999999</v>
      </c>
      <c r="AE60" s="186">
        <v>2002328.1516000002</v>
      </c>
      <c r="AF60" s="186">
        <v>0.25</v>
      </c>
      <c r="AG60" s="186">
        <v>5655193.8399999999</v>
      </c>
      <c r="AH60" s="186">
        <v>1413798.46</v>
      </c>
      <c r="AI60" s="186">
        <v>1583454.2752</v>
      </c>
      <c r="AJ60" s="187">
        <v>0</v>
      </c>
      <c r="AK60" s="187">
        <v>0</v>
      </c>
      <c r="AL60" s="187">
        <v>0</v>
      </c>
      <c r="AM60" s="187">
        <v>0</v>
      </c>
      <c r="AN60" s="187">
        <v>0</v>
      </c>
      <c r="AO60" s="187">
        <v>0</v>
      </c>
      <c r="AP60" s="187">
        <v>0</v>
      </c>
      <c r="AQ60" s="187">
        <v>0</v>
      </c>
      <c r="AR60" s="187">
        <v>0</v>
      </c>
      <c r="AS60" s="187">
        <v>0</v>
      </c>
      <c r="AT60" s="187">
        <v>0</v>
      </c>
      <c r="AU60" s="187">
        <v>0</v>
      </c>
      <c r="AV60" s="187">
        <f t="shared" si="38"/>
        <v>0.5</v>
      </c>
      <c r="AW60" s="186">
        <f t="shared" si="33"/>
        <v>3201591.4524999997</v>
      </c>
      <c r="AX60" s="186">
        <f t="shared" si="28"/>
        <v>3585782.4268</v>
      </c>
      <c r="AY60" s="159" t="s">
        <v>203</v>
      </c>
      <c r="AZ60" s="184"/>
      <c r="BA60" s="184"/>
      <c r="BB60" s="196"/>
      <c r="BC60" s="194" t="s">
        <v>422</v>
      </c>
      <c r="BD60" s="194" t="s">
        <v>422</v>
      </c>
      <c r="BE60" s="196"/>
      <c r="BF60" s="196"/>
      <c r="BG60" s="196"/>
      <c r="BH60" s="196"/>
      <c r="BI60" s="196"/>
      <c r="BJ60" s="88"/>
      <c r="BK60" s="32" t="s">
        <v>653</v>
      </c>
    </row>
    <row r="61" spans="1:63" s="165" customFormat="1" ht="12.95" customHeight="1" x14ac:dyDescent="0.25">
      <c r="A61" s="67" t="s">
        <v>405</v>
      </c>
      <c r="B61" s="73"/>
      <c r="C61" s="190" t="s">
        <v>474</v>
      </c>
      <c r="D61" s="73"/>
      <c r="E61" s="212"/>
      <c r="F61" s="69" t="s">
        <v>411</v>
      </c>
      <c r="G61" s="69" t="s">
        <v>407</v>
      </c>
      <c r="H61" s="12" t="s">
        <v>412</v>
      </c>
      <c r="I61" s="25" t="s">
        <v>143</v>
      </c>
      <c r="J61" s="1" t="s">
        <v>149</v>
      </c>
      <c r="K61" s="25" t="s">
        <v>196</v>
      </c>
      <c r="L61" s="24">
        <v>30</v>
      </c>
      <c r="M61" s="70" t="s">
        <v>197</v>
      </c>
      <c r="N61" s="71" t="s">
        <v>365</v>
      </c>
      <c r="O61" s="24" t="s">
        <v>126</v>
      </c>
      <c r="P61" s="25" t="s">
        <v>125</v>
      </c>
      <c r="Q61" s="24" t="s">
        <v>122</v>
      </c>
      <c r="R61" s="25" t="s">
        <v>200</v>
      </c>
      <c r="S61" s="25" t="s">
        <v>201</v>
      </c>
      <c r="T61" s="24"/>
      <c r="U61" s="24" t="s">
        <v>398</v>
      </c>
      <c r="V61" s="24" t="s">
        <v>146</v>
      </c>
      <c r="W61" s="9">
        <v>30</v>
      </c>
      <c r="X61" s="9">
        <v>60</v>
      </c>
      <c r="Y61" s="16">
        <v>10</v>
      </c>
      <c r="Z61" s="87" t="s">
        <v>409</v>
      </c>
      <c r="AA61" s="5" t="s">
        <v>138</v>
      </c>
      <c r="AB61" s="72">
        <v>1.1100000000000001</v>
      </c>
      <c r="AC61" s="191">
        <v>752025.34</v>
      </c>
      <c r="AD61" s="72">
        <f t="shared" si="34"/>
        <v>834748.1274</v>
      </c>
      <c r="AE61" s="72">
        <f t="shared" si="35"/>
        <v>934917.90268800012</v>
      </c>
      <c r="AF61" s="72">
        <v>1.1100000000000001</v>
      </c>
      <c r="AG61" s="191">
        <v>752025.34</v>
      </c>
      <c r="AH61" s="72">
        <f t="shared" si="36"/>
        <v>834748.1274</v>
      </c>
      <c r="AI61" s="72">
        <f t="shared" si="37"/>
        <v>934917.90268800012</v>
      </c>
      <c r="AJ61" s="19">
        <v>0</v>
      </c>
      <c r="AK61" s="19">
        <v>0</v>
      </c>
      <c r="AL61" s="19">
        <v>0</v>
      </c>
      <c r="AM61" s="19">
        <v>0</v>
      </c>
      <c r="AN61" s="19">
        <v>0</v>
      </c>
      <c r="AO61" s="19">
        <v>0</v>
      </c>
      <c r="AP61" s="19">
        <v>0</v>
      </c>
      <c r="AQ61" s="19">
        <v>0</v>
      </c>
      <c r="AR61" s="19">
        <v>0</v>
      </c>
      <c r="AS61" s="19">
        <v>0</v>
      </c>
      <c r="AT61" s="19">
        <v>0</v>
      </c>
      <c r="AU61" s="19">
        <v>0</v>
      </c>
      <c r="AV61" s="65">
        <f t="shared" si="38"/>
        <v>2.2200000000000002</v>
      </c>
      <c r="AW61" s="42">
        <v>0</v>
      </c>
      <c r="AX61" s="42">
        <f t="shared" si="28"/>
        <v>0</v>
      </c>
      <c r="AY61" s="4" t="s">
        <v>203</v>
      </c>
      <c r="AZ61" s="25"/>
      <c r="BA61" s="25"/>
      <c r="BB61" s="45"/>
      <c r="BC61" s="12" t="s">
        <v>423</v>
      </c>
      <c r="BD61" s="12" t="s">
        <v>423</v>
      </c>
      <c r="BE61" s="45"/>
      <c r="BF61" s="45"/>
      <c r="BG61" s="45"/>
      <c r="BH61" s="45"/>
      <c r="BI61" s="45"/>
      <c r="BJ61" s="88"/>
      <c r="BK61" s="88"/>
    </row>
    <row r="62" spans="1:63" s="165" customFormat="1" ht="12.95" customHeight="1" x14ac:dyDescent="0.25">
      <c r="A62" s="67" t="s">
        <v>405</v>
      </c>
      <c r="B62" s="112"/>
      <c r="C62" s="192" t="s">
        <v>557</v>
      </c>
      <c r="D62" s="112"/>
      <c r="E62" s="212"/>
      <c r="F62" s="69" t="s">
        <v>411</v>
      </c>
      <c r="G62" s="69" t="s">
        <v>407</v>
      </c>
      <c r="H62" s="12" t="s">
        <v>412</v>
      </c>
      <c r="I62" s="25" t="s">
        <v>143</v>
      </c>
      <c r="J62" s="1" t="s">
        <v>149</v>
      </c>
      <c r="K62" s="25" t="s">
        <v>196</v>
      </c>
      <c r="L62" s="24">
        <v>30</v>
      </c>
      <c r="M62" s="70" t="s">
        <v>197</v>
      </c>
      <c r="N62" s="71" t="s">
        <v>365</v>
      </c>
      <c r="O62" s="1" t="s">
        <v>166</v>
      </c>
      <c r="P62" s="25" t="s">
        <v>125</v>
      </c>
      <c r="Q62" s="24" t="s">
        <v>122</v>
      </c>
      <c r="R62" s="25" t="s">
        <v>200</v>
      </c>
      <c r="S62" s="25" t="s">
        <v>201</v>
      </c>
      <c r="T62" s="24"/>
      <c r="U62" s="24" t="s">
        <v>398</v>
      </c>
      <c r="V62" s="24" t="s">
        <v>146</v>
      </c>
      <c r="W62" s="9">
        <v>30</v>
      </c>
      <c r="X62" s="9">
        <v>60</v>
      </c>
      <c r="Y62" s="16">
        <v>10</v>
      </c>
      <c r="Z62" s="87" t="s">
        <v>409</v>
      </c>
      <c r="AA62" s="5" t="s">
        <v>138</v>
      </c>
      <c r="AB62" s="103">
        <v>1.1100000000000001</v>
      </c>
      <c r="AC62" s="193">
        <v>752025.34</v>
      </c>
      <c r="AD62" s="104">
        <f t="shared" ref="AD62" si="53">AB62*AC62</f>
        <v>834748.1274</v>
      </c>
      <c r="AE62" s="104">
        <f t="shared" si="35"/>
        <v>934917.90268800012</v>
      </c>
      <c r="AF62" s="105">
        <v>1.1100000000000001</v>
      </c>
      <c r="AG62" s="193">
        <v>752025.34</v>
      </c>
      <c r="AH62" s="104">
        <f t="shared" ref="AH62" si="54">AF62*AG62</f>
        <v>834748.1274</v>
      </c>
      <c r="AI62" s="104">
        <f t="shared" si="37"/>
        <v>934917.90268800012</v>
      </c>
      <c r="AJ62" s="106">
        <v>0</v>
      </c>
      <c r="AK62" s="106">
        <v>0</v>
      </c>
      <c r="AL62" s="106">
        <v>0</v>
      </c>
      <c r="AM62" s="106">
        <v>0</v>
      </c>
      <c r="AN62" s="106">
        <v>0</v>
      </c>
      <c r="AO62" s="106">
        <v>0</v>
      </c>
      <c r="AP62" s="106">
        <v>0</v>
      </c>
      <c r="AQ62" s="106">
        <v>0</v>
      </c>
      <c r="AR62" s="106">
        <v>0</v>
      </c>
      <c r="AS62" s="106">
        <v>0</v>
      </c>
      <c r="AT62" s="106">
        <v>0</v>
      </c>
      <c r="AU62" s="106">
        <v>0</v>
      </c>
      <c r="AV62" s="107">
        <f t="shared" si="38"/>
        <v>2.2200000000000002</v>
      </c>
      <c r="AW62" s="42">
        <v>0</v>
      </c>
      <c r="AX62" s="42">
        <f t="shared" si="28"/>
        <v>0</v>
      </c>
      <c r="AY62" s="108" t="s">
        <v>203</v>
      </c>
      <c r="AZ62" s="109"/>
      <c r="BA62" s="109"/>
      <c r="BB62" s="111"/>
      <c r="BC62" s="110" t="s">
        <v>423</v>
      </c>
      <c r="BD62" s="110" t="s">
        <v>423</v>
      </c>
      <c r="BE62" s="111"/>
      <c r="BF62" s="111"/>
      <c r="BG62" s="111"/>
      <c r="BH62" s="111"/>
      <c r="BI62" s="111"/>
      <c r="BJ62" s="88"/>
      <c r="BK62" s="27">
        <v>14</v>
      </c>
    </row>
    <row r="63" spans="1:63" s="188" customFormat="1" ht="12.95" customHeight="1" x14ac:dyDescent="0.25">
      <c r="A63" s="183" t="s">
        <v>405</v>
      </c>
      <c r="B63" s="159">
        <v>210000064</v>
      </c>
      <c r="C63" s="159" t="s">
        <v>665</v>
      </c>
      <c r="D63" s="159"/>
      <c r="E63" s="213"/>
      <c r="F63" s="194" t="s">
        <v>411</v>
      </c>
      <c r="G63" s="194" t="s">
        <v>407</v>
      </c>
      <c r="H63" s="194" t="s">
        <v>412</v>
      </c>
      <c r="I63" s="184" t="s">
        <v>143</v>
      </c>
      <c r="J63" s="153" t="s">
        <v>149</v>
      </c>
      <c r="K63" s="184" t="s">
        <v>196</v>
      </c>
      <c r="L63" s="183">
        <v>30</v>
      </c>
      <c r="M63" s="154" t="s">
        <v>197</v>
      </c>
      <c r="N63" s="195" t="s">
        <v>365</v>
      </c>
      <c r="O63" s="153" t="s">
        <v>166</v>
      </c>
      <c r="P63" s="184" t="s">
        <v>125</v>
      </c>
      <c r="Q63" s="183" t="s">
        <v>122</v>
      </c>
      <c r="R63" s="184" t="s">
        <v>200</v>
      </c>
      <c r="S63" s="184" t="s">
        <v>201</v>
      </c>
      <c r="T63" s="183"/>
      <c r="U63" s="183" t="s">
        <v>398</v>
      </c>
      <c r="V63" s="183" t="s">
        <v>146</v>
      </c>
      <c r="W63" s="194">
        <v>30</v>
      </c>
      <c r="X63" s="194">
        <v>60</v>
      </c>
      <c r="Y63" s="157">
        <v>10</v>
      </c>
      <c r="Z63" s="197" t="s">
        <v>409</v>
      </c>
      <c r="AA63" s="182" t="s">
        <v>138</v>
      </c>
      <c r="AB63" s="186">
        <v>0.61</v>
      </c>
      <c r="AC63" s="198">
        <v>744505.08</v>
      </c>
      <c r="AD63" s="186">
        <v>454148.09879999998</v>
      </c>
      <c r="AE63" s="186">
        <v>508645.87065600004</v>
      </c>
      <c r="AF63" s="186">
        <v>1.1100000000000001</v>
      </c>
      <c r="AG63" s="186">
        <v>752025.34</v>
      </c>
      <c r="AH63" s="186">
        <v>834748.1274</v>
      </c>
      <c r="AI63" s="186">
        <v>934917.90268800012</v>
      </c>
      <c r="AJ63" s="187">
        <v>0</v>
      </c>
      <c r="AK63" s="187">
        <v>0</v>
      </c>
      <c r="AL63" s="187">
        <v>0</v>
      </c>
      <c r="AM63" s="187">
        <v>0</v>
      </c>
      <c r="AN63" s="187">
        <v>0</v>
      </c>
      <c r="AO63" s="187">
        <v>0</v>
      </c>
      <c r="AP63" s="187">
        <v>0</v>
      </c>
      <c r="AQ63" s="187">
        <v>0</v>
      </c>
      <c r="AR63" s="187">
        <v>0</v>
      </c>
      <c r="AS63" s="187">
        <v>0</v>
      </c>
      <c r="AT63" s="187">
        <v>0</v>
      </c>
      <c r="AU63" s="187">
        <v>0</v>
      </c>
      <c r="AV63" s="187">
        <f t="shared" si="38"/>
        <v>1.7200000000000002</v>
      </c>
      <c r="AW63" s="186">
        <f t="shared" si="33"/>
        <v>1288896.2261999999</v>
      </c>
      <c r="AX63" s="186">
        <f t="shared" si="28"/>
        <v>1443563.7733440001</v>
      </c>
      <c r="AY63" s="159" t="s">
        <v>203</v>
      </c>
      <c r="AZ63" s="184"/>
      <c r="BA63" s="184"/>
      <c r="BB63" s="196"/>
      <c r="BC63" s="194" t="s">
        <v>423</v>
      </c>
      <c r="BD63" s="194" t="s">
        <v>423</v>
      </c>
      <c r="BE63" s="196"/>
      <c r="BF63" s="196"/>
      <c r="BG63" s="196"/>
      <c r="BH63" s="196"/>
      <c r="BI63" s="196"/>
      <c r="BJ63" s="88"/>
      <c r="BK63" s="32" t="s">
        <v>653</v>
      </c>
    </row>
    <row r="64" spans="1:63" s="165" customFormat="1" ht="12.95" customHeight="1" x14ac:dyDescent="0.25">
      <c r="A64" s="67" t="s">
        <v>405</v>
      </c>
      <c r="B64" s="73"/>
      <c r="C64" s="190" t="s">
        <v>475</v>
      </c>
      <c r="D64" s="73"/>
      <c r="E64" s="212"/>
      <c r="F64" s="69" t="s">
        <v>411</v>
      </c>
      <c r="G64" s="69" t="s">
        <v>407</v>
      </c>
      <c r="H64" s="12" t="s">
        <v>412</v>
      </c>
      <c r="I64" s="25" t="s">
        <v>143</v>
      </c>
      <c r="J64" s="1" t="s">
        <v>149</v>
      </c>
      <c r="K64" s="25" t="s">
        <v>196</v>
      </c>
      <c r="L64" s="24">
        <v>30</v>
      </c>
      <c r="M64" s="70" t="s">
        <v>197</v>
      </c>
      <c r="N64" s="71" t="s">
        <v>365</v>
      </c>
      <c r="O64" s="24" t="s">
        <v>126</v>
      </c>
      <c r="P64" s="25" t="s">
        <v>125</v>
      </c>
      <c r="Q64" s="24" t="s">
        <v>122</v>
      </c>
      <c r="R64" s="25" t="s">
        <v>200</v>
      </c>
      <c r="S64" s="25" t="s">
        <v>201</v>
      </c>
      <c r="T64" s="24"/>
      <c r="U64" s="24" t="s">
        <v>398</v>
      </c>
      <c r="V64" s="24" t="s">
        <v>146</v>
      </c>
      <c r="W64" s="9">
        <v>30</v>
      </c>
      <c r="X64" s="9">
        <v>60</v>
      </c>
      <c r="Y64" s="16">
        <v>10</v>
      </c>
      <c r="Z64" s="87" t="s">
        <v>409</v>
      </c>
      <c r="AA64" s="5" t="s">
        <v>138</v>
      </c>
      <c r="AB64" s="72">
        <v>1.05</v>
      </c>
      <c r="AC64" s="191">
        <v>1782779.54</v>
      </c>
      <c r="AD64" s="72">
        <f t="shared" si="34"/>
        <v>1871918.5170000002</v>
      </c>
      <c r="AE64" s="72">
        <f t="shared" si="35"/>
        <v>2096548.7390400004</v>
      </c>
      <c r="AF64" s="72">
        <v>1.05</v>
      </c>
      <c r="AG64" s="191">
        <v>1782779.54</v>
      </c>
      <c r="AH64" s="72">
        <f t="shared" si="36"/>
        <v>1871918.5170000002</v>
      </c>
      <c r="AI64" s="72">
        <f t="shared" si="37"/>
        <v>2096548.7390400004</v>
      </c>
      <c r="AJ64" s="19">
        <v>0</v>
      </c>
      <c r="AK64" s="19">
        <v>0</v>
      </c>
      <c r="AL64" s="19">
        <v>0</v>
      </c>
      <c r="AM64" s="19">
        <v>0</v>
      </c>
      <c r="AN64" s="19">
        <v>0</v>
      </c>
      <c r="AO64" s="19">
        <v>0</v>
      </c>
      <c r="AP64" s="19">
        <v>0</v>
      </c>
      <c r="AQ64" s="19">
        <v>0</v>
      </c>
      <c r="AR64" s="19">
        <v>0</v>
      </c>
      <c r="AS64" s="19">
        <v>0</v>
      </c>
      <c r="AT64" s="19">
        <v>0</v>
      </c>
      <c r="AU64" s="19">
        <v>0</v>
      </c>
      <c r="AV64" s="65">
        <f t="shared" si="38"/>
        <v>2.1</v>
      </c>
      <c r="AW64" s="42">
        <v>0</v>
      </c>
      <c r="AX64" s="42">
        <f t="shared" si="28"/>
        <v>0</v>
      </c>
      <c r="AY64" s="4" t="s">
        <v>203</v>
      </c>
      <c r="AZ64" s="25"/>
      <c r="BA64" s="25"/>
      <c r="BB64" s="45"/>
      <c r="BC64" s="12" t="s">
        <v>424</v>
      </c>
      <c r="BD64" s="12" t="s">
        <v>424</v>
      </c>
      <c r="BE64" s="45"/>
      <c r="BF64" s="45"/>
      <c r="BG64" s="45"/>
      <c r="BH64" s="45"/>
      <c r="BI64" s="45"/>
      <c r="BJ64" s="88"/>
      <c r="BK64" s="88"/>
    </row>
    <row r="65" spans="1:63" s="165" customFormat="1" ht="12.95" customHeight="1" x14ac:dyDescent="0.25">
      <c r="A65" s="67" t="s">
        <v>405</v>
      </c>
      <c r="B65" s="112"/>
      <c r="C65" s="192" t="s">
        <v>558</v>
      </c>
      <c r="D65" s="112"/>
      <c r="E65" s="212"/>
      <c r="F65" s="69" t="s">
        <v>411</v>
      </c>
      <c r="G65" s="69" t="s">
        <v>407</v>
      </c>
      <c r="H65" s="12" t="s">
        <v>412</v>
      </c>
      <c r="I65" s="25" t="s">
        <v>143</v>
      </c>
      <c r="J65" s="1" t="s">
        <v>149</v>
      </c>
      <c r="K65" s="25" t="s">
        <v>196</v>
      </c>
      <c r="L65" s="24">
        <v>30</v>
      </c>
      <c r="M65" s="70" t="s">
        <v>197</v>
      </c>
      <c r="N65" s="71" t="s">
        <v>365</v>
      </c>
      <c r="O65" s="1" t="s">
        <v>166</v>
      </c>
      <c r="P65" s="25" t="s">
        <v>125</v>
      </c>
      <c r="Q65" s="24" t="s">
        <v>122</v>
      </c>
      <c r="R65" s="25" t="s">
        <v>200</v>
      </c>
      <c r="S65" s="25" t="s">
        <v>201</v>
      </c>
      <c r="T65" s="24"/>
      <c r="U65" s="24" t="s">
        <v>398</v>
      </c>
      <c r="V65" s="24" t="s">
        <v>146</v>
      </c>
      <c r="W65" s="9">
        <v>30</v>
      </c>
      <c r="X65" s="9">
        <v>60</v>
      </c>
      <c r="Y65" s="16">
        <v>10</v>
      </c>
      <c r="Z65" s="87" t="s">
        <v>409</v>
      </c>
      <c r="AA65" s="5" t="s">
        <v>138</v>
      </c>
      <c r="AB65" s="103">
        <v>1.05</v>
      </c>
      <c r="AC65" s="193">
        <v>1782779.54</v>
      </c>
      <c r="AD65" s="104">
        <f t="shared" ref="AD65" si="55">AB65*AC65</f>
        <v>1871918.5170000002</v>
      </c>
      <c r="AE65" s="104">
        <f t="shared" si="35"/>
        <v>2096548.7390400004</v>
      </c>
      <c r="AF65" s="105">
        <v>1.05</v>
      </c>
      <c r="AG65" s="193">
        <v>1782779.54</v>
      </c>
      <c r="AH65" s="104">
        <f t="shared" ref="AH65" si="56">AF65*AG65</f>
        <v>1871918.5170000002</v>
      </c>
      <c r="AI65" s="104">
        <f t="shared" si="37"/>
        <v>2096548.7390400004</v>
      </c>
      <c r="AJ65" s="106">
        <v>0</v>
      </c>
      <c r="AK65" s="106">
        <v>0</v>
      </c>
      <c r="AL65" s="106">
        <v>0</v>
      </c>
      <c r="AM65" s="106">
        <v>0</v>
      </c>
      <c r="AN65" s="106">
        <v>0</v>
      </c>
      <c r="AO65" s="106">
        <v>0</v>
      </c>
      <c r="AP65" s="106">
        <v>0</v>
      </c>
      <c r="AQ65" s="106">
        <v>0</v>
      </c>
      <c r="AR65" s="106">
        <v>0</v>
      </c>
      <c r="AS65" s="106">
        <v>0</v>
      </c>
      <c r="AT65" s="106">
        <v>0</v>
      </c>
      <c r="AU65" s="106">
        <v>0</v>
      </c>
      <c r="AV65" s="107">
        <f t="shared" si="38"/>
        <v>2.1</v>
      </c>
      <c r="AW65" s="42">
        <v>0</v>
      </c>
      <c r="AX65" s="42">
        <f t="shared" si="28"/>
        <v>0</v>
      </c>
      <c r="AY65" s="108" t="s">
        <v>203</v>
      </c>
      <c r="AZ65" s="109"/>
      <c r="BA65" s="109"/>
      <c r="BB65" s="111"/>
      <c r="BC65" s="110" t="s">
        <v>424</v>
      </c>
      <c r="BD65" s="110" t="s">
        <v>424</v>
      </c>
      <c r="BE65" s="111"/>
      <c r="BF65" s="111"/>
      <c r="BG65" s="111"/>
      <c r="BH65" s="111"/>
      <c r="BI65" s="111"/>
      <c r="BJ65" s="88"/>
      <c r="BK65" s="27">
        <v>14</v>
      </c>
    </row>
    <row r="66" spans="1:63" s="188" customFormat="1" ht="12.95" customHeight="1" x14ac:dyDescent="0.25">
      <c r="A66" s="183" t="s">
        <v>405</v>
      </c>
      <c r="B66" s="159">
        <v>210000067</v>
      </c>
      <c r="C66" s="159" t="s">
        <v>666</v>
      </c>
      <c r="D66" s="159"/>
      <c r="E66" s="213"/>
      <c r="F66" s="194" t="s">
        <v>411</v>
      </c>
      <c r="G66" s="194" t="s">
        <v>407</v>
      </c>
      <c r="H66" s="194" t="s">
        <v>412</v>
      </c>
      <c r="I66" s="184" t="s">
        <v>143</v>
      </c>
      <c r="J66" s="153" t="s">
        <v>149</v>
      </c>
      <c r="K66" s="184" t="s">
        <v>196</v>
      </c>
      <c r="L66" s="183">
        <v>30</v>
      </c>
      <c r="M66" s="154" t="s">
        <v>197</v>
      </c>
      <c r="N66" s="195" t="s">
        <v>365</v>
      </c>
      <c r="O66" s="153" t="s">
        <v>166</v>
      </c>
      <c r="P66" s="184" t="s">
        <v>125</v>
      </c>
      <c r="Q66" s="183" t="s">
        <v>122</v>
      </c>
      <c r="R66" s="184" t="s">
        <v>200</v>
      </c>
      <c r="S66" s="184" t="s">
        <v>201</v>
      </c>
      <c r="T66" s="183"/>
      <c r="U66" s="183" t="s">
        <v>398</v>
      </c>
      <c r="V66" s="183" t="s">
        <v>146</v>
      </c>
      <c r="W66" s="194">
        <v>30</v>
      </c>
      <c r="X66" s="194">
        <v>60</v>
      </c>
      <c r="Y66" s="157">
        <v>10</v>
      </c>
      <c r="Z66" s="197" t="s">
        <v>409</v>
      </c>
      <c r="AA66" s="182" t="s">
        <v>138</v>
      </c>
      <c r="AB66" s="186">
        <v>0.26</v>
      </c>
      <c r="AC66" s="198">
        <v>1764951.74</v>
      </c>
      <c r="AD66" s="186">
        <v>458887.45240000001</v>
      </c>
      <c r="AE66" s="186">
        <v>513953.94668800005</v>
      </c>
      <c r="AF66" s="186">
        <v>1.05</v>
      </c>
      <c r="AG66" s="186">
        <v>1782779.54</v>
      </c>
      <c r="AH66" s="186">
        <v>1871918.5170000002</v>
      </c>
      <c r="AI66" s="186">
        <v>2096548.7390400004</v>
      </c>
      <c r="AJ66" s="187">
        <v>0</v>
      </c>
      <c r="AK66" s="187">
        <v>0</v>
      </c>
      <c r="AL66" s="187">
        <v>0</v>
      </c>
      <c r="AM66" s="187">
        <v>0</v>
      </c>
      <c r="AN66" s="187">
        <v>0</v>
      </c>
      <c r="AO66" s="187">
        <v>0</v>
      </c>
      <c r="AP66" s="187">
        <v>0</v>
      </c>
      <c r="AQ66" s="187">
        <v>0</v>
      </c>
      <c r="AR66" s="187">
        <v>0</v>
      </c>
      <c r="AS66" s="187">
        <v>0</v>
      </c>
      <c r="AT66" s="187">
        <v>0</v>
      </c>
      <c r="AU66" s="187">
        <v>0</v>
      </c>
      <c r="AV66" s="187">
        <f t="shared" si="38"/>
        <v>1.31</v>
      </c>
      <c r="AW66" s="186">
        <f t="shared" si="33"/>
        <v>2330805.9694000003</v>
      </c>
      <c r="AX66" s="186">
        <f t="shared" si="28"/>
        <v>2610502.6857280005</v>
      </c>
      <c r="AY66" s="159" t="s">
        <v>203</v>
      </c>
      <c r="AZ66" s="184"/>
      <c r="BA66" s="184"/>
      <c r="BB66" s="196"/>
      <c r="BC66" s="194" t="s">
        <v>424</v>
      </c>
      <c r="BD66" s="194" t="s">
        <v>424</v>
      </c>
      <c r="BE66" s="196"/>
      <c r="BF66" s="196"/>
      <c r="BG66" s="196"/>
      <c r="BH66" s="196"/>
      <c r="BI66" s="196"/>
      <c r="BJ66" s="88"/>
      <c r="BK66" s="32" t="s">
        <v>653</v>
      </c>
    </row>
    <row r="67" spans="1:63" s="165" customFormat="1" ht="12.95" customHeight="1" x14ac:dyDescent="0.25">
      <c r="A67" s="67" t="s">
        <v>405</v>
      </c>
      <c r="B67" s="73"/>
      <c r="C67" s="190" t="s">
        <v>476</v>
      </c>
      <c r="D67" s="73"/>
      <c r="E67" s="212"/>
      <c r="F67" s="69" t="s">
        <v>411</v>
      </c>
      <c r="G67" s="69" t="s">
        <v>407</v>
      </c>
      <c r="H67" s="12" t="s">
        <v>412</v>
      </c>
      <c r="I67" s="25" t="s">
        <v>143</v>
      </c>
      <c r="J67" s="1" t="s">
        <v>149</v>
      </c>
      <c r="K67" s="25" t="s">
        <v>196</v>
      </c>
      <c r="L67" s="24">
        <v>30</v>
      </c>
      <c r="M67" s="70" t="s">
        <v>197</v>
      </c>
      <c r="N67" s="71" t="s">
        <v>365</v>
      </c>
      <c r="O67" s="24" t="s">
        <v>126</v>
      </c>
      <c r="P67" s="25" t="s">
        <v>125</v>
      </c>
      <c r="Q67" s="24" t="s">
        <v>122</v>
      </c>
      <c r="R67" s="25" t="s">
        <v>200</v>
      </c>
      <c r="S67" s="25" t="s">
        <v>201</v>
      </c>
      <c r="T67" s="24"/>
      <c r="U67" s="24" t="s">
        <v>398</v>
      </c>
      <c r="V67" s="24" t="s">
        <v>146</v>
      </c>
      <c r="W67" s="9">
        <v>30</v>
      </c>
      <c r="X67" s="9">
        <v>60</v>
      </c>
      <c r="Y67" s="16">
        <v>10</v>
      </c>
      <c r="Z67" s="87" t="s">
        <v>409</v>
      </c>
      <c r="AA67" s="5" t="s">
        <v>138</v>
      </c>
      <c r="AB67" s="72">
        <v>0.88</v>
      </c>
      <c r="AC67" s="191">
        <v>1143376.07</v>
      </c>
      <c r="AD67" s="72">
        <f t="shared" si="34"/>
        <v>1006170.9416</v>
      </c>
      <c r="AE67" s="72">
        <f t="shared" si="35"/>
        <v>1126911.4545920002</v>
      </c>
      <c r="AF67" s="72">
        <v>0.88</v>
      </c>
      <c r="AG67" s="191">
        <v>1143376.07</v>
      </c>
      <c r="AH67" s="72">
        <f t="shared" si="36"/>
        <v>1006170.9416</v>
      </c>
      <c r="AI67" s="72">
        <f t="shared" si="37"/>
        <v>1126911.4545920002</v>
      </c>
      <c r="AJ67" s="19">
        <v>0</v>
      </c>
      <c r="AK67" s="19">
        <v>0</v>
      </c>
      <c r="AL67" s="19">
        <v>0</v>
      </c>
      <c r="AM67" s="19">
        <v>0</v>
      </c>
      <c r="AN67" s="19">
        <v>0</v>
      </c>
      <c r="AO67" s="19">
        <v>0</v>
      </c>
      <c r="AP67" s="19">
        <v>0</v>
      </c>
      <c r="AQ67" s="19">
        <v>0</v>
      </c>
      <c r="AR67" s="19">
        <v>0</v>
      </c>
      <c r="AS67" s="19">
        <v>0</v>
      </c>
      <c r="AT67" s="19">
        <v>0</v>
      </c>
      <c r="AU67" s="19">
        <v>0</v>
      </c>
      <c r="AV67" s="65">
        <f t="shared" si="38"/>
        <v>1.76</v>
      </c>
      <c r="AW67" s="42">
        <v>0</v>
      </c>
      <c r="AX67" s="42">
        <f t="shared" si="28"/>
        <v>0</v>
      </c>
      <c r="AY67" s="4" t="s">
        <v>203</v>
      </c>
      <c r="AZ67" s="25"/>
      <c r="BA67" s="25"/>
      <c r="BB67" s="45"/>
      <c r="BC67" s="12" t="s">
        <v>425</v>
      </c>
      <c r="BD67" s="12" t="s">
        <v>425</v>
      </c>
      <c r="BE67" s="45"/>
      <c r="BF67" s="45"/>
      <c r="BG67" s="45"/>
      <c r="BH67" s="45"/>
      <c r="BI67" s="45"/>
      <c r="BJ67" s="88"/>
      <c r="BK67" s="88"/>
    </row>
    <row r="68" spans="1:63" s="165" customFormat="1" ht="12.95" customHeight="1" x14ac:dyDescent="0.25">
      <c r="A68" s="67" t="s">
        <v>405</v>
      </c>
      <c r="B68" s="112"/>
      <c r="C68" s="192" t="s">
        <v>559</v>
      </c>
      <c r="D68" s="112"/>
      <c r="E68" s="212"/>
      <c r="F68" s="69" t="s">
        <v>411</v>
      </c>
      <c r="G68" s="69" t="s">
        <v>407</v>
      </c>
      <c r="H68" s="12" t="s">
        <v>412</v>
      </c>
      <c r="I68" s="25" t="s">
        <v>143</v>
      </c>
      <c r="J68" s="1" t="s">
        <v>149</v>
      </c>
      <c r="K68" s="25" t="s">
        <v>196</v>
      </c>
      <c r="L68" s="24">
        <v>30</v>
      </c>
      <c r="M68" s="70" t="s">
        <v>197</v>
      </c>
      <c r="N68" s="71" t="s">
        <v>365</v>
      </c>
      <c r="O68" s="1" t="s">
        <v>166</v>
      </c>
      <c r="P68" s="25" t="s">
        <v>125</v>
      </c>
      <c r="Q68" s="24" t="s">
        <v>122</v>
      </c>
      <c r="R68" s="25" t="s">
        <v>200</v>
      </c>
      <c r="S68" s="25" t="s">
        <v>201</v>
      </c>
      <c r="T68" s="24"/>
      <c r="U68" s="24" t="s">
        <v>398</v>
      </c>
      <c r="V68" s="24" t="s">
        <v>146</v>
      </c>
      <c r="W68" s="9">
        <v>30</v>
      </c>
      <c r="X68" s="9">
        <v>60</v>
      </c>
      <c r="Y68" s="16">
        <v>10</v>
      </c>
      <c r="Z68" s="87" t="s">
        <v>409</v>
      </c>
      <c r="AA68" s="5" t="s">
        <v>138</v>
      </c>
      <c r="AB68" s="103">
        <v>0.88</v>
      </c>
      <c r="AC68" s="193">
        <v>1143376.07</v>
      </c>
      <c r="AD68" s="104">
        <f t="shared" ref="AD68" si="57">AB68*AC68</f>
        <v>1006170.9416</v>
      </c>
      <c r="AE68" s="104">
        <f t="shared" si="35"/>
        <v>1126911.4545920002</v>
      </c>
      <c r="AF68" s="105">
        <v>0.88</v>
      </c>
      <c r="AG68" s="193">
        <v>1143376.07</v>
      </c>
      <c r="AH68" s="104">
        <f t="shared" ref="AH68" si="58">AF68*AG68</f>
        <v>1006170.9416</v>
      </c>
      <c r="AI68" s="104">
        <f t="shared" si="37"/>
        <v>1126911.4545920002</v>
      </c>
      <c r="AJ68" s="106">
        <v>0</v>
      </c>
      <c r="AK68" s="106">
        <v>0</v>
      </c>
      <c r="AL68" s="106">
        <v>0</v>
      </c>
      <c r="AM68" s="106">
        <v>0</v>
      </c>
      <c r="AN68" s="106">
        <v>0</v>
      </c>
      <c r="AO68" s="106">
        <v>0</v>
      </c>
      <c r="AP68" s="106">
        <v>0</v>
      </c>
      <c r="AQ68" s="106">
        <v>0</v>
      </c>
      <c r="AR68" s="106">
        <v>0</v>
      </c>
      <c r="AS68" s="106">
        <v>0</v>
      </c>
      <c r="AT68" s="106">
        <v>0</v>
      </c>
      <c r="AU68" s="106">
        <v>0</v>
      </c>
      <c r="AV68" s="107">
        <f t="shared" si="38"/>
        <v>1.76</v>
      </c>
      <c r="AW68" s="42">
        <v>0</v>
      </c>
      <c r="AX68" s="42">
        <f t="shared" si="28"/>
        <v>0</v>
      </c>
      <c r="AY68" s="108" t="s">
        <v>203</v>
      </c>
      <c r="AZ68" s="109"/>
      <c r="BA68" s="109"/>
      <c r="BB68" s="111"/>
      <c r="BC68" s="110" t="s">
        <v>425</v>
      </c>
      <c r="BD68" s="110" t="s">
        <v>425</v>
      </c>
      <c r="BE68" s="111"/>
      <c r="BF68" s="111"/>
      <c r="BG68" s="111"/>
      <c r="BH68" s="111"/>
      <c r="BI68" s="111"/>
      <c r="BJ68" s="88"/>
      <c r="BK68" s="27">
        <v>14</v>
      </c>
    </row>
    <row r="69" spans="1:63" s="188" customFormat="1" ht="12.95" customHeight="1" x14ac:dyDescent="0.25">
      <c r="A69" s="183" t="s">
        <v>405</v>
      </c>
      <c r="B69" s="159">
        <v>210000070</v>
      </c>
      <c r="C69" s="159" t="s">
        <v>667</v>
      </c>
      <c r="D69" s="159"/>
      <c r="E69" s="213"/>
      <c r="F69" s="194" t="s">
        <v>411</v>
      </c>
      <c r="G69" s="194" t="s">
        <v>407</v>
      </c>
      <c r="H69" s="194" t="s">
        <v>412</v>
      </c>
      <c r="I69" s="184" t="s">
        <v>143</v>
      </c>
      <c r="J69" s="153" t="s">
        <v>149</v>
      </c>
      <c r="K69" s="184" t="s">
        <v>196</v>
      </c>
      <c r="L69" s="183">
        <v>30</v>
      </c>
      <c r="M69" s="154" t="s">
        <v>197</v>
      </c>
      <c r="N69" s="195" t="s">
        <v>365</v>
      </c>
      <c r="O69" s="153" t="s">
        <v>166</v>
      </c>
      <c r="P69" s="184" t="s">
        <v>125</v>
      </c>
      <c r="Q69" s="183" t="s">
        <v>122</v>
      </c>
      <c r="R69" s="184" t="s">
        <v>200</v>
      </c>
      <c r="S69" s="184" t="s">
        <v>201</v>
      </c>
      <c r="T69" s="183"/>
      <c r="U69" s="183" t="s">
        <v>398</v>
      </c>
      <c r="V69" s="183" t="s">
        <v>146</v>
      </c>
      <c r="W69" s="194">
        <v>30</v>
      </c>
      <c r="X69" s="194">
        <v>60</v>
      </c>
      <c r="Y69" s="157">
        <v>10</v>
      </c>
      <c r="Z69" s="197" t="s">
        <v>409</v>
      </c>
      <c r="AA69" s="182" t="s">
        <v>138</v>
      </c>
      <c r="AB69" s="186">
        <v>0.15</v>
      </c>
      <c r="AC69" s="198">
        <v>1131942.31</v>
      </c>
      <c r="AD69" s="186">
        <v>169791.34650000001</v>
      </c>
      <c r="AE69" s="186">
        <v>190166.30808000005</v>
      </c>
      <c r="AF69" s="186">
        <v>0.88</v>
      </c>
      <c r="AG69" s="186">
        <v>1143376.07</v>
      </c>
      <c r="AH69" s="186">
        <v>1006170.9416</v>
      </c>
      <c r="AI69" s="186">
        <v>1126911.4545920002</v>
      </c>
      <c r="AJ69" s="187">
        <v>0</v>
      </c>
      <c r="AK69" s="187">
        <v>0</v>
      </c>
      <c r="AL69" s="187">
        <v>0</v>
      </c>
      <c r="AM69" s="187">
        <v>0</v>
      </c>
      <c r="AN69" s="187">
        <v>0</v>
      </c>
      <c r="AO69" s="187">
        <v>0</v>
      </c>
      <c r="AP69" s="187">
        <v>0</v>
      </c>
      <c r="AQ69" s="187">
        <v>0</v>
      </c>
      <c r="AR69" s="187">
        <v>0</v>
      </c>
      <c r="AS69" s="187">
        <v>0</v>
      </c>
      <c r="AT69" s="187">
        <v>0</v>
      </c>
      <c r="AU69" s="187">
        <v>0</v>
      </c>
      <c r="AV69" s="187">
        <f t="shared" si="38"/>
        <v>1.03</v>
      </c>
      <c r="AW69" s="186">
        <f t="shared" si="33"/>
        <v>1175962.2881</v>
      </c>
      <c r="AX69" s="186">
        <f t="shared" si="28"/>
        <v>1317077.7626720001</v>
      </c>
      <c r="AY69" s="159" t="s">
        <v>203</v>
      </c>
      <c r="AZ69" s="184"/>
      <c r="BA69" s="184"/>
      <c r="BB69" s="196"/>
      <c r="BC69" s="194" t="s">
        <v>425</v>
      </c>
      <c r="BD69" s="194" t="s">
        <v>425</v>
      </c>
      <c r="BE69" s="196"/>
      <c r="BF69" s="196"/>
      <c r="BG69" s="196"/>
      <c r="BH69" s="196"/>
      <c r="BI69" s="196"/>
      <c r="BJ69" s="88"/>
      <c r="BK69" s="32" t="s">
        <v>653</v>
      </c>
    </row>
    <row r="70" spans="1:63" s="165" customFormat="1" ht="12.95" customHeight="1" x14ac:dyDescent="0.25">
      <c r="A70" s="67" t="s">
        <v>405</v>
      </c>
      <c r="B70" s="73"/>
      <c r="C70" s="190" t="s">
        <v>477</v>
      </c>
      <c r="D70" s="73"/>
      <c r="E70" s="212"/>
      <c r="F70" s="69" t="s">
        <v>426</v>
      </c>
      <c r="G70" s="69" t="s">
        <v>407</v>
      </c>
      <c r="H70" s="12" t="s">
        <v>427</v>
      </c>
      <c r="I70" s="25" t="s">
        <v>143</v>
      </c>
      <c r="J70" s="1" t="s">
        <v>149</v>
      </c>
      <c r="K70" s="25" t="s">
        <v>196</v>
      </c>
      <c r="L70" s="24">
        <v>30</v>
      </c>
      <c r="M70" s="70" t="s">
        <v>197</v>
      </c>
      <c r="N70" s="71" t="s">
        <v>365</v>
      </c>
      <c r="O70" s="24" t="s">
        <v>126</v>
      </c>
      <c r="P70" s="25" t="s">
        <v>125</v>
      </c>
      <c r="Q70" s="24" t="s">
        <v>122</v>
      </c>
      <c r="R70" s="25" t="s">
        <v>200</v>
      </c>
      <c r="S70" s="25" t="s">
        <v>201</v>
      </c>
      <c r="T70" s="24"/>
      <c r="U70" s="24" t="s">
        <v>398</v>
      </c>
      <c r="V70" s="24" t="s">
        <v>146</v>
      </c>
      <c r="W70" s="9">
        <v>30</v>
      </c>
      <c r="X70" s="9">
        <v>60</v>
      </c>
      <c r="Y70" s="16">
        <v>10</v>
      </c>
      <c r="Z70" s="87" t="s">
        <v>409</v>
      </c>
      <c r="AA70" s="5" t="s">
        <v>138</v>
      </c>
      <c r="AB70" s="72">
        <v>0.1</v>
      </c>
      <c r="AC70" s="191">
        <v>560458.07999999996</v>
      </c>
      <c r="AD70" s="72">
        <f t="shared" si="34"/>
        <v>56045.807999999997</v>
      </c>
      <c r="AE70" s="72">
        <f t="shared" si="35"/>
        <v>62771.304960000001</v>
      </c>
      <c r="AF70" s="72">
        <v>0.1</v>
      </c>
      <c r="AG70" s="191">
        <v>560458.07999999996</v>
      </c>
      <c r="AH70" s="72">
        <f t="shared" si="36"/>
        <v>56045.807999999997</v>
      </c>
      <c r="AI70" s="72">
        <f t="shared" si="37"/>
        <v>62771.304960000001</v>
      </c>
      <c r="AJ70" s="19">
        <v>0</v>
      </c>
      <c r="AK70" s="19">
        <v>0</v>
      </c>
      <c r="AL70" s="19">
        <v>0</v>
      </c>
      <c r="AM70" s="19">
        <v>0</v>
      </c>
      <c r="AN70" s="19">
        <v>0</v>
      </c>
      <c r="AO70" s="19">
        <v>0</v>
      </c>
      <c r="AP70" s="19">
        <v>0</v>
      </c>
      <c r="AQ70" s="19">
        <v>0</v>
      </c>
      <c r="AR70" s="19">
        <v>0</v>
      </c>
      <c r="AS70" s="19">
        <v>0</v>
      </c>
      <c r="AT70" s="19">
        <v>0</v>
      </c>
      <c r="AU70" s="19">
        <v>0</v>
      </c>
      <c r="AV70" s="65">
        <f t="shared" si="38"/>
        <v>0.2</v>
      </c>
      <c r="AW70" s="42">
        <v>0</v>
      </c>
      <c r="AX70" s="42">
        <f t="shared" si="28"/>
        <v>0</v>
      </c>
      <c r="AY70" s="4" t="s">
        <v>203</v>
      </c>
      <c r="AZ70" s="25"/>
      <c r="BA70" s="25"/>
      <c r="BB70" s="45"/>
      <c r="BC70" s="12" t="s">
        <v>428</v>
      </c>
      <c r="BD70" s="12" t="s">
        <v>428</v>
      </c>
      <c r="BE70" s="45"/>
      <c r="BF70" s="45"/>
      <c r="BG70" s="45"/>
      <c r="BH70" s="45"/>
      <c r="BI70" s="45"/>
      <c r="BJ70" s="88"/>
      <c r="BK70" s="88"/>
    </row>
    <row r="71" spans="1:63" s="165" customFormat="1" ht="12.95" customHeight="1" x14ac:dyDescent="0.25">
      <c r="A71" s="67" t="s">
        <v>405</v>
      </c>
      <c r="B71" s="112"/>
      <c r="C71" s="192" t="s">
        <v>560</v>
      </c>
      <c r="D71" s="112"/>
      <c r="E71" s="212"/>
      <c r="F71" s="69" t="s">
        <v>426</v>
      </c>
      <c r="G71" s="69" t="s">
        <v>407</v>
      </c>
      <c r="H71" s="12" t="s">
        <v>427</v>
      </c>
      <c r="I71" s="25" t="s">
        <v>143</v>
      </c>
      <c r="J71" s="1" t="s">
        <v>149</v>
      </c>
      <c r="K71" s="25" t="s">
        <v>196</v>
      </c>
      <c r="L71" s="24">
        <v>30</v>
      </c>
      <c r="M71" s="70" t="s">
        <v>197</v>
      </c>
      <c r="N71" s="71" t="s">
        <v>365</v>
      </c>
      <c r="O71" s="1" t="s">
        <v>166</v>
      </c>
      <c r="P71" s="25" t="s">
        <v>125</v>
      </c>
      <c r="Q71" s="24" t="s">
        <v>122</v>
      </c>
      <c r="R71" s="25" t="s">
        <v>200</v>
      </c>
      <c r="S71" s="25" t="s">
        <v>201</v>
      </c>
      <c r="T71" s="24"/>
      <c r="U71" s="24" t="s">
        <v>398</v>
      </c>
      <c r="V71" s="24" t="s">
        <v>146</v>
      </c>
      <c r="W71" s="9">
        <v>30</v>
      </c>
      <c r="X71" s="9">
        <v>60</v>
      </c>
      <c r="Y71" s="16">
        <v>10</v>
      </c>
      <c r="Z71" s="87" t="s">
        <v>409</v>
      </c>
      <c r="AA71" s="5" t="s">
        <v>138</v>
      </c>
      <c r="AB71" s="103">
        <v>0.1</v>
      </c>
      <c r="AC71" s="193">
        <v>560458.07999999996</v>
      </c>
      <c r="AD71" s="104">
        <f t="shared" ref="AD71" si="59">AB71*AC71</f>
        <v>56045.807999999997</v>
      </c>
      <c r="AE71" s="104">
        <f t="shared" si="35"/>
        <v>62771.304960000001</v>
      </c>
      <c r="AF71" s="105">
        <v>0.1</v>
      </c>
      <c r="AG71" s="193">
        <v>560458.07999999996</v>
      </c>
      <c r="AH71" s="104">
        <f t="shared" ref="AH71" si="60">AF71*AG71</f>
        <v>56045.807999999997</v>
      </c>
      <c r="AI71" s="104">
        <f t="shared" si="37"/>
        <v>62771.304960000001</v>
      </c>
      <c r="AJ71" s="106">
        <v>0</v>
      </c>
      <c r="AK71" s="106">
        <v>0</v>
      </c>
      <c r="AL71" s="106">
        <v>0</v>
      </c>
      <c r="AM71" s="106">
        <v>0</v>
      </c>
      <c r="AN71" s="106">
        <v>0</v>
      </c>
      <c r="AO71" s="106">
        <v>0</v>
      </c>
      <c r="AP71" s="106">
        <v>0</v>
      </c>
      <c r="AQ71" s="106">
        <v>0</v>
      </c>
      <c r="AR71" s="106">
        <v>0</v>
      </c>
      <c r="AS71" s="106">
        <v>0</v>
      </c>
      <c r="AT71" s="106">
        <v>0</v>
      </c>
      <c r="AU71" s="106">
        <v>0</v>
      </c>
      <c r="AV71" s="107">
        <f t="shared" si="38"/>
        <v>0.2</v>
      </c>
      <c r="AW71" s="42">
        <v>0</v>
      </c>
      <c r="AX71" s="42">
        <f t="shared" si="28"/>
        <v>0</v>
      </c>
      <c r="AY71" s="108" t="s">
        <v>203</v>
      </c>
      <c r="AZ71" s="109"/>
      <c r="BA71" s="109"/>
      <c r="BB71" s="111"/>
      <c r="BC71" s="110" t="s">
        <v>428</v>
      </c>
      <c r="BD71" s="110" t="s">
        <v>428</v>
      </c>
      <c r="BE71" s="111"/>
      <c r="BF71" s="111"/>
      <c r="BG71" s="111"/>
      <c r="BH71" s="111"/>
      <c r="BI71" s="111"/>
      <c r="BJ71" s="88"/>
      <c r="BK71" s="27">
        <v>14</v>
      </c>
    </row>
    <row r="72" spans="1:63" s="188" customFormat="1" ht="12.95" customHeight="1" x14ac:dyDescent="0.25">
      <c r="A72" s="183" t="s">
        <v>405</v>
      </c>
      <c r="B72" s="159">
        <v>210000094</v>
      </c>
      <c r="C72" s="159" t="s">
        <v>668</v>
      </c>
      <c r="D72" s="159"/>
      <c r="E72" s="213"/>
      <c r="F72" s="194" t="s">
        <v>426</v>
      </c>
      <c r="G72" s="194" t="s">
        <v>407</v>
      </c>
      <c r="H72" s="194" t="s">
        <v>427</v>
      </c>
      <c r="I72" s="184" t="s">
        <v>143</v>
      </c>
      <c r="J72" s="153" t="s">
        <v>149</v>
      </c>
      <c r="K72" s="184" t="s">
        <v>196</v>
      </c>
      <c r="L72" s="183">
        <v>30</v>
      </c>
      <c r="M72" s="154" t="s">
        <v>197</v>
      </c>
      <c r="N72" s="195" t="s">
        <v>365</v>
      </c>
      <c r="O72" s="153" t="s">
        <v>166</v>
      </c>
      <c r="P72" s="184" t="s">
        <v>125</v>
      </c>
      <c r="Q72" s="183" t="s">
        <v>122</v>
      </c>
      <c r="R72" s="184" t="s">
        <v>200</v>
      </c>
      <c r="S72" s="184" t="s">
        <v>201</v>
      </c>
      <c r="T72" s="183"/>
      <c r="U72" s="183" t="s">
        <v>398</v>
      </c>
      <c r="V72" s="183" t="s">
        <v>146</v>
      </c>
      <c r="W72" s="194">
        <v>30</v>
      </c>
      <c r="X72" s="194">
        <v>60</v>
      </c>
      <c r="Y72" s="157">
        <v>10</v>
      </c>
      <c r="Z72" s="197" t="s">
        <v>409</v>
      </c>
      <c r="AA72" s="182" t="s">
        <v>138</v>
      </c>
      <c r="AB72" s="186">
        <v>0</v>
      </c>
      <c r="AC72" s="198">
        <v>560458.07999999996</v>
      </c>
      <c r="AD72" s="186">
        <v>0</v>
      </c>
      <c r="AE72" s="186">
        <v>0</v>
      </c>
      <c r="AF72" s="186">
        <v>0.1</v>
      </c>
      <c r="AG72" s="186">
        <v>521533.29</v>
      </c>
      <c r="AH72" s="186">
        <v>52153.328999999998</v>
      </c>
      <c r="AI72" s="186">
        <v>58411.728480000005</v>
      </c>
      <c r="AJ72" s="187">
        <v>0</v>
      </c>
      <c r="AK72" s="187">
        <v>0</v>
      </c>
      <c r="AL72" s="187">
        <v>0</v>
      </c>
      <c r="AM72" s="187">
        <v>0</v>
      </c>
      <c r="AN72" s="187">
        <v>0</v>
      </c>
      <c r="AO72" s="187">
        <v>0</v>
      </c>
      <c r="AP72" s="187">
        <v>0</v>
      </c>
      <c r="AQ72" s="187">
        <v>0</v>
      </c>
      <c r="AR72" s="187">
        <v>0</v>
      </c>
      <c r="AS72" s="187">
        <v>0</v>
      </c>
      <c r="AT72" s="187">
        <v>0</v>
      </c>
      <c r="AU72" s="187">
        <v>0</v>
      </c>
      <c r="AV72" s="187">
        <f t="shared" si="38"/>
        <v>0.1</v>
      </c>
      <c r="AW72" s="186">
        <f t="shared" si="33"/>
        <v>52153.328999999998</v>
      </c>
      <c r="AX72" s="186">
        <f t="shared" si="28"/>
        <v>58411.728480000005</v>
      </c>
      <c r="AY72" s="159" t="s">
        <v>203</v>
      </c>
      <c r="AZ72" s="184"/>
      <c r="BA72" s="184"/>
      <c r="BB72" s="196"/>
      <c r="BC72" s="194" t="s">
        <v>428</v>
      </c>
      <c r="BD72" s="194" t="s">
        <v>428</v>
      </c>
      <c r="BE72" s="196"/>
      <c r="BF72" s="196"/>
      <c r="BG72" s="196"/>
      <c r="BH72" s="196"/>
      <c r="BI72" s="196"/>
      <c r="BJ72" s="88"/>
      <c r="BK72" s="32" t="s">
        <v>653</v>
      </c>
    </row>
    <row r="73" spans="1:63" s="165" customFormat="1" ht="12.95" customHeight="1" x14ac:dyDescent="0.25">
      <c r="A73" s="67" t="s">
        <v>405</v>
      </c>
      <c r="B73" s="73"/>
      <c r="C73" s="190" t="s">
        <v>478</v>
      </c>
      <c r="D73" s="73"/>
      <c r="E73" s="212"/>
      <c r="F73" s="69" t="s">
        <v>411</v>
      </c>
      <c r="G73" s="69" t="s">
        <v>407</v>
      </c>
      <c r="H73" s="12" t="s">
        <v>412</v>
      </c>
      <c r="I73" s="25" t="s">
        <v>143</v>
      </c>
      <c r="J73" s="1" t="s">
        <v>149</v>
      </c>
      <c r="K73" s="25" t="s">
        <v>196</v>
      </c>
      <c r="L73" s="24">
        <v>30</v>
      </c>
      <c r="M73" s="70" t="s">
        <v>197</v>
      </c>
      <c r="N73" s="71" t="s">
        <v>365</v>
      </c>
      <c r="O73" s="24" t="s">
        <v>126</v>
      </c>
      <c r="P73" s="25" t="s">
        <v>125</v>
      </c>
      <c r="Q73" s="24" t="s">
        <v>122</v>
      </c>
      <c r="R73" s="25" t="s">
        <v>200</v>
      </c>
      <c r="S73" s="25" t="s">
        <v>201</v>
      </c>
      <c r="T73" s="24"/>
      <c r="U73" s="24" t="s">
        <v>398</v>
      </c>
      <c r="V73" s="24" t="s">
        <v>146</v>
      </c>
      <c r="W73" s="9">
        <v>30</v>
      </c>
      <c r="X73" s="9">
        <v>60</v>
      </c>
      <c r="Y73" s="16">
        <v>10</v>
      </c>
      <c r="Z73" s="87" t="s">
        <v>409</v>
      </c>
      <c r="AA73" s="5" t="s">
        <v>138</v>
      </c>
      <c r="AB73" s="72">
        <v>0.3</v>
      </c>
      <c r="AC73" s="191">
        <v>5269884.4400000004</v>
      </c>
      <c r="AD73" s="72">
        <f t="shared" si="34"/>
        <v>1580965.3320000002</v>
      </c>
      <c r="AE73" s="72">
        <f t="shared" si="35"/>
        <v>1770681.1718400004</v>
      </c>
      <c r="AF73" s="72">
        <v>0.3</v>
      </c>
      <c r="AG73" s="191">
        <v>5269884.4400000004</v>
      </c>
      <c r="AH73" s="72">
        <f t="shared" si="36"/>
        <v>1580965.3320000002</v>
      </c>
      <c r="AI73" s="72">
        <f t="shared" si="37"/>
        <v>1770681.1718400004</v>
      </c>
      <c r="AJ73" s="19">
        <v>0</v>
      </c>
      <c r="AK73" s="19">
        <v>0</v>
      </c>
      <c r="AL73" s="19">
        <v>0</v>
      </c>
      <c r="AM73" s="19">
        <v>0</v>
      </c>
      <c r="AN73" s="19">
        <v>0</v>
      </c>
      <c r="AO73" s="19">
        <v>0</v>
      </c>
      <c r="AP73" s="19">
        <v>0</v>
      </c>
      <c r="AQ73" s="19">
        <v>0</v>
      </c>
      <c r="AR73" s="19">
        <v>0</v>
      </c>
      <c r="AS73" s="19">
        <v>0</v>
      </c>
      <c r="AT73" s="19">
        <v>0</v>
      </c>
      <c r="AU73" s="19">
        <v>0</v>
      </c>
      <c r="AV73" s="65">
        <f t="shared" si="38"/>
        <v>0.6</v>
      </c>
      <c r="AW73" s="42">
        <v>0</v>
      </c>
      <c r="AX73" s="42">
        <f t="shared" si="28"/>
        <v>0</v>
      </c>
      <c r="AY73" s="4" t="s">
        <v>203</v>
      </c>
      <c r="AZ73" s="25"/>
      <c r="BA73" s="25"/>
      <c r="BB73" s="45"/>
      <c r="BC73" s="12" t="s">
        <v>429</v>
      </c>
      <c r="BD73" s="12" t="s">
        <v>429</v>
      </c>
      <c r="BE73" s="45"/>
      <c r="BF73" s="45"/>
      <c r="BG73" s="45"/>
      <c r="BH73" s="45"/>
      <c r="BI73" s="45"/>
      <c r="BJ73" s="88"/>
      <c r="BK73" s="88"/>
    </row>
    <row r="74" spans="1:63" s="165" customFormat="1" ht="12.95" customHeight="1" x14ac:dyDescent="0.25">
      <c r="A74" s="67" t="s">
        <v>405</v>
      </c>
      <c r="B74" s="112"/>
      <c r="C74" s="192" t="s">
        <v>561</v>
      </c>
      <c r="D74" s="112"/>
      <c r="E74" s="212"/>
      <c r="F74" s="69" t="s">
        <v>411</v>
      </c>
      <c r="G74" s="69" t="s">
        <v>407</v>
      </c>
      <c r="H74" s="12" t="s">
        <v>412</v>
      </c>
      <c r="I74" s="25" t="s">
        <v>143</v>
      </c>
      <c r="J74" s="1" t="s">
        <v>149</v>
      </c>
      <c r="K74" s="25" t="s">
        <v>196</v>
      </c>
      <c r="L74" s="24">
        <v>30</v>
      </c>
      <c r="M74" s="70" t="s">
        <v>197</v>
      </c>
      <c r="N74" s="71" t="s">
        <v>365</v>
      </c>
      <c r="O74" s="1" t="s">
        <v>166</v>
      </c>
      <c r="P74" s="25" t="s">
        <v>125</v>
      </c>
      <c r="Q74" s="24" t="s">
        <v>122</v>
      </c>
      <c r="R74" s="25" t="s">
        <v>200</v>
      </c>
      <c r="S74" s="25" t="s">
        <v>201</v>
      </c>
      <c r="T74" s="24"/>
      <c r="U74" s="24" t="s">
        <v>398</v>
      </c>
      <c r="V74" s="24" t="s">
        <v>146</v>
      </c>
      <c r="W74" s="9">
        <v>30</v>
      </c>
      <c r="X74" s="9">
        <v>60</v>
      </c>
      <c r="Y74" s="16">
        <v>10</v>
      </c>
      <c r="Z74" s="87" t="s">
        <v>409</v>
      </c>
      <c r="AA74" s="5" t="s">
        <v>138</v>
      </c>
      <c r="AB74" s="103">
        <v>0.3</v>
      </c>
      <c r="AC74" s="193">
        <v>5269884.4400000004</v>
      </c>
      <c r="AD74" s="104">
        <f t="shared" ref="AD74" si="61">AB74*AC74</f>
        <v>1580965.3320000002</v>
      </c>
      <c r="AE74" s="104">
        <f t="shared" si="35"/>
        <v>1770681.1718400004</v>
      </c>
      <c r="AF74" s="105">
        <v>0.3</v>
      </c>
      <c r="AG74" s="193">
        <v>5269884.4400000004</v>
      </c>
      <c r="AH74" s="104">
        <f t="shared" ref="AH74" si="62">AF74*AG74</f>
        <v>1580965.3320000002</v>
      </c>
      <c r="AI74" s="104">
        <f t="shared" si="37"/>
        <v>1770681.1718400004</v>
      </c>
      <c r="AJ74" s="106">
        <v>0</v>
      </c>
      <c r="AK74" s="106">
        <v>0</v>
      </c>
      <c r="AL74" s="106">
        <v>0</v>
      </c>
      <c r="AM74" s="106">
        <v>0</v>
      </c>
      <c r="AN74" s="106">
        <v>0</v>
      </c>
      <c r="AO74" s="106">
        <v>0</v>
      </c>
      <c r="AP74" s="106">
        <v>0</v>
      </c>
      <c r="AQ74" s="106">
        <v>0</v>
      </c>
      <c r="AR74" s="106">
        <v>0</v>
      </c>
      <c r="AS74" s="106">
        <v>0</v>
      </c>
      <c r="AT74" s="106">
        <v>0</v>
      </c>
      <c r="AU74" s="106">
        <v>0</v>
      </c>
      <c r="AV74" s="107">
        <f t="shared" si="38"/>
        <v>0.6</v>
      </c>
      <c r="AW74" s="42">
        <v>0</v>
      </c>
      <c r="AX74" s="42">
        <f t="shared" si="28"/>
        <v>0</v>
      </c>
      <c r="AY74" s="108" t="s">
        <v>203</v>
      </c>
      <c r="AZ74" s="109"/>
      <c r="BA74" s="109"/>
      <c r="BB74" s="111"/>
      <c r="BC74" s="110" t="s">
        <v>429</v>
      </c>
      <c r="BD74" s="110" t="s">
        <v>429</v>
      </c>
      <c r="BE74" s="111"/>
      <c r="BF74" s="111"/>
      <c r="BG74" s="111"/>
      <c r="BH74" s="111"/>
      <c r="BI74" s="111"/>
      <c r="BJ74" s="88"/>
      <c r="BK74" s="27">
        <v>14</v>
      </c>
    </row>
    <row r="75" spans="1:63" s="188" customFormat="1" ht="12.95" customHeight="1" x14ac:dyDescent="0.25">
      <c r="A75" s="183" t="s">
        <v>405</v>
      </c>
      <c r="B75" s="159">
        <v>210001340</v>
      </c>
      <c r="C75" s="159" t="s">
        <v>669</v>
      </c>
      <c r="D75" s="159"/>
      <c r="E75" s="213"/>
      <c r="F75" s="194" t="s">
        <v>411</v>
      </c>
      <c r="G75" s="194" t="s">
        <v>407</v>
      </c>
      <c r="H75" s="194" t="s">
        <v>412</v>
      </c>
      <c r="I75" s="184" t="s">
        <v>143</v>
      </c>
      <c r="J75" s="153" t="s">
        <v>149</v>
      </c>
      <c r="K75" s="184" t="s">
        <v>196</v>
      </c>
      <c r="L75" s="183">
        <v>30</v>
      </c>
      <c r="M75" s="154" t="s">
        <v>197</v>
      </c>
      <c r="N75" s="195" t="s">
        <v>365</v>
      </c>
      <c r="O75" s="153" t="s">
        <v>166</v>
      </c>
      <c r="P75" s="184" t="s">
        <v>125</v>
      </c>
      <c r="Q75" s="183" t="s">
        <v>122</v>
      </c>
      <c r="R75" s="184" t="s">
        <v>200</v>
      </c>
      <c r="S75" s="184" t="s">
        <v>201</v>
      </c>
      <c r="T75" s="183"/>
      <c r="U75" s="183" t="s">
        <v>398</v>
      </c>
      <c r="V75" s="183" t="s">
        <v>146</v>
      </c>
      <c r="W75" s="194">
        <v>30</v>
      </c>
      <c r="X75" s="194">
        <v>60</v>
      </c>
      <c r="Y75" s="157">
        <v>10</v>
      </c>
      <c r="Z75" s="197" t="s">
        <v>409</v>
      </c>
      <c r="AA75" s="182" t="s">
        <v>138</v>
      </c>
      <c r="AB75" s="186">
        <v>0.2</v>
      </c>
      <c r="AC75" s="198">
        <v>5217185.5999999996</v>
      </c>
      <c r="AD75" s="186">
        <v>1043437.12</v>
      </c>
      <c r="AE75" s="186">
        <v>1168649.5744</v>
      </c>
      <c r="AF75" s="186">
        <v>0.3</v>
      </c>
      <c r="AG75" s="186">
        <v>4562126.05</v>
      </c>
      <c r="AH75" s="186">
        <v>1368637.8149999999</v>
      </c>
      <c r="AI75" s="186">
        <v>1532874.3528</v>
      </c>
      <c r="AJ75" s="187">
        <v>0</v>
      </c>
      <c r="AK75" s="187">
        <v>0</v>
      </c>
      <c r="AL75" s="187">
        <v>0</v>
      </c>
      <c r="AM75" s="187">
        <v>0</v>
      </c>
      <c r="AN75" s="187">
        <v>0</v>
      </c>
      <c r="AO75" s="187">
        <v>0</v>
      </c>
      <c r="AP75" s="187">
        <v>0</v>
      </c>
      <c r="AQ75" s="187">
        <v>0</v>
      </c>
      <c r="AR75" s="187">
        <v>0</v>
      </c>
      <c r="AS75" s="187">
        <v>0</v>
      </c>
      <c r="AT75" s="187">
        <v>0</v>
      </c>
      <c r="AU75" s="187">
        <v>0</v>
      </c>
      <c r="AV75" s="187">
        <f t="shared" si="38"/>
        <v>0.5</v>
      </c>
      <c r="AW75" s="186">
        <f t="shared" si="33"/>
        <v>2412074.9350000001</v>
      </c>
      <c r="AX75" s="186">
        <f t="shared" si="28"/>
        <v>2701523.9272000003</v>
      </c>
      <c r="AY75" s="159" t="s">
        <v>203</v>
      </c>
      <c r="AZ75" s="184"/>
      <c r="BA75" s="184"/>
      <c r="BB75" s="196"/>
      <c r="BC75" s="194" t="s">
        <v>429</v>
      </c>
      <c r="BD75" s="194" t="s">
        <v>429</v>
      </c>
      <c r="BE75" s="196"/>
      <c r="BF75" s="196"/>
      <c r="BG75" s="196"/>
      <c r="BH75" s="196"/>
      <c r="BI75" s="196"/>
      <c r="BJ75" s="88"/>
      <c r="BK75" s="32" t="s">
        <v>653</v>
      </c>
    </row>
    <row r="76" spans="1:63" s="165" customFormat="1" ht="12.95" customHeight="1" x14ac:dyDescent="0.25">
      <c r="A76" s="67" t="s">
        <v>405</v>
      </c>
      <c r="B76" s="73"/>
      <c r="C76" s="190" t="s">
        <v>479</v>
      </c>
      <c r="D76" s="73"/>
      <c r="E76" s="212"/>
      <c r="F76" s="69" t="s">
        <v>411</v>
      </c>
      <c r="G76" s="69" t="s">
        <v>407</v>
      </c>
      <c r="H76" s="12" t="s">
        <v>412</v>
      </c>
      <c r="I76" s="25" t="s">
        <v>143</v>
      </c>
      <c r="J76" s="1" t="s">
        <v>149</v>
      </c>
      <c r="K76" s="25" t="s">
        <v>196</v>
      </c>
      <c r="L76" s="24">
        <v>30</v>
      </c>
      <c r="M76" s="70" t="s">
        <v>197</v>
      </c>
      <c r="N76" s="71" t="s">
        <v>365</v>
      </c>
      <c r="O76" s="24" t="s">
        <v>126</v>
      </c>
      <c r="P76" s="25" t="s">
        <v>125</v>
      </c>
      <c r="Q76" s="24" t="s">
        <v>122</v>
      </c>
      <c r="R76" s="25" t="s">
        <v>200</v>
      </c>
      <c r="S76" s="25" t="s">
        <v>201</v>
      </c>
      <c r="T76" s="24"/>
      <c r="U76" s="24" t="s">
        <v>398</v>
      </c>
      <c r="V76" s="24" t="s">
        <v>146</v>
      </c>
      <c r="W76" s="9">
        <v>30</v>
      </c>
      <c r="X76" s="9">
        <v>60</v>
      </c>
      <c r="Y76" s="16">
        <v>10</v>
      </c>
      <c r="Z76" s="87" t="s">
        <v>413</v>
      </c>
      <c r="AA76" s="5" t="s">
        <v>138</v>
      </c>
      <c r="AB76" s="72">
        <v>200.1</v>
      </c>
      <c r="AC76" s="191">
        <v>1701.76</v>
      </c>
      <c r="AD76" s="72">
        <f t="shared" si="34"/>
        <v>340522.17599999998</v>
      </c>
      <c r="AE76" s="72">
        <f t="shared" si="35"/>
        <v>381384.83712000004</v>
      </c>
      <c r="AF76" s="72">
        <v>200.1</v>
      </c>
      <c r="AG76" s="191">
        <v>1701.76</v>
      </c>
      <c r="AH76" s="72">
        <f t="shared" si="36"/>
        <v>340522.17599999998</v>
      </c>
      <c r="AI76" s="72">
        <f t="shared" si="37"/>
        <v>381384.83712000004</v>
      </c>
      <c r="AJ76" s="19">
        <v>0</v>
      </c>
      <c r="AK76" s="19">
        <v>0</v>
      </c>
      <c r="AL76" s="19">
        <v>0</v>
      </c>
      <c r="AM76" s="19">
        <v>0</v>
      </c>
      <c r="AN76" s="19">
        <v>0</v>
      </c>
      <c r="AO76" s="19">
        <v>0</v>
      </c>
      <c r="AP76" s="19">
        <v>0</v>
      </c>
      <c r="AQ76" s="19">
        <v>0</v>
      </c>
      <c r="AR76" s="19">
        <v>0</v>
      </c>
      <c r="AS76" s="19">
        <v>0</v>
      </c>
      <c r="AT76" s="19">
        <v>0</v>
      </c>
      <c r="AU76" s="19">
        <v>0</v>
      </c>
      <c r="AV76" s="65">
        <f t="shared" si="38"/>
        <v>400.2</v>
      </c>
      <c r="AW76" s="42">
        <v>0</v>
      </c>
      <c r="AX76" s="42">
        <f t="shared" si="28"/>
        <v>0</v>
      </c>
      <c r="AY76" s="4" t="s">
        <v>203</v>
      </c>
      <c r="AZ76" s="25"/>
      <c r="BA76" s="25"/>
      <c r="BB76" s="45"/>
      <c r="BC76" s="12" t="s">
        <v>430</v>
      </c>
      <c r="BD76" s="12" t="s">
        <v>430</v>
      </c>
      <c r="BE76" s="45"/>
      <c r="BF76" s="45"/>
      <c r="BG76" s="45"/>
      <c r="BH76" s="45"/>
      <c r="BI76" s="45"/>
      <c r="BJ76" s="88"/>
      <c r="BK76" s="88"/>
    </row>
    <row r="77" spans="1:63" s="165" customFormat="1" ht="12.95" customHeight="1" x14ac:dyDescent="0.25">
      <c r="A77" s="67" t="s">
        <v>405</v>
      </c>
      <c r="B77" s="112"/>
      <c r="C77" s="192" t="s">
        <v>562</v>
      </c>
      <c r="D77" s="112"/>
      <c r="E77" s="212"/>
      <c r="F77" s="69" t="s">
        <v>411</v>
      </c>
      <c r="G77" s="69" t="s">
        <v>407</v>
      </c>
      <c r="H77" s="12" t="s">
        <v>412</v>
      </c>
      <c r="I77" s="25" t="s">
        <v>143</v>
      </c>
      <c r="J77" s="1" t="s">
        <v>149</v>
      </c>
      <c r="K77" s="25" t="s">
        <v>196</v>
      </c>
      <c r="L77" s="24">
        <v>30</v>
      </c>
      <c r="M77" s="70" t="s">
        <v>197</v>
      </c>
      <c r="N77" s="71" t="s">
        <v>365</v>
      </c>
      <c r="O77" s="1" t="s">
        <v>166</v>
      </c>
      <c r="P77" s="25" t="s">
        <v>125</v>
      </c>
      <c r="Q77" s="24" t="s">
        <v>122</v>
      </c>
      <c r="R77" s="25" t="s">
        <v>200</v>
      </c>
      <c r="S77" s="25" t="s">
        <v>201</v>
      </c>
      <c r="T77" s="24"/>
      <c r="U77" s="24" t="s">
        <v>398</v>
      </c>
      <c r="V77" s="24" t="s">
        <v>146</v>
      </c>
      <c r="W77" s="9">
        <v>30</v>
      </c>
      <c r="X77" s="9">
        <v>60</v>
      </c>
      <c r="Y77" s="16">
        <v>10</v>
      </c>
      <c r="Z77" s="87" t="s">
        <v>413</v>
      </c>
      <c r="AA77" s="5" t="s">
        <v>138</v>
      </c>
      <c r="AB77" s="103">
        <v>200.1</v>
      </c>
      <c r="AC77" s="193">
        <v>1701.76</v>
      </c>
      <c r="AD77" s="104">
        <f t="shared" ref="AD77" si="63">AB77*AC77</f>
        <v>340522.17599999998</v>
      </c>
      <c r="AE77" s="104">
        <f t="shared" si="35"/>
        <v>381384.83712000004</v>
      </c>
      <c r="AF77" s="105">
        <v>200.1</v>
      </c>
      <c r="AG77" s="193">
        <v>1701.76</v>
      </c>
      <c r="AH77" s="104">
        <f t="shared" ref="AH77" si="64">AF77*AG77</f>
        <v>340522.17599999998</v>
      </c>
      <c r="AI77" s="104">
        <f t="shared" si="37"/>
        <v>381384.83712000004</v>
      </c>
      <c r="AJ77" s="106">
        <v>0</v>
      </c>
      <c r="AK77" s="106">
        <v>0</v>
      </c>
      <c r="AL77" s="106">
        <v>0</v>
      </c>
      <c r="AM77" s="106">
        <v>0</v>
      </c>
      <c r="AN77" s="106">
        <v>0</v>
      </c>
      <c r="AO77" s="106">
        <v>0</v>
      </c>
      <c r="AP77" s="106">
        <v>0</v>
      </c>
      <c r="AQ77" s="106">
        <v>0</v>
      </c>
      <c r="AR77" s="106">
        <v>0</v>
      </c>
      <c r="AS77" s="106">
        <v>0</v>
      </c>
      <c r="AT77" s="106">
        <v>0</v>
      </c>
      <c r="AU77" s="106">
        <v>0</v>
      </c>
      <c r="AV77" s="107">
        <f t="shared" si="38"/>
        <v>400.2</v>
      </c>
      <c r="AW77" s="42">
        <v>0</v>
      </c>
      <c r="AX77" s="42">
        <f t="shared" si="28"/>
        <v>0</v>
      </c>
      <c r="AY77" s="108" t="s">
        <v>203</v>
      </c>
      <c r="AZ77" s="109"/>
      <c r="BA77" s="109"/>
      <c r="BB77" s="111"/>
      <c r="BC77" s="110" t="s">
        <v>430</v>
      </c>
      <c r="BD77" s="110" t="s">
        <v>430</v>
      </c>
      <c r="BE77" s="111"/>
      <c r="BF77" s="111"/>
      <c r="BG77" s="111"/>
      <c r="BH77" s="111"/>
      <c r="BI77" s="111"/>
      <c r="BJ77" s="88"/>
      <c r="BK77" s="27">
        <v>14</v>
      </c>
    </row>
    <row r="78" spans="1:63" s="188" customFormat="1" ht="12.95" customHeight="1" x14ac:dyDescent="0.25">
      <c r="A78" s="183" t="s">
        <v>405</v>
      </c>
      <c r="B78" s="159">
        <v>210014110</v>
      </c>
      <c r="C78" s="159" t="s">
        <v>670</v>
      </c>
      <c r="D78" s="159"/>
      <c r="E78" s="213"/>
      <c r="F78" s="194" t="s">
        <v>411</v>
      </c>
      <c r="G78" s="194" t="s">
        <v>407</v>
      </c>
      <c r="H78" s="194" t="s">
        <v>412</v>
      </c>
      <c r="I78" s="184" t="s">
        <v>143</v>
      </c>
      <c r="J78" s="153" t="s">
        <v>149</v>
      </c>
      <c r="K78" s="184" t="s">
        <v>196</v>
      </c>
      <c r="L78" s="183">
        <v>30</v>
      </c>
      <c r="M78" s="154" t="s">
        <v>197</v>
      </c>
      <c r="N78" s="195" t="s">
        <v>365</v>
      </c>
      <c r="O78" s="153" t="s">
        <v>166</v>
      </c>
      <c r="P78" s="184" t="s">
        <v>125</v>
      </c>
      <c r="Q78" s="183" t="s">
        <v>122</v>
      </c>
      <c r="R78" s="184" t="s">
        <v>200</v>
      </c>
      <c r="S78" s="184" t="s">
        <v>201</v>
      </c>
      <c r="T78" s="183"/>
      <c r="U78" s="183" t="s">
        <v>398</v>
      </c>
      <c r="V78" s="183" t="s">
        <v>146</v>
      </c>
      <c r="W78" s="194">
        <v>30</v>
      </c>
      <c r="X78" s="194">
        <v>60</v>
      </c>
      <c r="Y78" s="157">
        <v>10</v>
      </c>
      <c r="Z78" s="197" t="s">
        <v>413</v>
      </c>
      <c r="AA78" s="182" t="s">
        <v>138</v>
      </c>
      <c r="AB78" s="186">
        <v>161.1</v>
      </c>
      <c r="AC78" s="198">
        <v>1684.74</v>
      </c>
      <c r="AD78" s="186">
        <v>271411.614</v>
      </c>
      <c r="AE78" s="186">
        <v>303981.00768000004</v>
      </c>
      <c r="AF78" s="186">
        <v>200.1</v>
      </c>
      <c r="AG78" s="186">
        <v>1645.61</v>
      </c>
      <c r="AH78" s="186">
        <v>329286.56099999999</v>
      </c>
      <c r="AI78" s="186">
        <v>368800.94832000002</v>
      </c>
      <c r="AJ78" s="187">
        <v>0</v>
      </c>
      <c r="AK78" s="187">
        <v>0</v>
      </c>
      <c r="AL78" s="187">
        <v>0</v>
      </c>
      <c r="AM78" s="187">
        <v>0</v>
      </c>
      <c r="AN78" s="187">
        <v>0</v>
      </c>
      <c r="AO78" s="187">
        <v>0</v>
      </c>
      <c r="AP78" s="187">
        <v>0</v>
      </c>
      <c r="AQ78" s="187">
        <v>0</v>
      </c>
      <c r="AR78" s="187">
        <v>0</v>
      </c>
      <c r="AS78" s="187">
        <v>0</v>
      </c>
      <c r="AT78" s="187">
        <v>0</v>
      </c>
      <c r="AU78" s="187">
        <v>0</v>
      </c>
      <c r="AV78" s="187">
        <f t="shared" si="38"/>
        <v>361.2</v>
      </c>
      <c r="AW78" s="186">
        <f t="shared" si="33"/>
        <v>600698.17500000005</v>
      </c>
      <c r="AX78" s="186">
        <f t="shared" si="28"/>
        <v>672781.95600000012</v>
      </c>
      <c r="AY78" s="159" t="s">
        <v>203</v>
      </c>
      <c r="AZ78" s="184"/>
      <c r="BA78" s="184"/>
      <c r="BB78" s="196"/>
      <c r="BC78" s="194" t="s">
        <v>430</v>
      </c>
      <c r="BD78" s="194" t="s">
        <v>430</v>
      </c>
      <c r="BE78" s="196"/>
      <c r="BF78" s="196"/>
      <c r="BG78" s="196"/>
      <c r="BH78" s="196"/>
      <c r="BI78" s="196"/>
      <c r="BJ78" s="88"/>
      <c r="BK78" s="32" t="s">
        <v>653</v>
      </c>
    </row>
    <row r="79" spans="1:63" s="165" customFormat="1" ht="12.95" customHeight="1" x14ac:dyDescent="0.25">
      <c r="A79" s="67" t="s">
        <v>405</v>
      </c>
      <c r="B79" s="73"/>
      <c r="C79" s="190" t="s">
        <v>480</v>
      </c>
      <c r="D79" s="73"/>
      <c r="E79" s="212"/>
      <c r="F79" s="69" t="s">
        <v>406</v>
      </c>
      <c r="G79" s="69" t="s">
        <v>407</v>
      </c>
      <c r="H79" s="12" t="s">
        <v>408</v>
      </c>
      <c r="I79" s="25" t="s">
        <v>143</v>
      </c>
      <c r="J79" s="1" t="s">
        <v>149</v>
      </c>
      <c r="K79" s="25" t="s">
        <v>196</v>
      </c>
      <c r="L79" s="24">
        <v>30</v>
      </c>
      <c r="M79" s="70" t="s">
        <v>197</v>
      </c>
      <c r="N79" s="71" t="s">
        <v>365</v>
      </c>
      <c r="O79" s="24" t="s">
        <v>126</v>
      </c>
      <c r="P79" s="25" t="s">
        <v>125</v>
      </c>
      <c r="Q79" s="24" t="s">
        <v>122</v>
      </c>
      <c r="R79" s="25" t="s">
        <v>200</v>
      </c>
      <c r="S79" s="25" t="s">
        <v>201</v>
      </c>
      <c r="T79" s="24"/>
      <c r="U79" s="24" t="s">
        <v>398</v>
      </c>
      <c r="V79" s="24" t="s">
        <v>146</v>
      </c>
      <c r="W79" s="9">
        <v>30</v>
      </c>
      <c r="X79" s="9">
        <v>60</v>
      </c>
      <c r="Y79" s="16">
        <v>10</v>
      </c>
      <c r="Z79" s="87" t="s">
        <v>409</v>
      </c>
      <c r="AA79" s="5" t="s">
        <v>138</v>
      </c>
      <c r="AB79" s="72">
        <v>0.9</v>
      </c>
      <c r="AC79" s="191">
        <v>49120.34</v>
      </c>
      <c r="AD79" s="72">
        <f t="shared" si="34"/>
        <v>44208.305999999997</v>
      </c>
      <c r="AE79" s="72">
        <f t="shared" si="35"/>
        <v>49513.30272</v>
      </c>
      <c r="AF79" s="72">
        <v>0.9</v>
      </c>
      <c r="AG79" s="191">
        <v>49120.34</v>
      </c>
      <c r="AH79" s="72">
        <f t="shared" si="36"/>
        <v>44208.305999999997</v>
      </c>
      <c r="AI79" s="72">
        <f t="shared" si="37"/>
        <v>49513.30272</v>
      </c>
      <c r="AJ79" s="19">
        <v>0</v>
      </c>
      <c r="AK79" s="19">
        <v>0</v>
      </c>
      <c r="AL79" s="19">
        <v>0</v>
      </c>
      <c r="AM79" s="19">
        <v>0</v>
      </c>
      <c r="AN79" s="19">
        <v>0</v>
      </c>
      <c r="AO79" s="19">
        <v>0</v>
      </c>
      <c r="AP79" s="19">
        <v>0</v>
      </c>
      <c r="AQ79" s="19">
        <v>0</v>
      </c>
      <c r="AR79" s="19">
        <v>0</v>
      </c>
      <c r="AS79" s="19">
        <v>0</v>
      </c>
      <c r="AT79" s="19">
        <v>0</v>
      </c>
      <c r="AU79" s="19">
        <v>0</v>
      </c>
      <c r="AV79" s="65">
        <f t="shared" si="38"/>
        <v>1.8</v>
      </c>
      <c r="AW79" s="42">
        <v>0</v>
      </c>
      <c r="AX79" s="42">
        <f t="shared" si="28"/>
        <v>0</v>
      </c>
      <c r="AY79" s="4" t="s">
        <v>203</v>
      </c>
      <c r="AZ79" s="25"/>
      <c r="BA79" s="25"/>
      <c r="BB79" s="45"/>
      <c r="BC79" s="12" t="s">
        <v>431</v>
      </c>
      <c r="BD79" s="12" t="s">
        <v>431</v>
      </c>
      <c r="BE79" s="45"/>
      <c r="BF79" s="45"/>
      <c r="BG79" s="45"/>
      <c r="BH79" s="45"/>
      <c r="BI79" s="45"/>
      <c r="BJ79" s="88"/>
      <c r="BK79" s="88"/>
    </row>
    <row r="80" spans="1:63" s="165" customFormat="1" ht="12.95" customHeight="1" x14ac:dyDescent="0.25">
      <c r="A80" s="67" t="s">
        <v>405</v>
      </c>
      <c r="B80" s="112"/>
      <c r="C80" s="192" t="s">
        <v>563</v>
      </c>
      <c r="D80" s="112"/>
      <c r="E80" s="212"/>
      <c r="F80" s="69" t="s">
        <v>406</v>
      </c>
      <c r="G80" s="69" t="s">
        <v>407</v>
      </c>
      <c r="H80" s="12" t="s">
        <v>408</v>
      </c>
      <c r="I80" s="25" t="s">
        <v>143</v>
      </c>
      <c r="J80" s="1" t="s">
        <v>149</v>
      </c>
      <c r="K80" s="25" t="s">
        <v>196</v>
      </c>
      <c r="L80" s="24">
        <v>30</v>
      </c>
      <c r="M80" s="70" t="s">
        <v>197</v>
      </c>
      <c r="N80" s="71" t="s">
        <v>365</v>
      </c>
      <c r="O80" s="1" t="s">
        <v>166</v>
      </c>
      <c r="P80" s="25" t="s">
        <v>125</v>
      </c>
      <c r="Q80" s="24" t="s">
        <v>122</v>
      </c>
      <c r="R80" s="25" t="s">
        <v>200</v>
      </c>
      <c r="S80" s="25" t="s">
        <v>201</v>
      </c>
      <c r="T80" s="24"/>
      <c r="U80" s="24" t="s">
        <v>398</v>
      </c>
      <c r="V80" s="24" t="s">
        <v>146</v>
      </c>
      <c r="W80" s="9">
        <v>30</v>
      </c>
      <c r="X80" s="9">
        <v>60</v>
      </c>
      <c r="Y80" s="16">
        <v>10</v>
      </c>
      <c r="Z80" s="87" t="s">
        <v>409</v>
      </c>
      <c r="AA80" s="5" t="s">
        <v>138</v>
      </c>
      <c r="AB80" s="103">
        <v>0.9</v>
      </c>
      <c r="AC80" s="193">
        <v>49120.34</v>
      </c>
      <c r="AD80" s="104">
        <f t="shared" ref="AD80" si="65">AB80*AC80</f>
        <v>44208.305999999997</v>
      </c>
      <c r="AE80" s="104">
        <f t="shared" si="35"/>
        <v>49513.30272</v>
      </c>
      <c r="AF80" s="105">
        <v>0.9</v>
      </c>
      <c r="AG80" s="193">
        <v>49120.34</v>
      </c>
      <c r="AH80" s="104">
        <f t="shared" ref="AH80" si="66">AF80*AG80</f>
        <v>44208.305999999997</v>
      </c>
      <c r="AI80" s="104">
        <f t="shared" si="37"/>
        <v>49513.30272</v>
      </c>
      <c r="AJ80" s="106">
        <v>0</v>
      </c>
      <c r="AK80" s="106">
        <v>0</v>
      </c>
      <c r="AL80" s="106">
        <v>0</v>
      </c>
      <c r="AM80" s="106">
        <v>0</v>
      </c>
      <c r="AN80" s="106">
        <v>0</v>
      </c>
      <c r="AO80" s="106">
        <v>0</v>
      </c>
      <c r="AP80" s="106">
        <v>0</v>
      </c>
      <c r="AQ80" s="106">
        <v>0</v>
      </c>
      <c r="AR80" s="106">
        <v>0</v>
      </c>
      <c r="AS80" s="106">
        <v>0</v>
      </c>
      <c r="AT80" s="106">
        <v>0</v>
      </c>
      <c r="AU80" s="106">
        <v>0</v>
      </c>
      <c r="AV80" s="107">
        <f t="shared" si="38"/>
        <v>1.8</v>
      </c>
      <c r="AW80" s="42">
        <v>0</v>
      </c>
      <c r="AX80" s="42">
        <f t="shared" si="28"/>
        <v>0</v>
      </c>
      <c r="AY80" s="108" t="s">
        <v>203</v>
      </c>
      <c r="AZ80" s="109"/>
      <c r="BA80" s="109"/>
      <c r="BB80" s="111"/>
      <c r="BC80" s="110" t="s">
        <v>431</v>
      </c>
      <c r="BD80" s="110" t="s">
        <v>431</v>
      </c>
      <c r="BE80" s="111"/>
      <c r="BF80" s="111"/>
      <c r="BG80" s="111"/>
      <c r="BH80" s="111"/>
      <c r="BI80" s="111"/>
      <c r="BJ80" s="88"/>
      <c r="BK80" s="27">
        <v>14</v>
      </c>
    </row>
    <row r="81" spans="1:63" s="188" customFormat="1" ht="12.95" customHeight="1" x14ac:dyDescent="0.25">
      <c r="A81" s="183" t="s">
        <v>405</v>
      </c>
      <c r="B81" s="159">
        <v>210014216</v>
      </c>
      <c r="C81" s="159" t="s">
        <v>671</v>
      </c>
      <c r="D81" s="159"/>
      <c r="E81" s="213"/>
      <c r="F81" s="194" t="s">
        <v>406</v>
      </c>
      <c r="G81" s="194" t="s">
        <v>407</v>
      </c>
      <c r="H81" s="194" t="s">
        <v>408</v>
      </c>
      <c r="I81" s="184" t="s">
        <v>143</v>
      </c>
      <c r="J81" s="153" t="s">
        <v>149</v>
      </c>
      <c r="K81" s="184" t="s">
        <v>196</v>
      </c>
      <c r="L81" s="183">
        <v>30</v>
      </c>
      <c r="M81" s="154" t="s">
        <v>197</v>
      </c>
      <c r="N81" s="195" t="s">
        <v>365</v>
      </c>
      <c r="O81" s="153" t="s">
        <v>166</v>
      </c>
      <c r="P81" s="184" t="s">
        <v>125</v>
      </c>
      <c r="Q81" s="183" t="s">
        <v>122</v>
      </c>
      <c r="R81" s="184" t="s">
        <v>200</v>
      </c>
      <c r="S81" s="184" t="s">
        <v>201</v>
      </c>
      <c r="T81" s="183"/>
      <c r="U81" s="183" t="s">
        <v>398</v>
      </c>
      <c r="V81" s="183" t="s">
        <v>146</v>
      </c>
      <c r="W81" s="194">
        <v>30</v>
      </c>
      <c r="X81" s="194">
        <v>60</v>
      </c>
      <c r="Y81" s="157">
        <v>10</v>
      </c>
      <c r="Z81" s="197" t="s">
        <v>409</v>
      </c>
      <c r="AA81" s="182" t="s">
        <v>138</v>
      </c>
      <c r="AB81" s="186">
        <v>0.7</v>
      </c>
      <c r="AC81" s="198">
        <v>48629.14</v>
      </c>
      <c r="AD81" s="186">
        <v>34040.398000000001</v>
      </c>
      <c r="AE81" s="186">
        <v>38125.245760000005</v>
      </c>
      <c r="AF81" s="186">
        <v>0.9</v>
      </c>
      <c r="AG81" s="186">
        <v>49120.34</v>
      </c>
      <c r="AH81" s="186">
        <v>44208.305999999997</v>
      </c>
      <c r="AI81" s="186">
        <v>49513.30272</v>
      </c>
      <c r="AJ81" s="187">
        <v>0</v>
      </c>
      <c r="AK81" s="187">
        <v>0</v>
      </c>
      <c r="AL81" s="187">
        <v>0</v>
      </c>
      <c r="AM81" s="187">
        <v>0</v>
      </c>
      <c r="AN81" s="187">
        <v>0</v>
      </c>
      <c r="AO81" s="187">
        <v>0</v>
      </c>
      <c r="AP81" s="187">
        <v>0</v>
      </c>
      <c r="AQ81" s="187">
        <v>0</v>
      </c>
      <c r="AR81" s="187">
        <v>0</v>
      </c>
      <c r="AS81" s="187">
        <v>0</v>
      </c>
      <c r="AT81" s="187">
        <v>0</v>
      </c>
      <c r="AU81" s="187">
        <v>0</v>
      </c>
      <c r="AV81" s="187">
        <f t="shared" si="38"/>
        <v>1.6</v>
      </c>
      <c r="AW81" s="186">
        <f t="shared" si="33"/>
        <v>78248.703999999998</v>
      </c>
      <c r="AX81" s="186">
        <f t="shared" si="28"/>
        <v>87638.548480000012</v>
      </c>
      <c r="AY81" s="159" t="s">
        <v>203</v>
      </c>
      <c r="AZ81" s="184"/>
      <c r="BA81" s="184"/>
      <c r="BB81" s="196"/>
      <c r="BC81" s="194" t="s">
        <v>431</v>
      </c>
      <c r="BD81" s="194" t="s">
        <v>431</v>
      </c>
      <c r="BE81" s="196"/>
      <c r="BF81" s="196"/>
      <c r="BG81" s="196"/>
      <c r="BH81" s="196"/>
      <c r="BI81" s="196"/>
      <c r="BJ81" s="88"/>
      <c r="BK81" s="32" t="s">
        <v>653</v>
      </c>
    </row>
    <row r="82" spans="1:63" s="165" customFormat="1" ht="12.95" customHeight="1" x14ac:dyDescent="0.25">
      <c r="A82" s="67" t="s">
        <v>405</v>
      </c>
      <c r="B82" s="73"/>
      <c r="C82" s="190" t="s">
        <v>481</v>
      </c>
      <c r="D82" s="73"/>
      <c r="E82" s="212"/>
      <c r="F82" s="69" t="s">
        <v>411</v>
      </c>
      <c r="G82" s="69" t="s">
        <v>407</v>
      </c>
      <c r="H82" s="12" t="s">
        <v>412</v>
      </c>
      <c r="I82" s="25" t="s">
        <v>143</v>
      </c>
      <c r="J82" s="1" t="s">
        <v>149</v>
      </c>
      <c r="K82" s="25" t="s">
        <v>196</v>
      </c>
      <c r="L82" s="24">
        <v>30</v>
      </c>
      <c r="M82" s="70" t="s">
        <v>197</v>
      </c>
      <c r="N82" s="71" t="s">
        <v>365</v>
      </c>
      <c r="O82" s="24" t="s">
        <v>126</v>
      </c>
      <c r="P82" s="25" t="s">
        <v>125</v>
      </c>
      <c r="Q82" s="24" t="s">
        <v>122</v>
      </c>
      <c r="R82" s="25" t="s">
        <v>200</v>
      </c>
      <c r="S82" s="25" t="s">
        <v>201</v>
      </c>
      <c r="T82" s="24"/>
      <c r="U82" s="24" t="s">
        <v>398</v>
      </c>
      <c r="V82" s="24" t="s">
        <v>146</v>
      </c>
      <c r="W82" s="9">
        <v>30</v>
      </c>
      <c r="X82" s="9">
        <v>60</v>
      </c>
      <c r="Y82" s="16">
        <v>10</v>
      </c>
      <c r="Z82" s="87" t="s">
        <v>409</v>
      </c>
      <c r="AA82" s="5" t="s">
        <v>138</v>
      </c>
      <c r="AB82" s="72">
        <v>0.2</v>
      </c>
      <c r="AC82" s="191">
        <v>2619306.31</v>
      </c>
      <c r="AD82" s="72">
        <f t="shared" si="34"/>
        <v>523861.26200000005</v>
      </c>
      <c r="AE82" s="72">
        <f t="shared" si="35"/>
        <v>586724.6134400001</v>
      </c>
      <c r="AF82" s="72">
        <v>0.2</v>
      </c>
      <c r="AG82" s="191">
        <v>2619306.31</v>
      </c>
      <c r="AH82" s="72">
        <f t="shared" si="36"/>
        <v>523861.26200000005</v>
      </c>
      <c r="AI82" s="72">
        <f t="shared" si="37"/>
        <v>586724.6134400001</v>
      </c>
      <c r="AJ82" s="19">
        <v>0</v>
      </c>
      <c r="AK82" s="19">
        <v>0</v>
      </c>
      <c r="AL82" s="19">
        <v>0</v>
      </c>
      <c r="AM82" s="19">
        <v>0</v>
      </c>
      <c r="AN82" s="19">
        <v>0</v>
      </c>
      <c r="AO82" s="19">
        <v>0</v>
      </c>
      <c r="AP82" s="19">
        <v>0</v>
      </c>
      <c r="AQ82" s="19">
        <v>0</v>
      </c>
      <c r="AR82" s="19">
        <v>0</v>
      </c>
      <c r="AS82" s="19">
        <v>0</v>
      </c>
      <c r="AT82" s="19">
        <v>0</v>
      </c>
      <c r="AU82" s="19">
        <v>0</v>
      </c>
      <c r="AV82" s="65">
        <f t="shared" si="38"/>
        <v>0.4</v>
      </c>
      <c r="AW82" s="42">
        <v>0</v>
      </c>
      <c r="AX82" s="42">
        <f t="shared" si="28"/>
        <v>0</v>
      </c>
      <c r="AY82" s="4" t="s">
        <v>203</v>
      </c>
      <c r="AZ82" s="25"/>
      <c r="BA82" s="25"/>
      <c r="BB82" s="45"/>
      <c r="BC82" s="12" t="s">
        <v>432</v>
      </c>
      <c r="BD82" s="12" t="s">
        <v>432</v>
      </c>
      <c r="BE82" s="45"/>
      <c r="BF82" s="45"/>
      <c r="BG82" s="45"/>
      <c r="BH82" s="45"/>
      <c r="BI82" s="45"/>
      <c r="BJ82" s="88"/>
      <c r="BK82" s="88"/>
    </row>
    <row r="83" spans="1:63" s="165" customFormat="1" ht="12.95" customHeight="1" x14ac:dyDescent="0.25">
      <c r="A83" s="67" t="s">
        <v>405</v>
      </c>
      <c r="B83" s="112"/>
      <c r="C83" s="192" t="s">
        <v>564</v>
      </c>
      <c r="D83" s="112"/>
      <c r="E83" s="212"/>
      <c r="F83" s="69" t="s">
        <v>411</v>
      </c>
      <c r="G83" s="69" t="s">
        <v>407</v>
      </c>
      <c r="H83" s="12" t="s">
        <v>412</v>
      </c>
      <c r="I83" s="25" t="s">
        <v>143</v>
      </c>
      <c r="J83" s="1" t="s">
        <v>149</v>
      </c>
      <c r="K83" s="25" t="s">
        <v>196</v>
      </c>
      <c r="L83" s="24">
        <v>30</v>
      </c>
      <c r="M83" s="70" t="s">
        <v>197</v>
      </c>
      <c r="N83" s="71" t="s">
        <v>365</v>
      </c>
      <c r="O83" s="1" t="s">
        <v>166</v>
      </c>
      <c r="P83" s="25" t="s">
        <v>125</v>
      </c>
      <c r="Q83" s="24" t="s">
        <v>122</v>
      </c>
      <c r="R83" s="25" t="s">
        <v>200</v>
      </c>
      <c r="S83" s="25" t="s">
        <v>201</v>
      </c>
      <c r="T83" s="24"/>
      <c r="U83" s="24" t="s">
        <v>398</v>
      </c>
      <c r="V83" s="24" t="s">
        <v>146</v>
      </c>
      <c r="W83" s="9">
        <v>30</v>
      </c>
      <c r="X83" s="9">
        <v>60</v>
      </c>
      <c r="Y83" s="16">
        <v>10</v>
      </c>
      <c r="Z83" s="87" t="s">
        <v>409</v>
      </c>
      <c r="AA83" s="5" t="s">
        <v>138</v>
      </c>
      <c r="AB83" s="103">
        <v>0.2</v>
      </c>
      <c r="AC83" s="193">
        <v>2619306.31</v>
      </c>
      <c r="AD83" s="104">
        <f t="shared" ref="AD83" si="67">AB83*AC83</f>
        <v>523861.26200000005</v>
      </c>
      <c r="AE83" s="104">
        <f t="shared" si="35"/>
        <v>586724.6134400001</v>
      </c>
      <c r="AF83" s="105">
        <v>0.2</v>
      </c>
      <c r="AG83" s="193">
        <v>2619306.31</v>
      </c>
      <c r="AH83" s="104">
        <f t="shared" ref="AH83" si="68">AF83*AG83</f>
        <v>523861.26200000005</v>
      </c>
      <c r="AI83" s="104">
        <f t="shared" si="37"/>
        <v>586724.6134400001</v>
      </c>
      <c r="AJ83" s="106">
        <v>0</v>
      </c>
      <c r="AK83" s="106">
        <v>0</v>
      </c>
      <c r="AL83" s="106">
        <v>0</v>
      </c>
      <c r="AM83" s="106">
        <v>0</v>
      </c>
      <c r="AN83" s="106">
        <v>0</v>
      </c>
      <c r="AO83" s="106">
        <v>0</v>
      </c>
      <c r="AP83" s="106">
        <v>0</v>
      </c>
      <c r="AQ83" s="106">
        <v>0</v>
      </c>
      <c r="AR83" s="106">
        <v>0</v>
      </c>
      <c r="AS83" s="106">
        <v>0</v>
      </c>
      <c r="AT83" s="106">
        <v>0</v>
      </c>
      <c r="AU83" s="106">
        <v>0</v>
      </c>
      <c r="AV83" s="107">
        <f t="shared" si="38"/>
        <v>0.4</v>
      </c>
      <c r="AW83" s="42">
        <v>0</v>
      </c>
      <c r="AX83" s="42">
        <f t="shared" si="28"/>
        <v>0</v>
      </c>
      <c r="AY83" s="108" t="s">
        <v>203</v>
      </c>
      <c r="AZ83" s="109"/>
      <c r="BA83" s="109"/>
      <c r="BB83" s="111"/>
      <c r="BC83" s="110" t="s">
        <v>432</v>
      </c>
      <c r="BD83" s="110" t="s">
        <v>432</v>
      </c>
      <c r="BE83" s="111"/>
      <c r="BF83" s="111"/>
      <c r="BG83" s="111"/>
      <c r="BH83" s="111"/>
      <c r="BI83" s="111"/>
      <c r="BJ83" s="88"/>
      <c r="BK83" s="27">
        <v>14</v>
      </c>
    </row>
    <row r="84" spans="1:63" s="188" customFormat="1" ht="12.95" customHeight="1" x14ac:dyDescent="0.25">
      <c r="A84" s="183" t="s">
        <v>405</v>
      </c>
      <c r="B84" s="159">
        <v>210014245</v>
      </c>
      <c r="C84" s="159" t="s">
        <v>672</v>
      </c>
      <c r="D84" s="159"/>
      <c r="E84" s="213"/>
      <c r="F84" s="194" t="s">
        <v>411</v>
      </c>
      <c r="G84" s="194" t="s">
        <v>407</v>
      </c>
      <c r="H84" s="194" t="s">
        <v>412</v>
      </c>
      <c r="I84" s="184" t="s">
        <v>143</v>
      </c>
      <c r="J84" s="153" t="s">
        <v>149</v>
      </c>
      <c r="K84" s="184" t="s">
        <v>196</v>
      </c>
      <c r="L84" s="183">
        <v>30</v>
      </c>
      <c r="M84" s="154" t="s">
        <v>197</v>
      </c>
      <c r="N84" s="195" t="s">
        <v>365</v>
      </c>
      <c r="O84" s="153" t="s">
        <v>166</v>
      </c>
      <c r="P84" s="184" t="s">
        <v>125</v>
      </c>
      <c r="Q84" s="183" t="s">
        <v>122</v>
      </c>
      <c r="R84" s="184" t="s">
        <v>200</v>
      </c>
      <c r="S84" s="184" t="s">
        <v>201</v>
      </c>
      <c r="T84" s="183"/>
      <c r="U84" s="183" t="s">
        <v>398</v>
      </c>
      <c r="V84" s="183" t="s">
        <v>146</v>
      </c>
      <c r="W84" s="194">
        <v>30</v>
      </c>
      <c r="X84" s="194">
        <v>60</v>
      </c>
      <c r="Y84" s="157">
        <v>10</v>
      </c>
      <c r="Z84" s="197" t="s">
        <v>409</v>
      </c>
      <c r="AA84" s="182" t="s">
        <v>138</v>
      </c>
      <c r="AB84" s="186">
        <v>0.1</v>
      </c>
      <c r="AC84" s="198">
        <v>2593113.2400000002</v>
      </c>
      <c r="AD84" s="186">
        <v>259311.32400000002</v>
      </c>
      <c r="AE84" s="186">
        <v>290428.68288000004</v>
      </c>
      <c r="AF84" s="186">
        <v>0.2</v>
      </c>
      <c r="AG84" s="186">
        <v>2619306.31</v>
      </c>
      <c r="AH84" s="186">
        <v>523861.26200000005</v>
      </c>
      <c r="AI84" s="186">
        <v>586724.6134400001</v>
      </c>
      <c r="AJ84" s="187">
        <v>0</v>
      </c>
      <c r="AK84" s="187">
        <v>0</v>
      </c>
      <c r="AL84" s="187">
        <v>0</v>
      </c>
      <c r="AM84" s="187">
        <v>0</v>
      </c>
      <c r="AN84" s="187">
        <v>0</v>
      </c>
      <c r="AO84" s="187">
        <v>0</v>
      </c>
      <c r="AP84" s="187">
        <v>0</v>
      </c>
      <c r="AQ84" s="187">
        <v>0</v>
      </c>
      <c r="AR84" s="187">
        <v>0</v>
      </c>
      <c r="AS84" s="187">
        <v>0</v>
      </c>
      <c r="AT84" s="187">
        <v>0</v>
      </c>
      <c r="AU84" s="187">
        <v>0</v>
      </c>
      <c r="AV84" s="187">
        <f t="shared" si="38"/>
        <v>0.30000000000000004</v>
      </c>
      <c r="AW84" s="186">
        <f t="shared" si="33"/>
        <v>783172.58600000013</v>
      </c>
      <c r="AX84" s="186">
        <f t="shared" si="28"/>
        <v>877153.2963200002</v>
      </c>
      <c r="AY84" s="159" t="s">
        <v>203</v>
      </c>
      <c r="AZ84" s="184"/>
      <c r="BA84" s="184"/>
      <c r="BB84" s="196"/>
      <c r="BC84" s="194" t="s">
        <v>432</v>
      </c>
      <c r="BD84" s="194" t="s">
        <v>432</v>
      </c>
      <c r="BE84" s="196"/>
      <c r="BF84" s="196"/>
      <c r="BG84" s="196"/>
      <c r="BH84" s="196"/>
      <c r="BI84" s="196"/>
      <c r="BJ84" s="88"/>
      <c r="BK84" s="32" t="s">
        <v>653</v>
      </c>
    </row>
    <row r="85" spans="1:63" s="165" customFormat="1" ht="12.95" customHeight="1" x14ac:dyDescent="0.25">
      <c r="A85" s="67" t="s">
        <v>405</v>
      </c>
      <c r="B85" s="73"/>
      <c r="C85" s="190" t="s">
        <v>482</v>
      </c>
      <c r="D85" s="73"/>
      <c r="E85" s="212"/>
      <c r="F85" s="69" t="s">
        <v>406</v>
      </c>
      <c r="G85" s="69" t="s">
        <v>407</v>
      </c>
      <c r="H85" s="12" t="s">
        <v>408</v>
      </c>
      <c r="I85" s="25" t="s">
        <v>143</v>
      </c>
      <c r="J85" s="1" t="s">
        <v>149</v>
      </c>
      <c r="K85" s="25" t="s">
        <v>196</v>
      </c>
      <c r="L85" s="24">
        <v>30</v>
      </c>
      <c r="M85" s="70" t="s">
        <v>197</v>
      </c>
      <c r="N85" s="71" t="s">
        <v>365</v>
      </c>
      <c r="O85" s="24" t="s">
        <v>126</v>
      </c>
      <c r="P85" s="25" t="s">
        <v>125</v>
      </c>
      <c r="Q85" s="24" t="s">
        <v>122</v>
      </c>
      <c r="R85" s="25" t="s">
        <v>200</v>
      </c>
      <c r="S85" s="25" t="s">
        <v>201</v>
      </c>
      <c r="T85" s="24"/>
      <c r="U85" s="24" t="s">
        <v>398</v>
      </c>
      <c r="V85" s="24" t="s">
        <v>146</v>
      </c>
      <c r="W85" s="9">
        <v>30</v>
      </c>
      <c r="X85" s="9">
        <v>60</v>
      </c>
      <c r="Y85" s="16">
        <v>10</v>
      </c>
      <c r="Z85" s="87" t="s">
        <v>409</v>
      </c>
      <c r="AA85" s="5" t="s">
        <v>138</v>
      </c>
      <c r="AB85" s="72">
        <v>0.85</v>
      </c>
      <c r="AC85" s="191">
        <v>225375.69</v>
      </c>
      <c r="AD85" s="72">
        <f t="shared" si="34"/>
        <v>191569.3365</v>
      </c>
      <c r="AE85" s="72">
        <f t="shared" si="35"/>
        <v>214557.65688000002</v>
      </c>
      <c r="AF85" s="72">
        <v>0.85</v>
      </c>
      <c r="AG85" s="191">
        <v>225375.69</v>
      </c>
      <c r="AH85" s="72">
        <f t="shared" si="36"/>
        <v>191569.3365</v>
      </c>
      <c r="AI85" s="72">
        <f t="shared" si="37"/>
        <v>214557.65688000002</v>
      </c>
      <c r="AJ85" s="19">
        <v>0</v>
      </c>
      <c r="AK85" s="19">
        <v>0</v>
      </c>
      <c r="AL85" s="19">
        <v>0</v>
      </c>
      <c r="AM85" s="19">
        <v>0</v>
      </c>
      <c r="AN85" s="19">
        <v>0</v>
      </c>
      <c r="AO85" s="19">
        <v>0</v>
      </c>
      <c r="AP85" s="19">
        <v>0</v>
      </c>
      <c r="AQ85" s="19">
        <v>0</v>
      </c>
      <c r="AR85" s="19">
        <v>0</v>
      </c>
      <c r="AS85" s="19">
        <v>0</v>
      </c>
      <c r="AT85" s="19">
        <v>0</v>
      </c>
      <c r="AU85" s="19">
        <v>0</v>
      </c>
      <c r="AV85" s="65">
        <f t="shared" si="38"/>
        <v>1.7</v>
      </c>
      <c r="AW85" s="42">
        <v>0</v>
      </c>
      <c r="AX85" s="42">
        <f t="shared" si="28"/>
        <v>0</v>
      </c>
      <c r="AY85" s="4" t="s">
        <v>203</v>
      </c>
      <c r="AZ85" s="25"/>
      <c r="BA85" s="25"/>
      <c r="BB85" s="45"/>
      <c r="BC85" s="12" t="s">
        <v>433</v>
      </c>
      <c r="BD85" s="12" t="s">
        <v>433</v>
      </c>
      <c r="BE85" s="45"/>
      <c r="BF85" s="45"/>
      <c r="BG85" s="45"/>
      <c r="BH85" s="45"/>
      <c r="BI85" s="45"/>
      <c r="BJ85" s="88"/>
      <c r="BK85" s="88"/>
    </row>
    <row r="86" spans="1:63" s="165" customFormat="1" ht="12.95" customHeight="1" x14ac:dyDescent="0.25">
      <c r="A86" s="67" t="s">
        <v>405</v>
      </c>
      <c r="B86" s="112"/>
      <c r="C86" s="192" t="s">
        <v>565</v>
      </c>
      <c r="D86" s="112"/>
      <c r="E86" s="212"/>
      <c r="F86" s="69" t="s">
        <v>406</v>
      </c>
      <c r="G86" s="69" t="s">
        <v>407</v>
      </c>
      <c r="H86" s="12" t="s">
        <v>408</v>
      </c>
      <c r="I86" s="25" t="s">
        <v>143</v>
      </c>
      <c r="J86" s="1" t="s">
        <v>149</v>
      </c>
      <c r="K86" s="25" t="s">
        <v>196</v>
      </c>
      <c r="L86" s="24">
        <v>30</v>
      </c>
      <c r="M86" s="70" t="s">
        <v>197</v>
      </c>
      <c r="N86" s="71" t="s">
        <v>365</v>
      </c>
      <c r="O86" s="1" t="s">
        <v>166</v>
      </c>
      <c r="P86" s="25" t="s">
        <v>125</v>
      </c>
      <c r="Q86" s="24" t="s">
        <v>122</v>
      </c>
      <c r="R86" s="25" t="s">
        <v>200</v>
      </c>
      <c r="S86" s="25" t="s">
        <v>201</v>
      </c>
      <c r="T86" s="24"/>
      <c r="U86" s="24" t="s">
        <v>398</v>
      </c>
      <c r="V86" s="24" t="s">
        <v>146</v>
      </c>
      <c r="W86" s="9">
        <v>30</v>
      </c>
      <c r="X86" s="9">
        <v>60</v>
      </c>
      <c r="Y86" s="16">
        <v>10</v>
      </c>
      <c r="Z86" s="87" t="s">
        <v>409</v>
      </c>
      <c r="AA86" s="5" t="s">
        <v>138</v>
      </c>
      <c r="AB86" s="103">
        <v>0.85</v>
      </c>
      <c r="AC86" s="193">
        <v>225375.69</v>
      </c>
      <c r="AD86" s="104">
        <f t="shared" ref="AD86" si="69">AB86*AC86</f>
        <v>191569.3365</v>
      </c>
      <c r="AE86" s="104">
        <f t="shared" si="35"/>
        <v>214557.65688000002</v>
      </c>
      <c r="AF86" s="105">
        <v>0.85</v>
      </c>
      <c r="AG86" s="193">
        <v>225375.69</v>
      </c>
      <c r="AH86" s="104">
        <f t="shared" ref="AH86" si="70">AF86*AG86</f>
        <v>191569.3365</v>
      </c>
      <c r="AI86" s="104">
        <f t="shared" si="37"/>
        <v>214557.65688000002</v>
      </c>
      <c r="AJ86" s="106">
        <v>0</v>
      </c>
      <c r="AK86" s="106">
        <v>0</v>
      </c>
      <c r="AL86" s="106">
        <v>0</v>
      </c>
      <c r="AM86" s="106">
        <v>0</v>
      </c>
      <c r="AN86" s="106">
        <v>0</v>
      </c>
      <c r="AO86" s="106">
        <v>0</v>
      </c>
      <c r="AP86" s="106">
        <v>0</v>
      </c>
      <c r="AQ86" s="106">
        <v>0</v>
      </c>
      <c r="AR86" s="106">
        <v>0</v>
      </c>
      <c r="AS86" s="106">
        <v>0</v>
      </c>
      <c r="AT86" s="106">
        <v>0</v>
      </c>
      <c r="AU86" s="106">
        <v>0</v>
      </c>
      <c r="AV86" s="107">
        <f t="shared" si="38"/>
        <v>1.7</v>
      </c>
      <c r="AW86" s="42">
        <v>0</v>
      </c>
      <c r="AX86" s="42">
        <f t="shared" si="28"/>
        <v>0</v>
      </c>
      <c r="AY86" s="108" t="s">
        <v>203</v>
      </c>
      <c r="AZ86" s="109"/>
      <c r="BA86" s="109"/>
      <c r="BB86" s="111"/>
      <c r="BC86" s="110" t="s">
        <v>433</v>
      </c>
      <c r="BD86" s="110" t="s">
        <v>433</v>
      </c>
      <c r="BE86" s="111"/>
      <c r="BF86" s="111"/>
      <c r="BG86" s="111"/>
      <c r="BH86" s="111"/>
      <c r="BI86" s="111"/>
      <c r="BJ86" s="88"/>
      <c r="BK86" s="27">
        <v>14</v>
      </c>
    </row>
    <row r="87" spans="1:63" s="188" customFormat="1" ht="12.95" customHeight="1" x14ac:dyDescent="0.25">
      <c r="A87" s="183" t="s">
        <v>405</v>
      </c>
      <c r="B87" s="159">
        <v>210014355</v>
      </c>
      <c r="C87" s="159" t="s">
        <v>673</v>
      </c>
      <c r="D87" s="159"/>
      <c r="E87" s="213"/>
      <c r="F87" s="194" t="s">
        <v>406</v>
      </c>
      <c r="G87" s="194" t="s">
        <v>407</v>
      </c>
      <c r="H87" s="194" t="s">
        <v>408</v>
      </c>
      <c r="I87" s="184" t="s">
        <v>143</v>
      </c>
      <c r="J87" s="153" t="s">
        <v>149</v>
      </c>
      <c r="K87" s="184" t="s">
        <v>196</v>
      </c>
      <c r="L87" s="183">
        <v>30</v>
      </c>
      <c r="M87" s="154" t="s">
        <v>197</v>
      </c>
      <c r="N87" s="195" t="s">
        <v>365</v>
      </c>
      <c r="O87" s="153" t="s">
        <v>166</v>
      </c>
      <c r="P87" s="184" t="s">
        <v>125</v>
      </c>
      <c r="Q87" s="183" t="s">
        <v>122</v>
      </c>
      <c r="R87" s="184" t="s">
        <v>200</v>
      </c>
      <c r="S87" s="184" t="s">
        <v>201</v>
      </c>
      <c r="T87" s="183"/>
      <c r="U87" s="183" t="s">
        <v>398</v>
      </c>
      <c r="V87" s="183" t="s">
        <v>146</v>
      </c>
      <c r="W87" s="194">
        <v>30</v>
      </c>
      <c r="X87" s="194">
        <v>60</v>
      </c>
      <c r="Y87" s="157">
        <v>10</v>
      </c>
      <c r="Z87" s="197" t="s">
        <v>409</v>
      </c>
      <c r="AA87" s="182" t="s">
        <v>138</v>
      </c>
      <c r="AB87" s="186">
        <v>0</v>
      </c>
      <c r="AC87" s="198">
        <v>225375.69</v>
      </c>
      <c r="AD87" s="186">
        <v>0</v>
      </c>
      <c r="AE87" s="186">
        <v>0</v>
      </c>
      <c r="AF87" s="186">
        <v>0.85</v>
      </c>
      <c r="AG87" s="186">
        <v>225375.69</v>
      </c>
      <c r="AH87" s="186">
        <v>191569.3365</v>
      </c>
      <c r="AI87" s="186">
        <v>214557.65688000002</v>
      </c>
      <c r="AJ87" s="187">
        <v>0</v>
      </c>
      <c r="AK87" s="187">
        <v>0</v>
      </c>
      <c r="AL87" s="187">
        <v>0</v>
      </c>
      <c r="AM87" s="187">
        <v>0</v>
      </c>
      <c r="AN87" s="187">
        <v>0</v>
      </c>
      <c r="AO87" s="187">
        <v>0</v>
      </c>
      <c r="AP87" s="187">
        <v>0</v>
      </c>
      <c r="AQ87" s="187">
        <v>0</v>
      </c>
      <c r="AR87" s="187">
        <v>0</v>
      </c>
      <c r="AS87" s="187">
        <v>0</v>
      </c>
      <c r="AT87" s="187">
        <v>0</v>
      </c>
      <c r="AU87" s="187">
        <v>0</v>
      </c>
      <c r="AV87" s="187">
        <f t="shared" si="38"/>
        <v>0.85</v>
      </c>
      <c r="AW87" s="186">
        <f t="shared" si="33"/>
        <v>191569.3365</v>
      </c>
      <c r="AX87" s="186">
        <f t="shared" si="28"/>
        <v>214557.65688000002</v>
      </c>
      <c r="AY87" s="159" t="s">
        <v>203</v>
      </c>
      <c r="AZ87" s="184"/>
      <c r="BA87" s="184"/>
      <c r="BB87" s="196"/>
      <c r="BC87" s="194" t="s">
        <v>433</v>
      </c>
      <c r="BD87" s="194" t="s">
        <v>433</v>
      </c>
      <c r="BE87" s="196"/>
      <c r="BF87" s="196"/>
      <c r="BG87" s="196"/>
      <c r="BH87" s="196"/>
      <c r="BI87" s="196"/>
      <c r="BJ87" s="88"/>
      <c r="BK87" s="32" t="s">
        <v>653</v>
      </c>
    </row>
    <row r="88" spans="1:63" s="165" customFormat="1" ht="12.95" customHeight="1" x14ac:dyDescent="0.25">
      <c r="A88" s="67" t="s">
        <v>405</v>
      </c>
      <c r="B88" s="73"/>
      <c r="C88" s="190" t="s">
        <v>483</v>
      </c>
      <c r="D88" s="73"/>
      <c r="E88" s="212"/>
      <c r="F88" s="69" t="s">
        <v>406</v>
      </c>
      <c r="G88" s="69" t="s">
        <v>407</v>
      </c>
      <c r="H88" s="12" t="s">
        <v>408</v>
      </c>
      <c r="I88" s="25" t="s">
        <v>143</v>
      </c>
      <c r="J88" s="1" t="s">
        <v>149</v>
      </c>
      <c r="K88" s="25" t="s">
        <v>196</v>
      </c>
      <c r="L88" s="24">
        <v>30</v>
      </c>
      <c r="M88" s="70" t="s">
        <v>197</v>
      </c>
      <c r="N88" s="71" t="s">
        <v>365</v>
      </c>
      <c r="O88" s="24" t="s">
        <v>126</v>
      </c>
      <c r="P88" s="25" t="s">
        <v>125</v>
      </c>
      <c r="Q88" s="24" t="s">
        <v>122</v>
      </c>
      <c r="R88" s="25" t="s">
        <v>200</v>
      </c>
      <c r="S88" s="25" t="s">
        <v>201</v>
      </c>
      <c r="T88" s="24"/>
      <c r="U88" s="24" t="s">
        <v>398</v>
      </c>
      <c r="V88" s="24" t="s">
        <v>146</v>
      </c>
      <c r="W88" s="9">
        <v>30</v>
      </c>
      <c r="X88" s="9">
        <v>60</v>
      </c>
      <c r="Y88" s="16">
        <v>10</v>
      </c>
      <c r="Z88" s="87" t="s">
        <v>409</v>
      </c>
      <c r="AA88" s="5" t="s">
        <v>138</v>
      </c>
      <c r="AB88" s="72">
        <v>1.35</v>
      </c>
      <c r="AC88" s="191">
        <v>305637.69</v>
      </c>
      <c r="AD88" s="72">
        <f t="shared" si="34"/>
        <v>412610.88150000002</v>
      </c>
      <c r="AE88" s="72">
        <f t="shared" si="35"/>
        <v>462124.18728000007</v>
      </c>
      <c r="AF88" s="72">
        <v>1.35</v>
      </c>
      <c r="AG88" s="191">
        <v>305637.69</v>
      </c>
      <c r="AH88" s="72">
        <f t="shared" si="36"/>
        <v>412610.88150000002</v>
      </c>
      <c r="AI88" s="72">
        <f t="shared" si="37"/>
        <v>462124.18728000007</v>
      </c>
      <c r="AJ88" s="19">
        <v>0</v>
      </c>
      <c r="AK88" s="19">
        <v>0</v>
      </c>
      <c r="AL88" s="19">
        <v>0</v>
      </c>
      <c r="AM88" s="19">
        <v>0</v>
      </c>
      <c r="AN88" s="19">
        <v>0</v>
      </c>
      <c r="AO88" s="19">
        <v>0</v>
      </c>
      <c r="AP88" s="19">
        <v>0</v>
      </c>
      <c r="AQ88" s="19">
        <v>0</v>
      </c>
      <c r="AR88" s="19">
        <v>0</v>
      </c>
      <c r="AS88" s="19">
        <v>0</v>
      </c>
      <c r="AT88" s="19">
        <v>0</v>
      </c>
      <c r="AU88" s="19">
        <v>0</v>
      </c>
      <c r="AV88" s="65">
        <f t="shared" si="38"/>
        <v>2.7</v>
      </c>
      <c r="AW88" s="42">
        <v>0</v>
      </c>
      <c r="AX88" s="42">
        <f t="shared" si="28"/>
        <v>0</v>
      </c>
      <c r="AY88" s="4" t="s">
        <v>203</v>
      </c>
      <c r="AZ88" s="25"/>
      <c r="BA88" s="25"/>
      <c r="BB88" s="45"/>
      <c r="BC88" s="12" t="s">
        <v>434</v>
      </c>
      <c r="BD88" s="12" t="s">
        <v>434</v>
      </c>
      <c r="BE88" s="45"/>
      <c r="BF88" s="45"/>
      <c r="BG88" s="45"/>
      <c r="BH88" s="45"/>
      <c r="BI88" s="45"/>
      <c r="BJ88" s="88"/>
      <c r="BK88" s="88"/>
    </row>
    <row r="89" spans="1:63" s="165" customFormat="1" ht="12.95" customHeight="1" x14ac:dyDescent="0.25">
      <c r="A89" s="67" t="s">
        <v>405</v>
      </c>
      <c r="B89" s="112"/>
      <c r="C89" s="192" t="s">
        <v>566</v>
      </c>
      <c r="D89" s="112"/>
      <c r="E89" s="212"/>
      <c r="F89" s="69" t="s">
        <v>406</v>
      </c>
      <c r="G89" s="69" t="s">
        <v>407</v>
      </c>
      <c r="H89" s="12" t="s">
        <v>408</v>
      </c>
      <c r="I89" s="25" t="s">
        <v>143</v>
      </c>
      <c r="J89" s="1" t="s">
        <v>149</v>
      </c>
      <c r="K89" s="25" t="s">
        <v>196</v>
      </c>
      <c r="L89" s="24">
        <v>30</v>
      </c>
      <c r="M89" s="70" t="s">
        <v>197</v>
      </c>
      <c r="N89" s="71" t="s">
        <v>365</v>
      </c>
      <c r="O89" s="1" t="s">
        <v>166</v>
      </c>
      <c r="P89" s="25" t="s">
        <v>125</v>
      </c>
      <c r="Q89" s="24" t="s">
        <v>122</v>
      </c>
      <c r="R89" s="25" t="s">
        <v>200</v>
      </c>
      <c r="S89" s="25" t="s">
        <v>201</v>
      </c>
      <c r="T89" s="24"/>
      <c r="U89" s="24" t="s">
        <v>398</v>
      </c>
      <c r="V89" s="24" t="s">
        <v>146</v>
      </c>
      <c r="W89" s="9">
        <v>30</v>
      </c>
      <c r="X89" s="9">
        <v>60</v>
      </c>
      <c r="Y89" s="16">
        <v>10</v>
      </c>
      <c r="Z89" s="87" t="s">
        <v>409</v>
      </c>
      <c r="AA89" s="5" t="s">
        <v>138</v>
      </c>
      <c r="AB89" s="103">
        <v>1.35</v>
      </c>
      <c r="AC89" s="193">
        <v>305637.69</v>
      </c>
      <c r="AD89" s="104">
        <f t="shared" ref="AD89" si="71">AB89*AC89</f>
        <v>412610.88150000002</v>
      </c>
      <c r="AE89" s="104">
        <f t="shared" si="35"/>
        <v>462124.18728000007</v>
      </c>
      <c r="AF89" s="105">
        <v>1.35</v>
      </c>
      <c r="AG89" s="193">
        <v>305637.69</v>
      </c>
      <c r="AH89" s="104">
        <f t="shared" ref="AH89" si="72">AF89*AG89</f>
        <v>412610.88150000002</v>
      </c>
      <c r="AI89" s="104">
        <f t="shared" si="37"/>
        <v>462124.18728000007</v>
      </c>
      <c r="AJ89" s="106">
        <v>0</v>
      </c>
      <c r="AK89" s="106">
        <v>0</v>
      </c>
      <c r="AL89" s="106">
        <v>0</v>
      </c>
      <c r="AM89" s="106">
        <v>0</v>
      </c>
      <c r="AN89" s="106">
        <v>0</v>
      </c>
      <c r="AO89" s="106">
        <v>0</v>
      </c>
      <c r="AP89" s="106">
        <v>0</v>
      </c>
      <c r="AQ89" s="106">
        <v>0</v>
      </c>
      <c r="AR89" s="106">
        <v>0</v>
      </c>
      <c r="AS89" s="106">
        <v>0</v>
      </c>
      <c r="AT89" s="106">
        <v>0</v>
      </c>
      <c r="AU89" s="106">
        <v>0</v>
      </c>
      <c r="AV89" s="107">
        <f t="shared" si="38"/>
        <v>2.7</v>
      </c>
      <c r="AW89" s="42">
        <v>0</v>
      </c>
      <c r="AX89" s="42">
        <f t="shared" si="28"/>
        <v>0</v>
      </c>
      <c r="AY89" s="108" t="s">
        <v>203</v>
      </c>
      <c r="AZ89" s="109"/>
      <c r="BA89" s="109"/>
      <c r="BB89" s="111"/>
      <c r="BC89" s="110" t="s">
        <v>434</v>
      </c>
      <c r="BD89" s="110" t="s">
        <v>434</v>
      </c>
      <c r="BE89" s="111"/>
      <c r="BF89" s="111"/>
      <c r="BG89" s="111"/>
      <c r="BH89" s="111"/>
      <c r="BI89" s="111"/>
      <c r="BJ89" s="88"/>
      <c r="BK89" s="27">
        <v>14</v>
      </c>
    </row>
    <row r="90" spans="1:63" s="188" customFormat="1" ht="12.95" customHeight="1" x14ac:dyDescent="0.25">
      <c r="A90" s="183" t="s">
        <v>405</v>
      </c>
      <c r="B90" s="159">
        <v>210014390</v>
      </c>
      <c r="C90" s="159" t="s">
        <v>674</v>
      </c>
      <c r="D90" s="159"/>
      <c r="E90" s="213"/>
      <c r="F90" s="194" t="s">
        <v>406</v>
      </c>
      <c r="G90" s="194" t="s">
        <v>407</v>
      </c>
      <c r="H90" s="194" t="s">
        <v>408</v>
      </c>
      <c r="I90" s="184" t="s">
        <v>143</v>
      </c>
      <c r="J90" s="153" t="s">
        <v>149</v>
      </c>
      <c r="K90" s="184" t="s">
        <v>196</v>
      </c>
      <c r="L90" s="183">
        <v>30</v>
      </c>
      <c r="M90" s="154" t="s">
        <v>197</v>
      </c>
      <c r="N90" s="195" t="s">
        <v>365</v>
      </c>
      <c r="O90" s="153" t="s">
        <v>166</v>
      </c>
      <c r="P90" s="184" t="s">
        <v>125</v>
      </c>
      <c r="Q90" s="183" t="s">
        <v>122</v>
      </c>
      <c r="R90" s="184" t="s">
        <v>200</v>
      </c>
      <c r="S90" s="184" t="s">
        <v>201</v>
      </c>
      <c r="T90" s="183"/>
      <c r="U90" s="183" t="s">
        <v>398</v>
      </c>
      <c r="V90" s="183" t="s">
        <v>146</v>
      </c>
      <c r="W90" s="194">
        <v>30</v>
      </c>
      <c r="X90" s="194">
        <v>60</v>
      </c>
      <c r="Y90" s="157">
        <v>10</v>
      </c>
      <c r="Z90" s="197" t="s">
        <v>409</v>
      </c>
      <c r="AA90" s="182" t="s">
        <v>138</v>
      </c>
      <c r="AB90" s="186">
        <v>0.26</v>
      </c>
      <c r="AC90" s="198">
        <v>302581.31</v>
      </c>
      <c r="AD90" s="186">
        <v>78671.140599999999</v>
      </c>
      <c r="AE90" s="186">
        <v>88111.67747200001</v>
      </c>
      <c r="AF90" s="186">
        <v>1.35</v>
      </c>
      <c r="AG90" s="186">
        <v>305637.69</v>
      </c>
      <c r="AH90" s="186">
        <v>412610.88150000002</v>
      </c>
      <c r="AI90" s="186">
        <v>462124.18728000007</v>
      </c>
      <c r="AJ90" s="187">
        <v>0</v>
      </c>
      <c r="AK90" s="187">
        <v>0</v>
      </c>
      <c r="AL90" s="187">
        <v>0</v>
      </c>
      <c r="AM90" s="187">
        <v>0</v>
      </c>
      <c r="AN90" s="187">
        <v>0</v>
      </c>
      <c r="AO90" s="187">
        <v>0</v>
      </c>
      <c r="AP90" s="187">
        <v>0</v>
      </c>
      <c r="AQ90" s="187">
        <v>0</v>
      </c>
      <c r="AR90" s="187">
        <v>0</v>
      </c>
      <c r="AS90" s="187">
        <v>0</v>
      </c>
      <c r="AT90" s="187">
        <v>0</v>
      </c>
      <c r="AU90" s="187">
        <v>0</v>
      </c>
      <c r="AV90" s="187">
        <f t="shared" si="38"/>
        <v>1.61</v>
      </c>
      <c r="AW90" s="186">
        <f t="shared" si="33"/>
        <v>491282.0221</v>
      </c>
      <c r="AX90" s="186">
        <f t="shared" si="28"/>
        <v>550235.86475200008</v>
      </c>
      <c r="AY90" s="159" t="s">
        <v>203</v>
      </c>
      <c r="AZ90" s="184"/>
      <c r="BA90" s="184"/>
      <c r="BB90" s="196"/>
      <c r="BC90" s="194" t="s">
        <v>434</v>
      </c>
      <c r="BD90" s="194" t="s">
        <v>434</v>
      </c>
      <c r="BE90" s="196"/>
      <c r="BF90" s="196"/>
      <c r="BG90" s="196"/>
      <c r="BH90" s="196"/>
      <c r="BI90" s="196"/>
      <c r="BJ90" s="88"/>
      <c r="BK90" s="32" t="s">
        <v>653</v>
      </c>
    </row>
    <row r="91" spans="1:63" s="165" customFormat="1" ht="12.95" customHeight="1" x14ac:dyDescent="0.25">
      <c r="A91" s="67" t="s">
        <v>405</v>
      </c>
      <c r="B91" s="73"/>
      <c r="C91" s="190" t="s">
        <v>484</v>
      </c>
      <c r="D91" s="73"/>
      <c r="E91" s="212"/>
      <c r="F91" s="69" t="s">
        <v>406</v>
      </c>
      <c r="G91" s="69" t="s">
        <v>407</v>
      </c>
      <c r="H91" s="12" t="s">
        <v>408</v>
      </c>
      <c r="I91" s="25" t="s">
        <v>143</v>
      </c>
      <c r="J91" s="1" t="s">
        <v>149</v>
      </c>
      <c r="K91" s="25" t="s">
        <v>196</v>
      </c>
      <c r="L91" s="24">
        <v>30</v>
      </c>
      <c r="M91" s="70" t="s">
        <v>197</v>
      </c>
      <c r="N91" s="71" t="s">
        <v>365</v>
      </c>
      <c r="O91" s="24" t="s">
        <v>126</v>
      </c>
      <c r="P91" s="25" t="s">
        <v>125</v>
      </c>
      <c r="Q91" s="24" t="s">
        <v>122</v>
      </c>
      <c r="R91" s="25" t="s">
        <v>200</v>
      </c>
      <c r="S91" s="25" t="s">
        <v>201</v>
      </c>
      <c r="T91" s="24"/>
      <c r="U91" s="24" t="s">
        <v>398</v>
      </c>
      <c r="V91" s="24" t="s">
        <v>146</v>
      </c>
      <c r="W91" s="9">
        <v>30</v>
      </c>
      <c r="X91" s="9">
        <v>60</v>
      </c>
      <c r="Y91" s="16">
        <v>10</v>
      </c>
      <c r="Z91" s="87" t="s">
        <v>409</v>
      </c>
      <c r="AA91" s="5" t="s">
        <v>138</v>
      </c>
      <c r="AB91" s="72">
        <v>0.7</v>
      </c>
      <c r="AC91" s="191">
        <v>471940.56</v>
      </c>
      <c r="AD91" s="72">
        <f t="shared" si="34"/>
        <v>330358.39199999999</v>
      </c>
      <c r="AE91" s="72">
        <f t="shared" si="35"/>
        <v>370001.39904000005</v>
      </c>
      <c r="AF91" s="72">
        <v>0.7</v>
      </c>
      <c r="AG91" s="191">
        <v>471940.56</v>
      </c>
      <c r="AH91" s="72">
        <f t="shared" si="36"/>
        <v>330358.39199999999</v>
      </c>
      <c r="AI91" s="72">
        <f t="shared" si="37"/>
        <v>370001.39904000005</v>
      </c>
      <c r="AJ91" s="19">
        <v>0</v>
      </c>
      <c r="AK91" s="19">
        <v>0</v>
      </c>
      <c r="AL91" s="19">
        <v>0</v>
      </c>
      <c r="AM91" s="19">
        <v>0</v>
      </c>
      <c r="AN91" s="19">
        <v>0</v>
      </c>
      <c r="AO91" s="19">
        <v>0</v>
      </c>
      <c r="AP91" s="19">
        <v>0</v>
      </c>
      <c r="AQ91" s="19">
        <v>0</v>
      </c>
      <c r="AR91" s="19">
        <v>0</v>
      </c>
      <c r="AS91" s="19">
        <v>0</v>
      </c>
      <c r="AT91" s="19">
        <v>0</v>
      </c>
      <c r="AU91" s="19">
        <v>0</v>
      </c>
      <c r="AV91" s="65">
        <f t="shared" si="38"/>
        <v>1.4</v>
      </c>
      <c r="AW91" s="42">
        <v>0</v>
      </c>
      <c r="AX91" s="42">
        <f t="shared" si="28"/>
        <v>0</v>
      </c>
      <c r="AY91" s="4" t="s">
        <v>203</v>
      </c>
      <c r="AZ91" s="25"/>
      <c r="BA91" s="25"/>
      <c r="BB91" s="45"/>
      <c r="BC91" s="12" t="s">
        <v>435</v>
      </c>
      <c r="BD91" s="12" t="s">
        <v>435</v>
      </c>
      <c r="BE91" s="45"/>
      <c r="BF91" s="45"/>
      <c r="BG91" s="45"/>
      <c r="BH91" s="45"/>
      <c r="BI91" s="45"/>
      <c r="BJ91" s="88"/>
      <c r="BK91" s="88"/>
    </row>
    <row r="92" spans="1:63" s="165" customFormat="1" ht="12.95" customHeight="1" x14ac:dyDescent="0.25">
      <c r="A92" s="67" t="s">
        <v>405</v>
      </c>
      <c r="B92" s="112"/>
      <c r="C92" s="192" t="s">
        <v>567</v>
      </c>
      <c r="D92" s="112"/>
      <c r="E92" s="212"/>
      <c r="F92" s="69" t="s">
        <v>406</v>
      </c>
      <c r="G92" s="69" t="s">
        <v>407</v>
      </c>
      <c r="H92" s="12" t="s">
        <v>408</v>
      </c>
      <c r="I92" s="25" t="s">
        <v>143</v>
      </c>
      <c r="J92" s="1" t="s">
        <v>149</v>
      </c>
      <c r="K92" s="25" t="s">
        <v>196</v>
      </c>
      <c r="L92" s="24">
        <v>30</v>
      </c>
      <c r="M92" s="70" t="s">
        <v>197</v>
      </c>
      <c r="N92" s="71" t="s">
        <v>365</v>
      </c>
      <c r="O92" s="1" t="s">
        <v>166</v>
      </c>
      <c r="P92" s="25" t="s">
        <v>125</v>
      </c>
      <c r="Q92" s="24" t="s">
        <v>122</v>
      </c>
      <c r="R92" s="25" t="s">
        <v>200</v>
      </c>
      <c r="S92" s="25" t="s">
        <v>201</v>
      </c>
      <c r="T92" s="24"/>
      <c r="U92" s="24" t="s">
        <v>398</v>
      </c>
      <c r="V92" s="24" t="s">
        <v>146</v>
      </c>
      <c r="W92" s="9">
        <v>30</v>
      </c>
      <c r="X92" s="9">
        <v>60</v>
      </c>
      <c r="Y92" s="16">
        <v>10</v>
      </c>
      <c r="Z92" s="87" t="s">
        <v>409</v>
      </c>
      <c r="AA92" s="5" t="s">
        <v>138</v>
      </c>
      <c r="AB92" s="103">
        <v>0.7</v>
      </c>
      <c r="AC92" s="193">
        <v>471940.56</v>
      </c>
      <c r="AD92" s="104">
        <f t="shared" ref="AD92" si="73">AB92*AC92</f>
        <v>330358.39199999999</v>
      </c>
      <c r="AE92" s="104">
        <f t="shared" si="35"/>
        <v>370001.39904000005</v>
      </c>
      <c r="AF92" s="105">
        <v>0.7</v>
      </c>
      <c r="AG92" s="193">
        <v>471940.56</v>
      </c>
      <c r="AH92" s="104">
        <f t="shared" ref="AH92" si="74">AF92*AG92</f>
        <v>330358.39199999999</v>
      </c>
      <c r="AI92" s="104">
        <f t="shared" si="37"/>
        <v>370001.39904000005</v>
      </c>
      <c r="AJ92" s="106">
        <v>0</v>
      </c>
      <c r="AK92" s="106">
        <v>0</v>
      </c>
      <c r="AL92" s="106">
        <v>0</v>
      </c>
      <c r="AM92" s="106">
        <v>0</v>
      </c>
      <c r="AN92" s="106">
        <v>0</v>
      </c>
      <c r="AO92" s="106">
        <v>0</v>
      </c>
      <c r="AP92" s="106">
        <v>0</v>
      </c>
      <c r="AQ92" s="106">
        <v>0</v>
      </c>
      <c r="AR92" s="106">
        <v>0</v>
      </c>
      <c r="AS92" s="106">
        <v>0</v>
      </c>
      <c r="AT92" s="106">
        <v>0</v>
      </c>
      <c r="AU92" s="106">
        <v>0</v>
      </c>
      <c r="AV92" s="107">
        <f t="shared" si="38"/>
        <v>1.4</v>
      </c>
      <c r="AW92" s="42">
        <v>0</v>
      </c>
      <c r="AX92" s="42">
        <f t="shared" si="28"/>
        <v>0</v>
      </c>
      <c r="AY92" s="108" t="s">
        <v>203</v>
      </c>
      <c r="AZ92" s="109"/>
      <c r="BA92" s="109"/>
      <c r="BB92" s="111"/>
      <c r="BC92" s="110" t="s">
        <v>435</v>
      </c>
      <c r="BD92" s="110" t="s">
        <v>435</v>
      </c>
      <c r="BE92" s="111"/>
      <c r="BF92" s="111"/>
      <c r="BG92" s="111"/>
      <c r="BH92" s="111"/>
      <c r="BI92" s="111"/>
      <c r="BJ92" s="88"/>
      <c r="BK92" s="27">
        <v>14</v>
      </c>
    </row>
    <row r="93" spans="1:63" s="188" customFormat="1" ht="12.95" customHeight="1" x14ac:dyDescent="0.25">
      <c r="A93" s="183" t="s">
        <v>405</v>
      </c>
      <c r="B93" s="159">
        <v>210014391</v>
      </c>
      <c r="C93" s="159" t="s">
        <v>675</v>
      </c>
      <c r="D93" s="159"/>
      <c r="E93" s="213"/>
      <c r="F93" s="194" t="s">
        <v>406</v>
      </c>
      <c r="G93" s="194" t="s">
        <v>407</v>
      </c>
      <c r="H93" s="194" t="s">
        <v>408</v>
      </c>
      <c r="I93" s="184" t="s">
        <v>143</v>
      </c>
      <c r="J93" s="153" t="s">
        <v>149</v>
      </c>
      <c r="K93" s="184" t="s">
        <v>196</v>
      </c>
      <c r="L93" s="183">
        <v>30</v>
      </c>
      <c r="M93" s="154" t="s">
        <v>197</v>
      </c>
      <c r="N93" s="195" t="s">
        <v>365</v>
      </c>
      <c r="O93" s="153" t="s">
        <v>166</v>
      </c>
      <c r="P93" s="184" t="s">
        <v>125</v>
      </c>
      <c r="Q93" s="183" t="s">
        <v>122</v>
      </c>
      <c r="R93" s="184" t="s">
        <v>200</v>
      </c>
      <c r="S93" s="184" t="s">
        <v>201</v>
      </c>
      <c r="T93" s="183"/>
      <c r="U93" s="183" t="s">
        <v>398</v>
      </c>
      <c r="V93" s="183" t="s">
        <v>146</v>
      </c>
      <c r="W93" s="194">
        <v>30</v>
      </c>
      <c r="X93" s="194">
        <v>60</v>
      </c>
      <c r="Y93" s="157">
        <v>10</v>
      </c>
      <c r="Z93" s="197" t="s">
        <v>409</v>
      </c>
      <c r="AA93" s="182" t="s">
        <v>138</v>
      </c>
      <c r="AB93" s="186">
        <v>1.4</v>
      </c>
      <c r="AC93" s="198">
        <v>467221.15</v>
      </c>
      <c r="AD93" s="186">
        <v>654109.61</v>
      </c>
      <c r="AE93" s="186">
        <v>732602.76320000004</v>
      </c>
      <c r="AF93" s="186">
        <v>0.7</v>
      </c>
      <c r="AG93" s="186">
        <v>471940.56</v>
      </c>
      <c r="AH93" s="186">
        <v>330358.39199999999</v>
      </c>
      <c r="AI93" s="186">
        <v>370001.39904000005</v>
      </c>
      <c r="AJ93" s="187">
        <v>0</v>
      </c>
      <c r="AK93" s="187">
        <v>0</v>
      </c>
      <c r="AL93" s="187">
        <v>0</v>
      </c>
      <c r="AM93" s="187">
        <v>0</v>
      </c>
      <c r="AN93" s="187">
        <v>0</v>
      </c>
      <c r="AO93" s="187">
        <v>0</v>
      </c>
      <c r="AP93" s="187">
        <v>0</v>
      </c>
      <c r="AQ93" s="187">
        <v>0</v>
      </c>
      <c r="AR93" s="187">
        <v>0</v>
      </c>
      <c r="AS93" s="187">
        <v>0</v>
      </c>
      <c r="AT93" s="187">
        <v>0</v>
      </c>
      <c r="AU93" s="187">
        <v>0</v>
      </c>
      <c r="AV93" s="187">
        <f t="shared" si="38"/>
        <v>2.0999999999999996</v>
      </c>
      <c r="AW93" s="186">
        <f t="shared" si="33"/>
        <v>984468.00199999998</v>
      </c>
      <c r="AX93" s="186">
        <f t="shared" si="28"/>
        <v>1102604.16224</v>
      </c>
      <c r="AY93" s="159" t="s">
        <v>203</v>
      </c>
      <c r="AZ93" s="184"/>
      <c r="BA93" s="184"/>
      <c r="BB93" s="196"/>
      <c r="BC93" s="194" t="s">
        <v>435</v>
      </c>
      <c r="BD93" s="194" t="s">
        <v>435</v>
      </c>
      <c r="BE93" s="196"/>
      <c r="BF93" s="196"/>
      <c r="BG93" s="196"/>
      <c r="BH93" s="196"/>
      <c r="BI93" s="196"/>
      <c r="BJ93" s="88"/>
      <c r="BK93" s="32" t="s">
        <v>653</v>
      </c>
    </row>
    <row r="94" spans="1:63" s="165" customFormat="1" ht="12.95" customHeight="1" x14ac:dyDescent="0.25">
      <c r="A94" s="67" t="s">
        <v>405</v>
      </c>
      <c r="B94" s="73"/>
      <c r="C94" s="190" t="s">
        <v>485</v>
      </c>
      <c r="D94" s="73"/>
      <c r="E94" s="212"/>
      <c r="F94" s="69" t="s">
        <v>406</v>
      </c>
      <c r="G94" s="69" t="s">
        <v>407</v>
      </c>
      <c r="H94" s="12" t="s">
        <v>408</v>
      </c>
      <c r="I94" s="25" t="s">
        <v>143</v>
      </c>
      <c r="J94" s="1" t="s">
        <v>149</v>
      </c>
      <c r="K94" s="25" t="s">
        <v>196</v>
      </c>
      <c r="L94" s="24">
        <v>30</v>
      </c>
      <c r="M94" s="70" t="s">
        <v>197</v>
      </c>
      <c r="N94" s="71" t="s">
        <v>365</v>
      </c>
      <c r="O94" s="24" t="s">
        <v>126</v>
      </c>
      <c r="P94" s="25" t="s">
        <v>125</v>
      </c>
      <c r="Q94" s="24" t="s">
        <v>122</v>
      </c>
      <c r="R94" s="25" t="s">
        <v>200</v>
      </c>
      <c r="S94" s="25" t="s">
        <v>201</v>
      </c>
      <c r="T94" s="24"/>
      <c r="U94" s="24" t="s">
        <v>398</v>
      </c>
      <c r="V94" s="24" t="s">
        <v>146</v>
      </c>
      <c r="W94" s="9">
        <v>30</v>
      </c>
      <c r="X94" s="9">
        <v>60</v>
      </c>
      <c r="Y94" s="16">
        <v>10</v>
      </c>
      <c r="Z94" s="87" t="s">
        <v>409</v>
      </c>
      <c r="AA94" s="5" t="s">
        <v>138</v>
      </c>
      <c r="AB94" s="72">
        <v>0.4</v>
      </c>
      <c r="AC94" s="191">
        <v>132088.32000000001</v>
      </c>
      <c r="AD94" s="72">
        <f t="shared" si="34"/>
        <v>52835.328000000009</v>
      </c>
      <c r="AE94" s="72">
        <f t="shared" si="35"/>
        <v>59175.567360000015</v>
      </c>
      <c r="AF94" s="72">
        <v>0.4</v>
      </c>
      <c r="AG94" s="191">
        <v>132088.32000000001</v>
      </c>
      <c r="AH94" s="72">
        <f t="shared" si="36"/>
        <v>52835.328000000009</v>
      </c>
      <c r="AI94" s="72">
        <f t="shared" si="37"/>
        <v>59175.567360000015</v>
      </c>
      <c r="AJ94" s="19">
        <v>0</v>
      </c>
      <c r="AK94" s="19">
        <v>0</v>
      </c>
      <c r="AL94" s="19">
        <v>0</v>
      </c>
      <c r="AM94" s="19">
        <v>0</v>
      </c>
      <c r="AN94" s="19">
        <v>0</v>
      </c>
      <c r="AO94" s="19">
        <v>0</v>
      </c>
      <c r="AP94" s="19">
        <v>0</v>
      </c>
      <c r="AQ94" s="19">
        <v>0</v>
      </c>
      <c r="AR94" s="19">
        <v>0</v>
      </c>
      <c r="AS94" s="19">
        <v>0</v>
      </c>
      <c r="AT94" s="19">
        <v>0</v>
      </c>
      <c r="AU94" s="19">
        <v>0</v>
      </c>
      <c r="AV94" s="65">
        <f t="shared" si="38"/>
        <v>0.8</v>
      </c>
      <c r="AW94" s="42">
        <v>0</v>
      </c>
      <c r="AX94" s="42">
        <f t="shared" si="28"/>
        <v>0</v>
      </c>
      <c r="AY94" s="4" t="s">
        <v>203</v>
      </c>
      <c r="AZ94" s="25"/>
      <c r="BA94" s="25"/>
      <c r="BB94" s="45"/>
      <c r="BC94" s="12" t="s">
        <v>436</v>
      </c>
      <c r="BD94" s="12" t="s">
        <v>436</v>
      </c>
      <c r="BE94" s="45"/>
      <c r="BF94" s="45"/>
      <c r="BG94" s="45"/>
      <c r="BH94" s="45"/>
      <c r="BI94" s="45"/>
      <c r="BJ94" s="88"/>
      <c r="BK94" s="88"/>
    </row>
    <row r="95" spans="1:63" s="165" customFormat="1" ht="12.95" customHeight="1" x14ac:dyDescent="0.25">
      <c r="A95" s="67" t="s">
        <v>405</v>
      </c>
      <c r="B95" s="112"/>
      <c r="C95" s="192" t="s">
        <v>568</v>
      </c>
      <c r="D95" s="112"/>
      <c r="E95" s="212"/>
      <c r="F95" s="69" t="s">
        <v>406</v>
      </c>
      <c r="G95" s="69" t="s">
        <v>407</v>
      </c>
      <c r="H95" s="12" t="s">
        <v>408</v>
      </c>
      <c r="I95" s="25" t="s">
        <v>143</v>
      </c>
      <c r="J95" s="1" t="s">
        <v>149</v>
      </c>
      <c r="K95" s="25" t="s">
        <v>196</v>
      </c>
      <c r="L95" s="24">
        <v>30</v>
      </c>
      <c r="M95" s="70" t="s">
        <v>197</v>
      </c>
      <c r="N95" s="71" t="s">
        <v>365</v>
      </c>
      <c r="O95" s="1" t="s">
        <v>166</v>
      </c>
      <c r="P95" s="25" t="s">
        <v>125</v>
      </c>
      <c r="Q95" s="24" t="s">
        <v>122</v>
      </c>
      <c r="R95" s="25" t="s">
        <v>200</v>
      </c>
      <c r="S95" s="25" t="s">
        <v>201</v>
      </c>
      <c r="T95" s="24"/>
      <c r="U95" s="24" t="s">
        <v>398</v>
      </c>
      <c r="V95" s="24" t="s">
        <v>146</v>
      </c>
      <c r="W95" s="9">
        <v>30</v>
      </c>
      <c r="X95" s="9">
        <v>60</v>
      </c>
      <c r="Y95" s="16">
        <v>10</v>
      </c>
      <c r="Z95" s="87" t="s">
        <v>409</v>
      </c>
      <c r="AA95" s="5" t="s">
        <v>138</v>
      </c>
      <c r="AB95" s="103">
        <v>0.4</v>
      </c>
      <c r="AC95" s="193">
        <v>132088.32000000001</v>
      </c>
      <c r="AD95" s="104">
        <f t="shared" ref="AD95" si="75">AB95*AC95</f>
        <v>52835.328000000009</v>
      </c>
      <c r="AE95" s="104">
        <f t="shared" si="35"/>
        <v>59175.567360000015</v>
      </c>
      <c r="AF95" s="105">
        <v>0.4</v>
      </c>
      <c r="AG95" s="193">
        <v>132088.32000000001</v>
      </c>
      <c r="AH95" s="104">
        <f t="shared" ref="AH95" si="76">AF95*AG95</f>
        <v>52835.328000000009</v>
      </c>
      <c r="AI95" s="104">
        <f t="shared" si="37"/>
        <v>59175.567360000015</v>
      </c>
      <c r="AJ95" s="106">
        <v>0</v>
      </c>
      <c r="AK95" s="106">
        <v>0</v>
      </c>
      <c r="AL95" s="106">
        <v>0</v>
      </c>
      <c r="AM95" s="106">
        <v>0</v>
      </c>
      <c r="AN95" s="106">
        <v>0</v>
      </c>
      <c r="AO95" s="106">
        <v>0</v>
      </c>
      <c r="AP95" s="106">
        <v>0</v>
      </c>
      <c r="AQ95" s="106">
        <v>0</v>
      </c>
      <c r="AR95" s="106">
        <v>0</v>
      </c>
      <c r="AS95" s="106">
        <v>0</v>
      </c>
      <c r="AT95" s="106">
        <v>0</v>
      </c>
      <c r="AU95" s="106">
        <v>0</v>
      </c>
      <c r="AV95" s="107">
        <f t="shared" si="38"/>
        <v>0.8</v>
      </c>
      <c r="AW95" s="42">
        <v>0</v>
      </c>
      <c r="AX95" s="42">
        <f t="shared" si="28"/>
        <v>0</v>
      </c>
      <c r="AY95" s="108" t="s">
        <v>203</v>
      </c>
      <c r="AZ95" s="109"/>
      <c r="BA95" s="109"/>
      <c r="BB95" s="111"/>
      <c r="BC95" s="110" t="s">
        <v>436</v>
      </c>
      <c r="BD95" s="110" t="s">
        <v>436</v>
      </c>
      <c r="BE95" s="111"/>
      <c r="BF95" s="111"/>
      <c r="BG95" s="111"/>
      <c r="BH95" s="111"/>
      <c r="BI95" s="111"/>
      <c r="BJ95" s="88"/>
      <c r="BK95" s="27">
        <v>14</v>
      </c>
    </row>
    <row r="96" spans="1:63" s="188" customFormat="1" ht="12.95" customHeight="1" x14ac:dyDescent="0.25">
      <c r="A96" s="183" t="s">
        <v>405</v>
      </c>
      <c r="B96" s="159">
        <v>210014393</v>
      </c>
      <c r="C96" s="159" t="s">
        <v>676</v>
      </c>
      <c r="D96" s="159"/>
      <c r="E96" s="213"/>
      <c r="F96" s="194" t="s">
        <v>406</v>
      </c>
      <c r="G96" s="194" t="s">
        <v>407</v>
      </c>
      <c r="H96" s="194" t="s">
        <v>408</v>
      </c>
      <c r="I96" s="184" t="s">
        <v>143</v>
      </c>
      <c r="J96" s="153" t="s">
        <v>149</v>
      </c>
      <c r="K96" s="184" t="s">
        <v>196</v>
      </c>
      <c r="L96" s="183">
        <v>30</v>
      </c>
      <c r="M96" s="154" t="s">
        <v>197</v>
      </c>
      <c r="N96" s="195" t="s">
        <v>365</v>
      </c>
      <c r="O96" s="153" t="s">
        <v>166</v>
      </c>
      <c r="P96" s="184" t="s">
        <v>125</v>
      </c>
      <c r="Q96" s="183" t="s">
        <v>122</v>
      </c>
      <c r="R96" s="184" t="s">
        <v>200</v>
      </c>
      <c r="S96" s="184" t="s">
        <v>201</v>
      </c>
      <c r="T96" s="183"/>
      <c r="U96" s="183" t="s">
        <v>398</v>
      </c>
      <c r="V96" s="183" t="s">
        <v>146</v>
      </c>
      <c r="W96" s="194">
        <v>30</v>
      </c>
      <c r="X96" s="194">
        <v>60</v>
      </c>
      <c r="Y96" s="157">
        <v>10</v>
      </c>
      <c r="Z96" s="197" t="s">
        <v>409</v>
      </c>
      <c r="AA96" s="182" t="s">
        <v>138</v>
      </c>
      <c r="AB96" s="186">
        <v>0.18</v>
      </c>
      <c r="AC96" s="198">
        <v>130767.43</v>
      </c>
      <c r="AD96" s="186">
        <v>23538.1374</v>
      </c>
      <c r="AE96" s="186">
        <v>26362.713888000002</v>
      </c>
      <c r="AF96" s="186">
        <v>0.4</v>
      </c>
      <c r="AG96" s="186">
        <v>132088.32000000001</v>
      </c>
      <c r="AH96" s="186">
        <v>52835.328000000009</v>
      </c>
      <c r="AI96" s="186">
        <v>59175.567360000015</v>
      </c>
      <c r="AJ96" s="187">
        <v>0</v>
      </c>
      <c r="AK96" s="187">
        <v>0</v>
      </c>
      <c r="AL96" s="187">
        <v>0</v>
      </c>
      <c r="AM96" s="187">
        <v>0</v>
      </c>
      <c r="AN96" s="187">
        <v>0</v>
      </c>
      <c r="AO96" s="187">
        <v>0</v>
      </c>
      <c r="AP96" s="187">
        <v>0</v>
      </c>
      <c r="AQ96" s="187">
        <v>0</v>
      </c>
      <c r="AR96" s="187">
        <v>0</v>
      </c>
      <c r="AS96" s="187">
        <v>0</v>
      </c>
      <c r="AT96" s="187">
        <v>0</v>
      </c>
      <c r="AU96" s="187">
        <v>0</v>
      </c>
      <c r="AV96" s="187">
        <f t="shared" si="38"/>
        <v>0.58000000000000007</v>
      </c>
      <c r="AW96" s="186">
        <f t="shared" si="33"/>
        <v>76373.465400000016</v>
      </c>
      <c r="AX96" s="186">
        <f t="shared" si="28"/>
        <v>85538.281248000028</v>
      </c>
      <c r="AY96" s="159" t="s">
        <v>203</v>
      </c>
      <c r="AZ96" s="184"/>
      <c r="BA96" s="184"/>
      <c r="BB96" s="196"/>
      <c r="BC96" s="194" t="s">
        <v>436</v>
      </c>
      <c r="BD96" s="194" t="s">
        <v>436</v>
      </c>
      <c r="BE96" s="196"/>
      <c r="BF96" s="196"/>
      <c r="BG96" s="196"/>
      <c r="BH96" s="196"/>
      <c r="BI96" s="196"/>
      <c r="BJ96" s="88"/>
      <c r="BK96" s="32" t="s">
        <v>653</v>
      </c>
    </row>
    <row r="97" spans="1:63" s="165" customFormat="1" ht="12.95" customHeight="1" x14ac:dyDescent="0.25">
      <c r="A97" s="67" t="s">
        <v>405</v>
      </c>
      <c r="B97" s="73"/>
      <c r="C97" s="190" t="s">
        <v>486</v>
      </c>
      <c r="D97" s="73"/>
      <c r="E97" s="212"/>
      <c r="F97" s="69" t="s">
        <v>406</v>
      </c>
      <c r="G97" s="69" t="s">
        <v>407</v>
      </c>
      <c r="H97" s="12" t="s">
        <v>408</v>
      </c>
      <c r="I97" s="25" t="s">
        <v>143</v>
      </c>
      <c r="J97" s="1" t="s">
        <v>149</v>
      </c>
      <c r="K97" s="25" t="s">
        <v>196</v>
      </c>
      <c r="L97" s="24">
        <v>30</v>
      </c>
      <c r="M97" s="70" t="s">
        <v>197</v>
      </c>
      <c r="N97" s="71" t="s">
        <v>365</v>
      </c>
      <c r="O97" s="24" t="s">
        <v>126</v>
      </c>
      <c r="P97" s="25" t="s">
        <v>125</v>
      </c>
      <c r="Q97" s="24" t="s">
        <v>122</v>
      </c>
      <c r="R97" s="25" t="s">
        <v>200</v>
      </c>
      <c r="S97" s="25" t="s">
        <v>201</v>
      </c>
      <c r="T97" s="24"/>
      <c r="U97" s="24" t="s">
        <v>398</v>
      </c>
      <c r="V97" s="24" t="s">
        <v>146</v>
      </c>
      <c r="W97" s="9">
        <v>30</v>
      </c>
      <c r="X97" s="9">
        <v>60</v>
      </c>
      <c r="Y97" s="16">
        <v>10</v>
      </c>
      <c r="Z97" s="87" t="s">
        <v>409</v>
      </c>
      <c r="AA97" s="5" t="s">
        <v>138</v>
      </c>
      <c r="AB97" s="72">
        <v>0.4</v>
      </c>
      <c r="AC97" s="191">
        <v>89159.61</v>
      </c>
      <c r="AD97" s="72">
        <f t="shared" si="34"/>
        <v>35663.844000000005</v>
      </c>
      <c r="AE97" s="72">
        <f t="shared" si="35"/>
        <v>39943.505280000012</v>
      </c>
      <c r="AF97" s="72">
        <v>0.4</v>
      </c>
      <c r="AG97" s="191">
        <v>89159.61</v>
      </c>
      <c r="AH97" s="72">
        <f t="shared" si="36"/>
        <v>35663.844000000005</v>
      </c>
      <c r="AI97" s="72">
        <f t="shared" si="37"/>
        <v>39943.505280000012</v>
      </c>
      <c r="AJ97" s="19">
        <v>0</v>
      </c>
      <c r="AK97" s="19">
        <v>0</v>
      </c>
      <c r="AL97" s="19">
        <v>0</v>
      </c>
      <c r="AM97" s="19">
        <v>0</v>
      </c>
      <c r="AN97" s="19">
        <v>0</v>
      </c>
      <c r="AO97" s="19">
        <v>0</v>
      </c>
      <c r="AP97" s="19">
        <v>0</v>
      </c>
      <c r="AQ97" s="19">
        <v>0</v>
      </c>
      <c r="AR97" s="19">
        <v>0</v>
      </c>
      <c r="AS97" s="19">
        <v>0</v>
      </c>
      <c r="AT97" s="19">
        <v>0</v>
      </c>
      <c r="AU97" s="19">
        <v>0</v>
      </c>
      <c r="AV97" s="65">
        <f t="shared" si="38"/>
        <v>0.8</v>
      </c>
      <c r="AW97" s="42">
        <v>0</v>
      </c>
      <c r="AX97" s="42">
        <f t="shared" si="28"/>
        <v>0</v>
      </c>
      <c r="AY97" s="4" t="s">
        <v>203</v>
      </c>
      <c r="AZ97" s="25"/>
      <c r="BA97" s="25"/>
      <c r="BB97" s="45"/>
      <c r="BC97" s="12" t="s">
        <v>437</v>
      </c>
      <c r="BD97" s="12" t="s">
        <v>437</v>
      </c>
      <c r="BE97" s="45"/>
      <c r="BF97" s="45"/>
      <c r="BG97" s="45"/>
      <c r="BH97" s="45"/>
      <c r="BI97" s="45"/>
      <c r="BJ97" s="88"/>
      <c r="BK97" s="88"/>
    </row>
    <row r="98" spans="1:63" s="165" customFormat="1" ht="12.95" customHeight="1" x14ac:dyDescent="0.25">
      <c r="A98" s="67" t="s">
        <v>405</v>
      </c>
      <c r="B98" s="112"/>
      <c r="C98" s="192" t="s">
        <v>569</v>
      </c>
      <c r="D98" s="112"/>
      <c r="E98" s="212"/>
      <c r="F98" s="69" t="s">
        <v>406</v>
      </c>
      <c r="G98" s="69" t="s">
        <v>407</v>
      </c>
      <c r="H98" s="12" t="s">
        <v>408</v>
      </c>
      <c r="I98" s="25" t="s">
        <v>143</v>
      </c>
      <c r="J98" s="1" t="s">
        <v>149</v>
      </c>
      <c r="K98" s="25" t="s">
        <v>196</v>
      </c>
      <c r="L98" s="24">
        <v>30</v>
      </c>
      <c r="M98" s="70" t="s">
        <v>197</v>
      </c>
      <c r="N98" s="71" t="s">
        <v>365</v>
      </c>
      <c r="O98" s="1" t="s">
        <v>166</v>
      </c>
      <c r="P98" s="25" t="s">
        <v>125</v>
      </c>
      <c r="Q98" s="24" t="s">
        <v>122</v>
      </c>
      <c r="R98" s="25" t="s">
        <v>200</v>
      </c>
      <c r="S98" s="25" t="s">
        <v>201</v>
      </c>
      <c r="T98" s="24"/>
      <c r="U98" s="24" t="s">
        <v>398</v>
      </c>
      <c r="V98" s="24" t="s">
        <v>146</v>
      </c>
      <c r="W98" s="9">
        <v>30</v>
      </c>
      <c r="X98" s="9">
        <v>60</v>
      </c>
      <c r="Y98" s="16">
        <v>10</v>
      </c>
      <c r="Z98" s="87" t="s">
        <v>409</v>
      </c>
      <c r="AA98" s="5" t="s">
        <v>138</v>
      </c>
      <c r="AB98" s="103">
        <v>0.4</v>
      </c>
      <c r="AC98" s="193">
        <v>89159.61</v>
      </c>
      <c r="AD98" s="104">
        <f t="shared" ref="AD98" si="77">AB98*AC98</f>
        <v>35663.844000000005</v>
      </c>
      <c r="AE98" s="104">
        <f t="shared" si="35"/>
        <v>39943.505280000012</v>
      </c>
      <c r="AF98" s="105">
        <v>0.4</v>
      </c>
      <c r="AG98" s="193">
        <v>89159.61</v>
      </c>
      <c r="AH98" s="104">
        <f t="shared" ref="AH98" si="78">AF98*AG98</f>
        <v>35663.844000000005</v>
      </c>
      <c r="AI98" s="104">
        <f t="shared" si="37"/>
        <v>39943.505280000012</v>
      </c>
      <c r="AJ98" s="106">
        <v>0</v>
      </c>
      <c r="AK98" s="106">
        <v>0</v>
      </c>
      <c r="AL98" s="106">
        <v>0</v>
      </c>
      <c r="AM98" s="106">
        <v>0</v>
      </c>
      <c r="AN98" s="106">
        <v>0</v>
      </c>
      <c r="AO98" s="106">
        <v>0</v>
      </c>
      <c r="AP98" s="106">
        <v>0</v>
      </c>
      <c r="AQ98" s="106">
        <v>0</v>
      </c>
      <c r="AR98" s="106">
        <v>0</v>
      </c>
      <c r="AS98" s="106">
        <v>0</v>
      </c>
      <c r="AT98" s="106">
        <v>0</v>
      </c>
      <c r="AU98" s="106">
        <v>0</v>
      </c>
      <c r="AV98" s="107">
        <f t="shared" si="38"/>
        <v>0.8</v>
      </c>
      <c r="AW98" s="42">
        <v>0</v>
      </c>
      <c r="AX98" s="42">
        <f t="shared" si="28"/>
        <v>0</v>
      </c>
      <c r="AY98" s="108" t="s">
        <v>203</v>
      </c>
      <c r="AZ98" s="109"/>
      <c r="BA98" s="109"/>
      <c r="BB98" s="111"/>
      <c r="BC98" s="110" t="s">
        <v>437</v>
      </c>
      <c r="BD98" s="110" t="s">
        <v>437</v>
      </c>
      <c r="BE98" s="111"/>
      <c r="BF98" s="111"/>
      <c r="BG98" s="111"/>
      <c r="BH98" s="111"/>
      <c r="BI98" s="111"/>
      <c r="BJ98" s="88"/>
      <c r="BK98" s="27">
        <v>14</v>
      </c>
    </row>
    <row r="99" spans="1:63" s="188" customFormat="1" ht="12.95" customHeight="1" x14ac:dyDescent="0.25">
      <c r="A99" s="183" t="s">
        <v>405</v>
      </c>
      <c r="B99" s="159">
        <v>210015145</v>
      </c>
      <c r="C99" s="159" t="s">
        <v>677</v>
      </c>
      <c r="D99" s="159"/>
      <c r="E99" s="213"/>
      <c r="F99" s="194" t="s">
        <v>406</v>
      </c>
      <c r="G99" s="194" t="s">
        <v>407</v>
      </c>
      <c r="H99" s="194" t="s">
        <v>408</v>
      </c>
      <c r="I99" s="184" t="s">
        <v>143</v>
      </c>
      <c r="J99" s="153" t="s">
        <v>149</v>
      </c>
      <c r="K99" s="184" t="s">
        <v>196</v>
      </c>
      <c r="L99" s="183">
        <v>30</v>
      </c>
      <c r="M99" s="154" t="s">
        <v>197</v>
      </c>
      <c r="N99" s="195" t="s">
        <v>365</v>
      </c>
      <c r="O99" s="153" t="s">
        <v>166</v>
      </c>
      <c r="P99" s="184" t="s">
        <v>125</v>
      </c>
      <c r="Q99" s="183" t="s">
        <v>122</v>
      </c>
      <c r="R99" s="184" t="s">
        <v>200</v>
      </c>
      <c r="S99" s="184" t="s">
        <v>201</v>
      </c>
      <c r="T99" s="183"/>
      <c r="U99" s="183" t="s">
        <v>398</v>
      </c>
      <c r="V99" s="183" t="s">
        <v>146</v>
      </c>
      <c r="W99" s="194">
        <v>30</v>
      </c>
      <c r="X99" s="194">
        <v>60</v>
      </c>
      <c r="Y99" s="157">
        <v>10</v>
      </c>
      <c r="Z99" s="197" t="s">
        <v>409</v>
      </c>
      <c r="AA99" s="182" t="s">
        <v>138</v>
      </c>
      <c r="AB99" s="186">
        <v>0</v>
      </c>
      <c r="AC99" s="198">
        <v>89159.61</v>
      </c>
      <c r="AD99" s="186">
        <v>0</v>
      </c>
      <c r="AE99" s="186">
        <v>0</v>
      </c>
      <c r="AF99" s="186">
        <v>0.4</v>
      </c>
      <c r="AG99" s="186">
        <v>75419.899999999994</v>
      </c>
      <c r="AH99" s="186">
        <v>30167.96</v>
      </c>
      <c r="AI99" s="186">
        <v>33788.1152</v>
      </c>
      <c r="AJ99" s="187">
        <v>0</v>
      </c>
      <c r="AK99" s="187">
        <v>0</v>
      </c>
      <c r="AL99" s="187">
        <v>0</v>
      </c>
      <c r="AM99" s="187">
        <v>0</v>
      </c>
      <c r="AN99" s="187">
        <v>0</v>
      </c>
      <c r="AO99" s="187">
        <v>0</v>
      </c>
      <c r="AP99" s="187">
        <v>0</v>
      </c>
      <c r="AQ99" s="187">
        <v>0</v>
      </c>
      <c r="AR99" s="187">
        <v>0</v>
      </c>
      <c r="AS99" s="187">
        <v>0</v>
      </c>
      <c r="AT99" s="187">
        <v>0</v>
      </c>
      <c r="AU99" s="187">
        <v>0</v>
      </c>
      <c r="AV99" s="187">
        <f t="shared" si="38"/>
        <v>0.4</v>
      </c>
      <c r="AW99" s="186">
        <f t="shared" si="33"/>
        <v>30167.96</v>
      </c>
      <c r="AX99" s="186">
        <f t="shared" si="28"/>
        <v>33788.1152</v>
      </c>
      <c r="AY99" s="159" t="s">
        <v>203</v>
      </c>
      <c r="AZ99" s="184"/>
      <c r="BA99" s="184"/>
      <c r="BB99" s="196"/>
      <c r="BC99" s="194" t="s">
        <v>437</v>
      </c>
      <c r="BD99" s="194" t="s">
        <v>437</v>
      </c>
      <c r="BE99" s="196"/>
      <c r="BF99" s="196"/>
      <c r="BG99" s="196"/>
      <c r="BH99" s="196"/>
      <c r="BI99" s="196"/>
      <c r="BJ99" s="88"/>
      <c r="BK99" s="32" t="s">
        <v>653</v>
      </c>
    </row>
    <row r="100" spans="1:63" s="165" customFormat="1" ht="12.95" customHeight="1" x14ac:dyDescent="0.25">
      <c r="A100" s="67" t="s">
        <v>405</v>
      </c>
      <c r="B100" s="73"/>
      <c r="C100" s="190" t="s">
        <v>487</v>
      </c>
      <c r="D100" s="73"/>
      <c r="E100" s="212"/>
      <c r="F100" s="69" t="s">
        <v>438</v>
      </c>
      <c r="G100" s="69" t="s">
        <v>407</v>
      </c>
      <c r="H100" s="12" t="s">
        <v>439</v>
      </c>
      <c r="I100" s="25" t="s">
        <v>143</v>
      </c>
      <c r="J100" s="1" t="s">
        <v>149</v>
      </c>
      <c r="K100" s="25" t="s">
        <v>196</v>
      </c>
      <c r="L100" s="24">
        <v>30</v>
      </c>
      <c r="M100" s="70" t="s">
        <v>197</v>
      </c>
      <c r="N100" s="71" t="s">
        <v>365</v>
      </c>
      <c r="O100" s="24" t="s">
        <v>126</v>
      </c>
      <c r="P100" s="25" t="s">
        <v>125</v>
      </c>
      <c r="Q100" s="24" t="s">
        <v>122</v>
      </c>
      <c r="R100" s="25" t="s">
        <v>200</v>
      </c>
      <c r="S100" s="25" t="s">
        <v>201</v>
      </c>
      <c r="T100" s="24"/>
      <c r="U100" s="24" t="s">
        <v>398</v>
      </c>
      <c r="V100" s="24" t="s">
        <v>146</v>
      </c>
      <c r="W100" s="9">
        <v>30</v>
      </c>
      <c r="X100" s="9">
        <v>60</v>
      </c>
      <c r="Y100" s="16">
        <v>10</v>
      </c>
      <c r="Z100" s="87" t="s">
        <v>409</v>
      </c>
      <c r="AA100" s="5" t="s">
        <v>138</v>
      </c>
      <c r="AB100" s="72">
        <v>1.1499999999999999</v>
      </c>
      <c r="AC100" s="191">
        <v>555734.07999999996</v>
      </c>
      <c r="AD100" s="72">
        <f t="shared" si="34"/>
        <v>639094.19199999992</v>
      </c>
      <c r="AE100" s="72">
        <f t="shared" si="35"/>
        <v>715785.49503999995</v>
      </c>
      <c r="AF100" s="72">
        <v>1.1499999999999999</v>
      </c>
      <c r="AG100" s="191">
        <v>555734.07999999996</v>
      </c>
      <c r="AH100" s="72">
        <f t="shared" si="36"/>
        <v>639094.19199999992</v>
      </c>
      <c r="AI100" s="72">
        <f t="shared" si="37"/>
        <v>715785.49503999995</v>
      </c>
      <c r="AJ100" s="19">
        <v>0</v>
      </c>
      <c r="AK100" s="19">
        <v>0</v>
      </c>
      <c r="AL100" s="19">
        <v>0</v>
      </c>
      <c r="AM100" s="19">
        <v>0</v>
      </c>
      <c r="AN100" s="19">
        <v>0</v>
      </c>
      <c r="AO100" s="19">
        <v>0</v>
      </c>
      <c r="AP100" s="19">
        <v>0</v>
      </c>
      <c r="AQ100" s="19">
        <v>0</v>
      </c>
      <c r="AR100" s="19">
        <v>0</v>
      </c>
      <c r="AS100" s="19">
        <v>0</v>
      </c>
      <c r="AT100" s="19">
        <v>0</v>
      </c>
      <c r="AU100" s="19">
        <v>0</v>
      </c>
      <c r="AV100" s="65">
        <f t="shared" si="38"/>
        <v>2.2999999999999998</v>
      </c>
      <c r="AW100" s="42">
        <v>0</v>
      </c>
      <c r="AX100" s="42">
        <f t="shared" si="28"/>
        <v>0</v>
      </c>
      <c r="AY100" s="4" t="s">
        <v>203</v>
      </c>
      <c r="AZ100" s="25"/>
      <c r="BA100" s="25"/>
      <c r="BB100" s="45"/>
      <c r="BC100" s="12" t="s">
        <v>440</v>
      </c>
      <c r="BD100" s="12" t="s">
        <v>440</v>
      </c>
      <c r="BE100" s="45"/>
      <c r="BF100" s="45"/>
      <c r="BG100" s="45"/>
      <c r="BH100" s="45"/>
      <c r="BI100" s="45"/>
      <c r="BJ100" s="88"/>
      <c r="BK100" s="88"/>
    </row>
    <row r="101" spans="1:63" s="165" customFormat="1" ht="12.95" customHeight="1" x14ac:dyDescent="0.25">
      <c r="A101" s="67" t="s">
        <v>405</v>
      </c>
      <c r="B101" s="112"/>
      <c r="C101" s="192" t="s">
        <v>570</v>
      </c>
      <c r="D101" s="112"/>
      <c r="E101" s="212"/>
      <c r="F101" s="69" t="s">
        <v>438</v>
      </c>
      <c r="G101" s="69" t="s">
        <v>407</v>
      </c>
      <c r="H101" s="12" t="s">
        <v>439</v>
      </c>
      <c r="I101" s="25" t="s">
        <v>143</v>
      </c>
      <c r="J101" s="1" t="s">
        <v>149</v>
      </c>
      <c r="K101" s="25" t="s">
        <v>196</v>
      </c>
      <c r="L101" s="24">
        <v>30</v>
      </c>
      <c r="M101" s="70" t="s">
        <v>197</v>
      </c>
      <c r="N101" s="71" t="s">
        <v>365</v>
      </c>
      <c r="O101" s="1" t="s">
        <v>166</v>
      </c>
      <c r="P101" s="25" t="s">
        <v>125</v>
      </c>
      <c r="Q101" s="24" t="s">
        <v>122</v>
      </c>
      <c r="R101" s="25" t="s">
        <v>200</v>
      </c>
      <c r="S101" s="25" t="s">
        <v>201</v>
      </c>
      <c r="T101" s="24"/>
      <c r="U101" s="24" t="s">
        <v>398</v>
      </c>
      <c r="V101" s="24" t="s">
        <v>146</v>
      </c>
      <c r="W101" s="9">
        <v>30</v>
      </c>
      <c r="X101" s="9">
        <v>60</v>
      </c>
      <c r="Y101" s="16">
        <v>10</v>
      </c>
      <c r="Z101" s="87" t="s">
        <v>409</v>
      </c>
      <c r="AA101" s="5" t="s">
        <v>138</v>
      </c>
      <c r="AB101" s="103">
        <v>1.1499999999999999</v>
      </c>
      <c r="AC101" s="193">
        <v>555734.07999999996</v>
      </c>
      <c r="AD101" s="104">
        <f t="shared" ref="AD101" si="79">AB101*AC101</f>
        <v>639094.19199999992</v>
      </c>
      <c r="AE101" s="104">
        <f t="shared" si="35"/>
        <v>715785.49503999995</v>
      </c>
      <c r="AF101" s="105">
        <v>1.1499999999999999</v>
      </c>
      <c r="AG101" s="193">
        <v>555734.07999999996</v>
      </c>
      <c r="AH101" s="104">
        <f t="shared" ref="AH101" si="80">AF101*AG101</f>
        <v>639094.19199999992</v>
      </c>
      <c r="AI101" s="104">
        <f t="shared" si="37"/>
        <v>715785.49503999995</v>
      </c>
      <c r="AJ101" s="106">
        <v>0</v>
      </c>
      <c r="AK101" s="106">
        <v>0</v>
      </c>
      <c r="AL101" s="106">
        <v>0</v>
      </c>
      <c r="AM101" s="106">
        <v>0</v>
      </c>
      <c r="AN101" s="106">
        <v>0</v>
      </c>
      <c r="AO101" s="106">
        <v>0</v>
      </c>
      <c r="AP101" s="106">
        <v>0</v>
      </c>
      <c r="AQ101" s="106">
        <v>0</v>
      </c>
      <c r="AR101" s="106">
        <v>0</v>
      </c>
      <c r="AS101" s="106">
        <v>0</v>
      </c>
      <c r="AT101" s="106">
        <v>0</v>
      </c>
      <c r="AU101" s="106">
        <v>0</v>
      </c>
      <c r="AV101" s="107">
        <f t="shared" si="38"/>
        <v>2.2999999999999998</v>
      </c>
      <c r="AW101" s="42">
        <v>0</v>
      </c>
      <c r="AX101" s="42">
        <f t="shared" si="28"/>
        <v>0</v>
      </c>
      <c r="AY101" s="108" t="s">
        <v>203</v>
      </c>
      <c r="AZ101" s="109"/>
      <c r="BA101" s="109"/>
      <c r="BB101" s="111"/>
      <c r="BC101" s="110" t="s">
        <v>440</v>
      </c>
      <c r="BD101" s="110" t="s">
        <v>440</v>
      </c>
      <c r="BE101" s="111"/>
      <c r="BF101" s="111"/>
      <c r="BG101" s="111"/>
      <c r="BH101" s="111"/>
      <c r="BI101" s="111"/>
      <c r="BJ101" s="88"/>
      <c r="BK101" s="27">
        <v>14</v>
      </c>
    </row>
    <row r="102" spans="1:63" s="188" customFormat="1" ht="12.95" customHeight="1" x14ac:dyDescent="0.25">
      <c r="A102" s="183" t="s">
        <v>405</v>
      </c>
      <c r="B102" s="159">
        <v>210015876</v>
      </c>
      <c r="C102" s="159" t="s">
        <v>678</v>
      </c>
      <c r="D102" s="159"/>
      <c r="E102" s="213"/>
      <c r="F102" s="194" t="s">
        <v>438</v>
      </c>
      <c r="G102" s="194" t="s">
        <v>407</v>
      </c>
      <c r="H102" s="194" t="s">
        <v>439</v>
      </c>
      <c r="I102" s="184" t="s">
        <v>143</v>
      </c>
      <c r="J102" s="153" t="s">
        <v>149</v>
      </c>
      <c r="K102" s="184" t="s">
        <v>196</v>
      </c>
      <c r="L102" s="183">
        <v>30</v>
      </c>
      <c r="M102" s="154" t="s">
        <v>197</v>
      </c>
      <c r="N102" s="195" t="s">
        <v>365</v>
      </c>
      <c r="O102" s="153" t="s">
        <v>166</v>
      </c>
      <c r="P102" s="184" t="s">
        <v>125</v>
      </c>
      <c r="Q102" s="183" t="s">
        <v>122</v>
      </c>
      <c r="R102" s="184" t="s">
        <v>200</v>
      </c>
      <c r="S102" s="184" t="s">
        <v>201</v>
      </c>
      <c r="T102" s="183"/>
      <c r="U102" s="183" t="s">
        <v>398</v>
      </c>
      <c r="V102" s="183" t="s">
        <v>146</v>
      </c>
      <c r="W102" s="194">
        <v>30</v>
      </c>
      <c r="X102" s="194">
        <v>60</v>
      </c>
      <c r="Y102" s="157">
        <v>10</v>
      </c>
      <c r="Z102" s="197" t="s">
        <v>409</v>
      </c>
      <c r="AA102" s="182" t="s">
        <v>138</v>
      </c>
      <c r="AB102" s="186">
        <v>1.25</v>
      </c>
      <c r="AC102" s="198">
        <v>550176.74</v>
      </c>
      <c r="AD102" s="186">
        <v>687720.92500000005</v>
      </c>
      <c r="AE102" s="186">
        <v>770247.4360000001</v>
      </c>
      <c r="AF102" s="186">
        <v>1.1499999999999999</v>
      </c>
      <c r="AG102" s="186">
        <v>555734.07999999996</v>
      </c>
      <c r="AH102" s="186">
        <v>639094.19199999992</v>
      </c>
      <c r="AI102" s="186">
        <v>715785.49503999995</v>
      </c>
      <c r="AJ102" s="187">
        <v>0</v>
      </c>
      <c r="AK102" s="187">
        <v>0</v>
      </c>
      <c r="AL102" s="187">
        <v>0</v>
      </c>
      <c r="AM102" s="187">
        <v>0</v>
      </c>
      <c r="AN102" s="187">
        <v>0</v>
      </c>
      <c r="AO102" s="187">
        <v>0</v>
      </c>
      <c r="AP102" s="187">
        <v>0</v>
      </c>
      <c r="AQ102" s="187">
        <v>0</v>
      </c>
      <c r="AR102" s="187">
        <v>0</v>
      </c>
      <c r="AS102" s="187">
        <v>0</v>
      </c>
      <c r="AT102" s="187">
        <v>0</v>
      </c>
      <c r="AU102" s="187">
        <v>0</v>
      </c>
      <c r="AV102" s="187">
        <f t="shared" si="38"/>
        <v>2.4</v>
      </c>
      <c r="AW102" s="186">
        <f t="shared" si="33"/>
        <v>1326815.1170000001</v>
      </c>
      <c r="AX102" s="186">
        <f t="shared" si="28"/>
        <v>1486032.9310400002</v>
      </c>
      <c r="AY102" s="159" t="s">
        <v>203</v>
      </c>
      <c r="AZ102" s="184"/>
      <c r="BA102" s="184"/>
      <c r="BB102" s="196"/>
      <c r="BC102" s="194" t="s">
        <v>440</v>
      </c>
      <c r="BD102" s="194" t="s">
        <v>440</v>
      </c>
      <c r="BE102" s="196"/>
      <c r="BF102" s="196"/>
      <c r="BG102" s="196"/>
      <c r="BH102" s="196"/>
      <c r="BI102" s="196"/>
      <c r="BJ102" s="88"/>
      <c r="BK102" s="32" t="s">
        <v>653</v>
      </c>
    </row>
    <row r="103" spans="1:63" s="165" customFormat="1" ht="12.95" customHeight="1" x14ac:dyDescent="0.25">
      <c r="A103" s="67" t="s">
        <v>405</v>
      </c>
      <c r="B103" s="73"/>
      <c r="C103" s="190" t="s">
        <v>488</v>
      </c>
      <c r="D103" s="73"/>
      <c r="E103" s="212"/>
      <c r="F103" s="69" t="s">
        <v>438</v>
      </c>
      <c r="G103" s="69" t="s">
        <v>407</v>
      </c>
      <c r="H103" s="12" t="s">
        <v>439</v>
      </c>
      <c r="I103" s="25" t="s">
        <v>143</v>
      </c>
      <c r="J103" s="1" t="s">
        <v>149</v>
      </c>
      <c r="K103" s="25" t="s">
        <v>196</v>
      </c>
      <c r="L103" s="24">
        <v>30</v>
      </c>
      <c r="M103" s="70" t="s">
        <v>197</v>
      </c>
      <c r="N103" s="71" t="s">
        <v>365</v>
      </c>
      <c r="O103" s="24" t="s">
        <v>126</v>
      </c>
      <c r="P103" s="25" t="s">
        <v>125</v>
      </c>
      <c r="Q103" s="24" t="s">
        <v>122</v>
      </c>
      <c r="R103" s="25" t="s">
        <v>200</v>
      </c>
      <c r="S103" s="25" t="s">
        <v>201</v>
      </c>
      <c r="T103" s="24"/>
      <c r="U103" s="24" t="s">
        <v>398</v>
      </c>
      <c r="V103" s="24" t="s">
        <v>146</v>
      </c>
      <c r="W103" s="9">
        <v>30</v>
      </c>
      <c r="X103" s="9">
        <v>60</v>
      </c>
      <c r="Y103" s="16">
        <v>10</v>
      </c>
      <c r="Z103" s="87" t="s">
        <v>409</v>
      </c>
      <c r="AA103" s="5" t="s">
        <v>138</v>
      </c>
      <c r="AB103" s="72">
        <v>1.25</v>
      </c>
      <c r="AC103" s="191">
        <v>289771.5</v>
      </c>
      <c r="AD103" s="72">
        <f t="shared" si="34"/>
        <v>362214.375</v>
      </c>
      <c r="AE103" s="72">
        <f t="shared" si="35"/>
        <v>405680.10000000003</v>
      </c>
      <c r="AF103" s="72">
        <v>1.25</v>
      </c>
      <c r="AG103" s="191">
        <v>289771.5</v>
      </c>
      <c r="AH103" s="72">
        <f t="shared" si="36"/>
        <v>362214.375</v>
      </c>
      <c r="AI103" s="72">
        <f t="shared" si="37"/>
        <v>405680.10000000003</v>
      </c>
      <c r="AJ103" s="19">
        <v>0</v>
      </c>
      <c r="AK103" s="19">
        <v>0</v>
      </c>
      <c r="AL103" s="19">
        <v>0</v>
      </c>
      <c r="AM103" s="19">
        <v>0</v>
      </c>
      <c r="AN103" s="19">
        <v>0</v>
      </c>
      <c r="AO103" s="19">
        <v>0</v>
      </c>
      <c r="AP103" s="19">
        <v>0</v>
      </c>
      <c r="AQ103" s="19">
        <v>0</v>
      </c>
      <c r="AR103" s="19">
        <v>0</v>
      </c>
      <c r="AS103" s="19">
        <v>0</v>
      </c>
      <c r="AT103" s="19">
        <v>0</v>
      </c>
      <c r="AU103" s="19">
        <v>0</v>
      </c>
      <c r="AV103" s="65">
        <f t="shared" si="38"/>
        <v>2.5</v>
      </c>
      <c r="AW103" s="42">
        <v>0</v>
      </c>
      <c r="AX103" s="42">
        <f t="shared" si="28"/>
        <v>0</v>
      </c>
      <c r="AY103" s="4" t="s">
        <v>203</v>
      </c>
      <c r="AZ103" s="25"/>
      <c r="BA103" s="25"/>
      <c r="BB103" s="45"/>
      <c r="BC103" s="12" t="s">
        <v>441</v>
      </c>
      <c r="BD103" s="12" t="s">
        <v>441</v>
      </c>
      <c r="BE103" s="45"/>
      <c r="BF103" s="45"/>
      <c r="BG103" s="45"/>
      <c r="BH103" s="45"/>
      <c r="BI103" s="45"/>
      <c r="BJ103" s="88"/>
      <c r="BK103" s="88"/>
    </row>
    <row r="104" spans="1:63" s="165" customFormat="1" ht="12.95" customHeight="1" x14ac:dyDescent="0.25">
      <c r="A104" s="67" t="s">
        <v>405</v>
      </c>
      <c r="B104" s="112"/>
      <c r="C104" s="192" t="s">
        <v>571</v>
      </c>
      <c r="D104" s="112"/>
      <c r="E104" s="212"/>
      <c r="F104" s="69" t="s">
        <v>438</v>
      </c>
      <c r="G104" s="69" t="s">
        <v>407</v>
      </c>
      <c r="H104" s="12" t="s">
        <v>439</v>
      </c>
      <c r="I104" s="25" t="s">
        <v>143</v>
      </c>
      <c r="J104" s="1" t="s">
        <v>149</v>
      </c>
      <c r="K104" s="25" t="s">
        <v>196</v>
      </c>
      <c r="L104" s="24">
        <v>30</v>
      </c>
      <c r="M104" s="70" t="s">
        <v>197</v>
      </c>
      <c r="N104" s="71" t="s">
        <v>365</v>
      </c>
      <c r="O104" s="1" t="s">
        <v>166</v>
      </c>
      <c r="P104" s="25" t="s">
        <v>125</v>
      </c>
      <c r="Q104" s="24" t="s">
        <v>122</v>
      </c>
      <c r="R104" s="25" t="s">
        <v>200</v>
      </c>
      <c r="S104" s="25" t="s">
        <v>201</v>
      </c>
      <c r="T104" s="24"/>
      <c r="U104" s="24" t="s">
        <v>398</v>
      </c>
      <c r="V104" s="24" t="s">
        <v>146</v>
      </c>
      <c r="W104" s="9">
        <v>30</v>
      </c>
      <c r="X104" s="9">
        <v>60</v>
      </c>
      <c r="Y104" s="16">
        <v>10</v>
      </c>
      <c r="Z104" s="87" t="s">
        <v>409</v>
      </c>
      <c r="AA104" s="5" t="s">
        <v>138</v>
      </c>
      <c r="AB104" s="103">
        <v>1.25</v>
      </c>
      <c r="AC104" s="193">
        <v>289771.5</v>
      </c>
      <c r="AD104" s="104">
        <f t="shared" ref="AD104" si="81">AB104*AC104</f>
        <v>362214.375</v>
      </c>
      <c r="AE104" s="104">
        <f t="shared" si="35"/>
        <v>405680.10000000003</v>
      </c>
      <c r="AF104" s="105">
        <v>1.25</v>
      </c>
      <c r="AG104" s="193">
        <v>289771.5</v>
      </c>
      <c r="AH104" s="104">
        <f t="shared" ref="AH104" si="82">AF104*AG104</f>
        <v>362214.375</v>
      </c>
      <c r="AI104" s="104">
        <f t="shared" si="37"/>
        <v>405680.10000000003</v>
      </c>
      <c r="AJ104" s="106">
        <v>0</v>
      </c>
      <c r="AK104" s="106">
        <v>0</v>
      </c>
      <c r="AL104" s="106">
        <v>0</v>
      </c>
      <c r="AM104" s="106">
        <v>0</v>
      </c>
      <c r="AN104" s="106">
        <v>0</v>
      </c>
      <c r="AO104" s="106">
        <v>0</v>
      </c>
      <c r="AP104" s="106">
        <v>0</v>
      </c>
      <c r="AQ104" s="106">
        <v>0</v>
      </c>
      <c r="AR104" s="106">
        <v>0</v>
      </c>
      <c r="AS104" s="106">
        <v>0</v>
      </c>
      <c r="AT104" s="106">
        <v>0</v>
      </c>
      <c r="AU104" s="106">
        <v>0</v>
      </c>
      <c r="AV104" s="107">
        <f t="shared" si="38"/>
        <v>2.5</v>
      </c>
      <c r="AW104" s="42">
        <v>0</v>
      </c>
      <c r="AX104" s="42">
        <f t="shared" si="28"/>
        <v>0</v>
      </c>
      <c r="AY104" s="108" t="s">
        <v>203</v>
      </c>
      <c r="AZ104" s="109"/>
      <c r="BA104" s="109"/>
      <c r="BB104" s="111"/>
      <c r="BC104" s="110" t="s">
        <v>441</v>
      </c>
      <c r="BD104" s="110" t="s">
        <v>441</v>
      </c>
      <c r="BE104" s="111"/>
      <c r="BF104" s="111"/>
      <c r="BG104" s="111"/>
      <c r="BH104" s="111"/>
      <c r="BI104" s="111"/>
      <c r="BJ104" s="88"/>
      <c r="BK104" s="27">
        <v>14</v>
      </c>
    </row>
    <row r="105" spans="1:63" s="188" customFormat="1" ht="12.95" customHeight="1" x14ac:dyDescent="0.25">
      <c r="A105" s="183" t="s">
        <v>405</v>
      </c>
      <c r="B105" s="159">
        <v>210015878</v>
      </c>
      <c r="C105" s="159" t="s">
        <v>679</v>
      </c>
      <c r="D105" s="159"/>
      <c r="E105" s="213"/>
      <c r="F105" s="194" t="s">
        <v>438</v>
      </c>
      <c r="G105" s="194" t="s">
        <v>407</v>
      </c>
      <c r="H105" s="194" t="s">
        <v>439</v>
      </c>
      <c r="I105" s="184" t="s">
        <v>143</v>
      </c>
      <c r="J105" s="153" t="s">
        <v>149</v>
      </c>
      <c r="K105" s="184" t="s">
        <v>196</v>
      </c>
      <c r="L105" s="183">
        <v>30</v>
      </c>
      <c r="M105" s="154" t="s">
        <v>197</v>
      </c>
      <c r="N105" s="195" t="s">
        <v>365</v>
      </c>
      <c r="O105" s="153" t="s">
        <v>166</v>
      </c>
      <c r="P105" s="184" t="s">
        <v>125</v>
      </c>
      <c r="Q105" s="183" t="s">
        <v>122</v>
      </c>
      <c r="R105" s="184" t="s">
        <v>200</v>
      </c>
      <c r="S105" s="184" t="s">
        <v>201</v>
      </c>
      <c r="T105" s="183"/>
      <c r="U105" s="183" t="s">
        <v>398</v>
      </c>
      <c r="V105" s="183" t="s">
        <v>146</v>
      </c>
      <c r="W105" s="194">
        <v>30</v>
      </c>
      <c r="X105" s="194">
        <v>60</v>
      </c>
      <c r="Y105" s="157">
        <v>10</v>
      </c>
      <c r="Z105" s="197" t="s">
        <v>409</v>
      </c>
      <c r="AA105" s="182" t="s">
        <v>138</v>
      </c>
      <c r="AB105" s="186">
        <v>2.5</v>
      </c>
      <c r="AC105" s="198">
        <v>286873.78000000003</v>
      </c>
      <c r="AD105" s="186">
        <v>717184.45000000007</v>
      </c>
      <c r="AE105" s="186">
        <v>803246.58400000015</v>
      </c>
      <c r="AF105" s="186">
        <v>1.25</v>
      </c>
      <c r="AG105" s="186">
        <v>289771.5</v>
      </c>
      <c r="AH105" s="186">
        <v>362214.375</v>
      </c>
      <c r="AI105" s="186">
        <v>405680.10000000003</v>
      </c>
      <c r="AJ105" s="187">
        <v>0</v>
      </c>
      <c r="AK105" s="187">
        <v>0</v>
      </c>
      <c r="AL105" s="187">
        <v>0</v>
      </c>
      <c r="AM105" s="187">
        <v>0</v>
      </c>
      <c r="AN105" s="187">
        <v>0</v>
      </c>
      <c r="AO105" s="187">
        <v>0</v>
      </c>
      <c r="AP105" s="187">
        <v>0</v>
      </c>
      <c r="AQ105" s="187">
        <v>0</v>
      </c>
      <c r="AR105" s="187">
        <v>0</v>
      </c>
      <c r="AS105" s="187">
        <v>0</v>
      </c>
      <c r="AT105" s="187">
        <v>0</v>
      </c>
      <c r="AU105" s="187">
        <v>0</v>
      </c>
      <c r="AV105" s="187">
        <f t="shared" si="38"/>
        <v>3.75</v>
      </c>
      <c r="AW105" s="186">
        <f t="shared" si="33"/>
        <v>1079398.8250000002</v>
      </c>
      <c r="AX105" s="186">
        <f t="shared" si="28"/>
        <v>1208926.6840000004</v>
      </c>
      <c r="AY105" s="159" t="s">
        <v>203</v>
      </c>
      <c r="AZ105" s="184"/>
      <c r="BA105" s="184"/>
      <c r="BB105" s="196"/>
      <c r="BC105" s="194" t="s">
        <v>441</v>
      </c>
      <c r="BD105" s="194" t="s">
        <v>441</v>
      </c>
      <c r="BE105" s="196"/>
      <c r="BF105" s="196"/>
      <c r="BG105" s="196"/>
      <c r="BH105" s="196"/>
      <c r="BI105" s="196"/>
      <c r="BJ105" s="88"/>
      <c r="BK105" s="32" t="s">
        <v>653</v>
      </c>
    </row>
    <row r="106" spans="1:63" s="165" customFormat="1" ht="12.95" customHeight="1" x14ac:dyDescent="0.25">
      <c r="A106" s="67" t="s">
        <v>405</v>
      </c>
      <c r="B106" s="73"/>
      <c r="C106" s="190" t="s">
        <v>489</v>
      </c>
      <c r="D106" s="73"/>
      <c r="E106" s="212"/>
      <c r="F106" s="69" t="s">
        <v>442</v>
      </c>
      <c r="G106" s="69" t="s">
        <v>407</v>
      </c>
      <c r="H106" s="12" t="s">
        <v>443</v>
      </c>
      <c r="I106" s="25" t="s">
        <v>143</v>
      </c>
      <c r="J106" s="1" t="s">
        <v>149</v>
      </c>
      <c r="K106" s="25" t="s">
        <v>196</v>
      </c>
      <c r="L106" s="24">
        <v>30</v>
      </c>
      <c r="M106" s="70" t="s">
        <v>197</v>
      </c>
      <c r="N106" s="71" t="s">
        <v>365</v>
      </c>
      <c r="O106" s="24" t="s">
        <v>126</v>
      </c>
      <c r="P106" s="25" t="s">
        <v>125</v>
      </c>
      <c r="Q106" s="24" t="s">
        <v>122</v>
      </c>
      <c r="R106" s="25" t="s">
        <v>200</v>
      </c>
      <c r="S106" s="25" t="s">
        <v>201</v>
      </c>
      <c r="T106" s="24"/>
      <c r="U106" s="24" t="s">
        <v>398</v>
      </c>
      <c r="V106" s="24" t="s">
        <v>146</v>
      </c>
      <c r="W106" s="9">
        <v>30</v>
      </c>
      <c r="X106" s="9">
        <v>60</v>
      </c>
      <c r="Y106" s="16">
        <v>10</v>
      </c>
      <c r="Z106" s="87" t="s">
        <v>409</v>
      </c>
      <c r="AA106" s="5" t="s">
        <v>138</v>
      </c>
      <c r="AB106" s="72">
        <v>0.7</v>
      </c>
      <c r="AC106" s="191">
        <v>519134.61</v>
      </c>
      <c r="AD106" s="72">
        <f t="shared" si="34"/>
        <v>363394.22699999996</v>
      </c>
      <c r="AE106" s="72">
        <f t="shared" si="35"/>
        <v>407001.53424000001</v>
      </c>
      <c r="AF106" s="72">
        <v>0.7</v>
      </c>
      <c r="AG106" s="191">
        <v>519134.61</v>
      </c>
      <c r="AH106" s="72">
        <f t="shared" si="36"/>
        <v>363394.22699999996</v>
      </c>
      <c r="AI106" s="72">
        <f t="shared" si="37"/>
        <v>407001.53424000001</v>
      </c>
      <c r="AJ106" s="19">
        <v>0</v>
      </c>
      <c r="AK106" s="19">
        <v>0</v>
      </c>
      <c r="AL106" s="19">
        <v>0</v>
      </c>
      <c r="AM106" s="19">
        <v>0</v>
      </c>
      <c r="AN106" s="19">
        <v>0</v>
      </c>
      <c r="AO106" s="19">
        <v>0</v>
      </c>
      <c r="AP106" s="19">
        <v>0</v>
      </c>
      <c r="AQ106" s="19">
        <v>0</v>
      </c>
      <c r="AR106" s="19">
        <v>0</v>
      </c>
      <c r="AS106" s="19">
        <v>0</v>
      </c>
      <c r="AT106" s="19">
        <v>0</v>
      </c>
      <c r="AU106" s="19">
        <v>0</v>
      </c>
      <c r="AV106" s="65">
        <f t="shared" si="38"/>
        <v>1.4</v>
      </c>
      <c r="AW106" s="42">
        <v>0</v>
      </c>
      <c r="AX106" s="42">
        <f t="shared" si="28"/>
        <v>0</v>
      </c>
      <c r="AY106" s="4" t="s">
        <v>203</v>
      </c>
      <c r="AZ106" s="25"/>
      <c r="BA106" s="25"/>
      <c r="BB106" s="45"/>
      <c r="BC106" s="12" t="s">
        <v>444</v>
      </c>
      <c r="BD106" s="12" t="s">
        <v>444</v>
      </c>
      <c r="BE106" s="45"/>
      <c r="BF106" s="45"/>
      <c r="BG106" s="45"/>
      <c r="BH106" s="45"/>
      <c r="BI106" s="45"/>
      <c r="BJ106" s="88"/>
      <c r="BK106" s="88"/>
    </row>
    <row r="107" spans="1:63" s="165" customFormat="1" ht="12.95" customHeight="1" x14ac:dyDescent="0.25">
      <c r="A107" s="67" t="s">
        <v>405</v>
      </c>
      <c r="B107" s="112"/>
      <c r="C107" s="192" t="s">
        <v>572</v>
      </c>
      <c r="D107" s="112"/>
      <c r="E107" s="212"/>
      <c r="F107" s="69" t="s">
        <v>442</v>
      </c>
      <c r="G107" s="69" t="s">
        <v>407</v>
      </c>
      <c r="H107" s="12" t="s">
        <v>443</v>
      </c>
      <c r="I107" s="25" t="s">
        <v>143</v>
      </c>
      <c r="J107" s="1" t="s">
        <v>149</v>
      </c>
      <c r="K107" s="25" t="s">
        <v>196</v>
      </c>
      <c r="L107" s="24">
        <v>30</v>
      </c>
      <c r="M107" s="70" t="s">
        <v>197</v>
      </c>
      <c r="N107" s="71" t="s">
        <v>365</v>
      </c>
      <c r="O107" s="1" t="s">
        <v>166</v>
      </c>
      <c r="P107" s="25" t="s">
        <v>125</v>
      </c>
      <c r="Q107" s="24" t="s">
        <v>122</v>
      </c>
      <c r="R107" s="25" t="s">
        <v>200</v>
      </c>
      <c r="S107" s="25" t="s">
        <v>201</v>
      </c>
      <c r="T107" s="24"/>
      <c r="U107" s="24" t="s">
        <v>398</v>
      </c>
      <c r="V107" s="24" t="s">
        <v>146</v>
      </c>
      <c r="W107" s="9">
        <v>30</v>
      </c>
      <c r="X107" s="9">
        <v>60</v>
      </c>
      <c r="Y107" s="16">
        <v>10</v>
      </c>
      <c r="Z107" s="87" t="s">
        <v>409</v>
      </c>
      <c r="AA107" s="5" t="s">
        <v>138</v>
      </c>
      <c r="AB107" s="103">
        <v>0.7</v>
      </c>
      <c r="AC107" s="193">
        <v>519134.61</v>
      </c>
      <c r="AD107" s="104">
        <f t="shared" ref="AD107" si="83">AB107*AC107</f>
        <v>363394.22699999996</v>
      </c>
      <c r="AE107" s="104">
        <f t="shared" si="35"/>
        <v>407001.53424000001</v>
      </c>
      <c r="AF107" s="105">
        <v>0.7</v>
      </c>
      <c r="AG107" s="193">
        <v>519134.61</v>
      </c>
      <c r="AH107" s="104">
        <f t="shared" ref="AH107" si="84">AF107*AG107</f>
        <v>363394.22699999996</v>
      </c>
      <c r="AI107" s="104">
        <f t="shared" si="37"/>
        <v>407001.53424000001</v>
      </c>
      <c r="AJ107" s="106">
        <v>0</v>
      </c>
      <c r="AK107" s="106">
        <v>0</v>
      </c>
      <c r="AL107" s="106">
        <v>0</v>
      </c>
      <c r="AM107" s="106">
        <v>0</v>
      </c>
      <c r="AN107" s="106">
        <v>0</v>
      </c>
      <c r="AO107" s="106">
        <v>0</v>
      </c>
      <c r="AP107" s="106">
        <v>0</v>
      </c>
      <c r="AQ107" s="106">
        <v>0</v>
      </c>
      <c r="AR107" s="106">
        <v>0</v>
      </c>
      <c r="AS107" s="106">
        <v>0</v>
      </c>
      <c r="AT107" s="106">
        <v>0</v>
      </c>
      <c r="AU107" s="106">
        <v>0</v>
      </c>
      <c r="AV107" s="107">
        <f t="shared" si="38"/>
        <v>1.4</v>
      </c>
      <c r="AW107" s="42">
        <v>0</v>
      </c>
      <c r="AX107" s="42">
        <f t="shared" si="28"/>
        <v>0</v>
      </c>
      <c r="AY107" s="108" t="s">
        <v>203</v>
      </c>
      <c r="AZ107" s="109"/>
      <c r="BA107" s="109"/>
      <c r="BB107" s="111"/>
      <c r="BC107" s="110" t="s">
        <v>444</v>
      </c>
      <c r="BD107" s="110" t="s">
        <v>444</v>
      </c>
      <c r="BE107" s="111"/>
      <c r="BF107" s="111"/>
      <c r="BG107" s="111"/>
      <c r="BH107" s="111"/>
      <c r="BI107" s="111"/>
      <c r="BJ107" s="88"/>
      <c r="BK107" s="27">
        <v>14</v>
      </c>
    </row>
    <row r="108" spans="1:63" s="188" customFormat="1" ht="12.95" customHeight="1" x14ac:dyDescent="0.25">
      <c r="A108" s="183" t="s">
        <v>405</v>
      </c>
      <c r="B108" s="159">
        <v>210023510</v>
      </c>
      <c r="C108" s="159" t="s">
        <v>680</v>
      </c>
      <c r="D108" s="159"/>
      <c r="E108" s="213"/>
      <c r="F108" s="194" t="s">
        <v>442</v>
      </c>
      <c r="G108" s="194" t="s">
        <v>407</v>
      </c>
      <c r="H108" s="194" t="s">
        <v>443</v>
      </c>
      <c r="I108" s="184" t="s">
        <v>143</v>
      </c>
      <c r="J108" s="153" t="s">
        <v>149</v>
      </c>
      <c r="K108" s="184" t="s">
        <v>196</v>
      </c>
      <c r="L108" s="183">
        <v>30</v>
      </c>
      <c r="M108" s="154" t="s">
        <v>197</v>
      </c>
      <c r="N108" s="195" t="s">
        <v>365</v>
      </c>
      <c r="O108" s="153" t="s">
        <v>166</v>
      </c>
      <c r="P108" s="184" t="s">
        <v>125</v>
      </c>
      <c r="Q108" s="183" t="s">
        <v>122</v>
      </c>
      <c r="R108" s="184" t="s">
        <v>200</v>
      </c>
      <c r="S108" s="184" t="s">
        <v>201</v>
      </c>
      <c r="T108" s="183"/>
      <c r="U108" s="183" t="s">
        <v>398</v>
      </c>
      <c r="V108" s="183" t="s">
        <v>146</v>
      </c>
      <c r="W108" s="194">
        <v>30</v>
      </c>
      <c r="X108" s="194">
        <v>60</v>
      </c>
      <c r="Y108" s="157">
        <v>10</v>
      </c>
      <c r="Z108" s="197" t="s">
        <v>409</v>
      </c>
      <c r="AA108" s="182" t="s">
        <v>138</v>
      </c>
      <c r="AB108" s="186">
        <v>0.54</v>
      </c>
      <c r="AC108" s="198">
        <v>513943.26</v>
      </c>
      <c r="AD108" s="186">
        <v>277529.36040000001</v>
      </c>
      <c r="AE108" s="186">
        <v>310832.88364800002</v>
      </c>
      <c r="AF108" s="186">
        <v>0.7</v>
      </c>
      <c r="AG108" s="186">
        <v>519134.61</v>
      </c>
      <c r="AH108" s="186">
        <v>363394.22699999996</v>
      </c>
      <c r="AI108" s="186">
        <v>407001.53424000001</v>
      </c>
      <c r="AJ108" s="187">
        <v>0</v>
      </c>
      <c r="AK108" s="187">
        <v>0</v>
      </c>
      <c r="AL108" s="187">
        <v>0</v>
      </c>
      <c r="AM108" s="187">
        <v>0</v>
      </c>
      <c r="AN108" s="187">
        <v>0</v>
      </c>
      <c r="AO108" s="187">
        <v>0</v>
      </c>
      <c r="AP108" s="187">
        <v>0</v>
      </c>
      <c r="AQ108" s="187">
        <v>0</v>
      </c>
      <c r="AR108" s="187">
        <v>0</v>
      </c>
      <c r="AS108" s="187">
        <v>0</v>
      </c>
      <c r="AT108" s="187">
        <v>0</v>
      </c>
      <c r="AU108" s="187">
        <v>0</v>
      </c>
      <c r="AV108" s="187">
        <f t="shared" si="38"/>
        <v>1.24</v>
      </c>
      <c r="AW108" s="186">
        <f t="shared" si="33"/>
        <v>640923.58739999996</v>
      </c>
      <c r="AX108" s="186">
        <f t="shared" si="28"/>
        <v>717834.41788800003</v>
      </c>
      <c r="AY108" s="159" t="s">
        <v>203</v>
      </c>
      <c r="AZ108" s="184"/>
      <c r="BA108" s="184"/>
      <c r="BB108" s="196"/>
      <c r="BC108" s="194" t="s">
        <v>444</v>
      </c>
      <c r="BD108" s="194" t="s">
        <v>444</v>
      </c>
      <c r="BE108" s="196"/>
      <c r="BF108" s="196"/>
      <c r="BG108" s="196"/>
      <c r="BH108" s="196"/>
      <c r="BI108" s="196"/>
      <c r="BJ108" s="88"/>
      <c r="BK108" s="32" t="s">
        <v>653</v>
      </c>
    </row>
    <row r="109" spans="1:63" s="165" customFormat="1" ht="12.95" customHeight="1" x14ac:dyDescent="0.25">
      <c r="A109" s="67" t="s">
        <v>405</v>
      </c>
      <c r="B109" s="73"/>
      <c r="C109" s="190" t="s">
        <v>490</v>
      </c>
      <c r="D109" s="73"/>
      <c r="E109" s="212"/>
      <c r="F109" s="69" t="s">
        <v>442</v>
      </c>
      <c r="G109" s="69" t="s">
        <v>407</v>
      </c>
      <c r="H109" s="12" t="s">
        <v>443</v>
      </c>
      <c r="I109" s="25" t="s">
        <v>143</v>
      </c>
      <c r="J109" s="1" t="s">
        <v>149</v>
      </c>
      <c r="K109" s="25" t="s">
        <v>196</v>
      </c>
      <c r="L109" s="24">
        <v>30</v>
      </c>
      <c r="M109" s="70" t="s">
        <v>197</v>
      </c>
      <c r="N109" s="71" t="s">
        <v>365</v>
      </c>
      <c r="O109" s="24" t="s">
        <v>126</v>
      </c>
      <c r="P109" s="25" t="s">
        <v>125</v>
      </c>
      <c r="Q109" s="24" t="s">
        <v>122</v>
      </c>
      <c r="R109" s="25" t="s">
        <v>200</v>
      </c>
      <c r="S109" s="25" t="s">
        <v>201</v>
      </c>
      <c r="T109" s="24"/>
      <c r="U109" s="24" t="s">
        <v>398</v>
      </c>
      <c r="V109" s="24" t="s">
        <v>146</v>
      </c>
      <c r="W109" s="9">
        <v>30</v>
      </c>
      <c r="X109" s="9">
        <v>60</v>
      </c>
      <c r="Y109" s="16">
        <v>10</v>
      </c>
      <c r="Z109" s="87" t="s">
        <v>409</v>
      </c>
      <c r="AA109" s="5" t="s">
        <v>138</v>
      </c>
      <c r="AB109" s="72">
        <v>0.6</v>
      </c>
      <c r="AC109" s="191">
        <v>907955.84</v>
      </c>
      <c r="AD109" s="72">
        <f t="shared" si="34"/>
        <v>544773.50399999996</v>
      </c>
      <c r="AE109" s="72">
        <f t="shared" si="35"/>
        <v>610146.32447999995</v>
      </c>
      <c r="AF109" s="72">
        <v>0.6</v>
      </c>
      <c r="AG109" s="191">
        <v>907955.85</v>
      </c>
      <c r="AH109" s="72">
        <f t="shared" si="36"/>
        <v>544773.51</v>
      </c>
      <c r="AI109" s="72">
        <f t="shared" si="37"/>
        <v>610146.33120000002</v>
      </c>
      <c r="AJ109" s="19">
        <v>0</v>
      </c>
      <c r="AK109" s="19">
        <v>0</v>
      </c>
      <c r="AL109" s="19">
        <v>0</v>
      </c>
      <c r="AM109" s="19">
        <v>0</v>
      </c>
      <c r="AN109" s="19">
        <v>0</v>
      </c>
      <c r="AO109" s="19">
        <v>0</v>
      </c>
      <c r="AP109" s="19">
        <v>0</v>
      </c>
      <c r="AQ109" s="19">
        <v>0</v>
      </c>
      <c r="AR109" s="19">
        <v>0</v>
      </c>
      <c r="AS109" s="19">
        <v>0</v>
      </c>
      <c r="AT109" s="19">
        <v>0</v>
      </c>
      <c r="AU109" s="19">
        <v>0</v>
      </c>
      <c r="AV109" s="65">
        <f t="shared" si="38"/>
        <v>1.2</v>
      </c>
      <c r="AW109" s="42">
        <v>0</v>
      </c>
      <c r="AX109" s="42">
        <f t="shared" si="28"/>
        <v>0</v>
      </c>
      <c r="AY109" s="4" t="s">
        <v>203</v>
      </c>
      <c r="AZ109" s="25"/>
      <c r="BA109" s="25"/>
      <c r="BB109" s="45"/>
      <c r="BC109" s="12" t="s">
        <v>445</v>
      </c>
      <c r="BD109" s="12" t="s">
        <v>445</v>
      </c>
      <c r="BE109" s="45"/>
      <c r="BF109" s="45"/>
      <c r="BG109" s="45"/>
      <c r="BH109" s="45"/>
      <c r="BI109" s="45"/>
      <c r="BJ109" s="88"/>
      <c r="BK109" s="88"/>
    </row>
    <row r="110" spans="1:63" s="165" customFormat="1" ht="12.95" customHeight="1" x14ac:dyDescent="0.25">
      <c r="A110" s="67" t="s">
        <v>405</v>
      </c>
      <c r="B110" s="112"/>
      <c r="C110" s="192" t="s">
        <v>573</v>
      </c>
      <c r="D110" s="112"/>
      <c r="E110" s="212"/>
      <c r="F110" s="69" t="s">
        <v>442</v>
      </c>
      <c r="G110" s="69" t="s">
        <v>407</v>
      </c>
      <c r="H110" s="12" t="s">
        <v>443</v>
      </c>
      <c r="I110" s="25" t="s">
        <v>143</v>
      </c>
      <c r="J110" s="1" t="s">
        <v>149</v>
      </c>
      <c r="K110" s="25" t="s">
        <v>196</v>
      </c>
      <c r="L110" s="24">
        <v>30</v>
      </c>
      <c r="M110" s="70" t="s">
        <v>197</v>
      </c>
      <c r="N110" s="71" t="s">
        <v>365</v>
      </c>
      <c r="O110" s="1" t="s">
        <v>166</v>
      </c>
      <c r="P110" s="25" t="s">
        <v>125</v>
      </c>
      <c r="Q110" s="24" t="s">
        <v>122</v>
      </c>
      <c r="R110" s="25" t="s">
        <v>200</v>
      </c>
      <c r="S110" s="25" t="s">
        <v>201</v>
      </c>
      <c r="T110" s="24"/>
      <c r="U110" s="24" t="s">
        <v>398</v>
      </c>
      <c r="V110" s="24" t="s">
        <v>146</v>
      </c>
      <c r="W110" s="9">
        <v>30</v>
      </c>
      <c r="X110" s="9">
        <v>60</v>
      </c>
      <c r="Y110" s="16">
        <v>10</v>
      </c>
      <c r="Z110" s="87" t="s">
        <v>409</v>
      </c>
      <c r="AA110" s="5" t="s">
        <v>138</v>
      </c>
      <c r="AB110" s="103">
        <v>0.6</v>
      </c>
      <c r="AC110" s="193">
        <v>907955.84</v>
      </c>
      <c r="AD110" s="104">
        <f t="shared" ref="AD110" si="85">AB110*AC110</f>
        <v>544773.50399999996</v>
      </c>
      <c r="AE110" s="104">
        <f t="shared" si="35"/>
        <v>610146.32447999995</v>
      </c>
      <c r="AF110" s="105">
        <v>0.6</v>
      </c>
      <c r="AG110" s="193">
        <v>907955.85</v>
      </c>
      <c r="AH110" s="104">
        <f t="shared" ref="AH110" si="86">AF110*AG110</f>
        <v>544773.51</v>
      </c>
      <c r="AI110" s="104">
        <f t="shared" si="37"/>
        <v>610146.33120000002</v>
      </c>
      <c r="AJ110" s="106">
        <v>0</v>
      </c>
      <c r="AK110" s="106">
        <v>0</v>
      </c>
      <c r="AL110" s="106">
        <v>0</v>
      </c>
      <c r="AM110" s="106">
        <v>0</v>
      </c>
      <c r="AN110" s="106">
        <v>0</v>
      </c>
      <c r="AO110" s="106">
        <v>0</v>
      </c>
      <c r="AP110" s="106">
        <v>0</v>
      </c>
      <c r="AQ110" s="106">
        <v>0</v>
      </c>
      <c r="AR110" s="106">
        <v>0</v>
      </c>
      <c r="AS110" s="106">
        <v>0</v>
      </c>
      <c r="AT110" s="106">
        <v>0</v>
      </c>
      <c r="AU110" s="106">
        <v>0</v>
      </c>
      <c r="AV110" s="107">
        <f t="shared" si="38"/>
        <v>1.2</v>
      </c>
      <c r="AW110" s="42">
        <v>0</v>
      </c>
      <c r="AX110" s="42">
        <f t="shared" si="28"/>
        <v>0</v>
      </c>
      <c r="AY110" s="108" t="s">
        <v>203</v>
      </c>
      <c r="AZ110" s="109"/>
      <c r="BA110" s="109"/>
      <c r="BB110" s="111"/>
      <c r="BC110" s="110" t="s">
        <v>445</v>
      </c>
      <c r="BD110" s="110" t="s">
        <v>445</v>
      </c>
      <c r="BE110" s="111"/>
      <c r="BF110" s="111"/>
      <c r="BG110" s="111"/>
      <c r="BH110" s="111"/>
      <c r="BI110" s="111"/>
      <c r="BJ110" s="88"/>
      <c r="BK110" s="27">
        <v>14</v>
      </c>
    </row>
    <row r="111" spans="1:63" s="188" customFormat="1" ht="12.95" customHeight="1" x14ac:dyDescent="0.25">
      <c r="A111" s="183" t="s">
        <v>405</v>
      </c>
      <c r="B111" s="159">
        <v>210023511</v>
      </c>
      <c r="C111" s="159" t="s">
        <v>681</v>
      </c>
      <c r="D111" s="159"/>
      <c r="E111" s="213"/>
      <c r="F111" s="194" t="s">
        <v>442</v>
      </c>
      <c r="G111" s="194" t="s">
        <v>407</v>
      </c>
      <c r="H111" s="194" t="s">
        <v>443</v>
      </c>
      <c r="I111" s="184" t="s">
        <v>143</v>
      </c>
      <c r="J111" s="153" t="s">
        <v>149</v>
      </c>
      <c r="K111" s="184" t="s">
        <v>196</v>
      </c>
      <c r="L111" s="183">
        <v>30</v>
      </c>
      <c r="M111" s="154" t="s">
        <v>197</v>
      </c>
      <c r="N111" s="195" t="s">
        <v>365</v>
      </c>
      <c r="O111" s="153" t="s">
        <v>166</v>
      </c>
      <c r="P111" s="184" t="s">
        <v>125</v>
      </c>
      <c r="Q111" s="183" t="s">
        <v>122</v>
      </c>
      <c r="R111" s="184" t="s">
        <v>200</v>
      </c>
      <c r="S111" s="184" t="s">
        <v>201</v>
      </c>
      <c r="T111" s="183"/>
      <c r="U111" s="183" t="s">
        <v>398</v>
      </c>
      <c r="V111" s="183" t="s">
        <v>146</v>
      </c>
      <c r="W111" s="194">
        <v>30</v>
      </c>
      <c r="X111" s="194">
        <v>60</v>
      </c>
      <c r="Y111" s="157">
        <v>10</v>
      </c>
      <c r="Z111" s="197" t="s">
        <v>409</v>
      </c>
      <c r="AA111" s="182" t="s">
        <v>138</v>
      </c>
      <c r="AB111" s="186">
        <v>0.8</v>
      </c>
      <c r="AC111" s="198">
        <v>898876.29</v>
      </c>
      <c r="AD111" s="186">
        <v>719101.03200000012</v>
      </c>
      <c r="AE111" s="186">
        <v>805393.15584000025</v>
      </c>
      <c r="AF111" s="186">
        <v>0.6</v>
      </c>
      <c r="AG111" s="186">
        <v>907955.85</v>
      </c>
      <c r="AH111" s="186">
        <v>544773.51</v>
      </c>
      <c r="AI111" s="186">
        <v>610146.33120000002</v>
      </c>
      <c r="AJ111" s="187">
        <v>0</v>
      </c>
      <c r="AK111" s="187">
        <v>0</v>
      </c>
      <c r="AL111" s="187">
        <v>0</v>
      </c>
      <c r="AM111" s="187">
        <v>0</v>
      </c>
      <c r="AN111" s="187">
        <v>0</v>
      </c>
      <c r="AO111" s="187">
        <v>0</v>
      </c>
      <c r="AP111" s="187">
        <v>0</v>
      </c>
      <c r="AQ111" s="187">
        <v>0</v>
      </c>
      <c r="AR111" s="187">
        <v>0</v>
      </c>
      <c r="AS111" s="187">
        <v>0</v>
      </c>
      <c r="AT111" s="187">
        <v>0</v>
      </c>
      <c r="AU111" s="187">
        <v>0</v>
      </c>
      <c r="AV111" s="187">
        <f t="shared" si="38"/>
        <v>1.4</v>
      </c>
      <c r="AW111" s="186">
        <f t="shared" si="33"/>
        <v>1263874.5420000001</v>
      </c>
      <c r="AX111" s="186">
        <f t="shared" si="28"/>
        <v>1415539.4870400003</v>
      </c>
      <c r="AY111" s="159" t="s">
        <v>203</v>
      </c>
      <c r="AZ111" s="184"/>
      <c r="BA111" s="184"/>
      <c r="BB111" s="196"/>
      <c r="BC111" s="194" t="s">
        <v>445</v>
      </c>
      <c r="BD111" s="194" t="s">
        <v>445</v>
      </c>
      <c r="BE111" s="196"/>
      <c r="BF111" s="196"/>
      <c r="BG111" s="196"/>
      <c r="BH111" s="196"/>
      <c r="BI111" s="196"/>
      <c r="BJ111" s="88"/>
      <c r="BK111" s="32" t="s">
        <v>653</v>
      </c>
    </row>
    <row r="112" spans="1:63" s="165" customFormat="1" ht="12.95" customHeight="1" x14ac:dyDescent="0.25">
      <c r="A112" s="67" t="s">
        <v>405</v>
      </c>
      <c r="B112" s="73"/>
      <c r="C112" s="190" t="s">
        <v>491</v>
      </c>
      <c r="D112" s="73"/>
      <c r="E112" s="212"/>
      <c r="F112" s="69" t="s">
        <v>406</v>
      </c>
      <c r="G112" s="69" t="s">
        <v>407</v>
      </c>
      <c r="H112" s="12" t="s">
        <v>408</v>
      </c>
      <c r="I112" s="25" t="s">
        <v>143</v>
      </c>
      <c r="J112" s="1" t="s">
        <v>149</v>
      </c>
      <c r="K112" s="25" t="s">
        <v>196</v>
      </c>
      <c r="L112" s="24">
        <v>30</v>
      </c>
      <c r="M112" s="70" t="s">
        <v>197</v>
      </c>
      <c r="N112" s="71" t="s">
        <v>365</v>
      </c>
      <c r="O112" s="24" t="s">
        <v>126</v>
      </c>
      <c r="P112" s="25" t="s">
        <v>125</v>
      </c>
      <c r="Q112" s="24" t="s">
        <v>122</v>
      </c>
      <c r="R112" s="25" t="s">
        <v>200</v>
      </c>
      <c r="S112" s="25" t="s">
        <v>201</v>
      </c>
      <c r="T112" s="24"/>
      <c r="U112" s="24" t="s">
        <v>398</v>
      </c>
      <c r="V112" s="24" t="s">
        <v>146</v>
      </c>
      <c r="W112" s="9">
        <v>30</v>
      </c>
      <c r="X112" s="9">
        <v>60</v>
      </c>
      <c r="Y112" s="16">
        <v>10</v>
      </c>
      <c r="Z112" s="87" t="s">
        <v>409</v>
      </c>
      <c r="AA112" s="5" t="s">
        <v>138</v>
      </c>
      <c r="AB112" s="72">
        <v>0.16</v>
      </c>
      <c r="AC112" s="191">
        <v>620081.28</v>
      </c>
      <c r="AD112" s="72">
        <f t="shared" si="34"/>
        <v>99213.00480000001</v>
      </c>
      <c r="AE112" s="72">
        <f t="shared" si="35"/>
        <v>111118.56537600003</v>
      </c>
      <c r="AF112" s="72">
        <v>0.16</v>
      </c>
      <c r="AG112" s="191">
        <v>620081.28</v>
      </c>
      <c r="AH112" s="72">
        <f t="shared" si="36"/>
        <v>99213.00480000001</v>
      </c>
      <c r="AI112" s="72">
        <f t="shared" si="37"/>
        <v>111118.56537600003</v>
      </c>
      <c r="AJ112" s="19">
        <v>0</v>
      </c>
      <c r="AK112" s="19">
        <v>0</v>
      </c>
      <c r="AL112" s="19">
        <v>0</v>
      </c>
      <c r="AM112" s="19">
        <v>0</v>
      </c>
      <c r="AN112" s="19">
        <v>0</v>
      </c>
      <c r="AO112" s="19">
        <v>0</v>
      </c>
      <c r="AP112" s="19">
        <v>0</v>
      </c>
      <c r="AQ112" s="19">
        <v>0</v>
      </c>
      <c r="AR112" s="19">
        <v>0</v>
      </c>
      <c r="AS112" s="19">
        <v>0</v>
      </c>
      <c r="AT112" s="19">
        <v>0</v>
      </c>
      <c r="AU112" s="19">
        <v>0</v>
      </c>
      <c r="AV112" s="65">
        <f t="shared" si="38"/>
        <v>0.32</v>
      </c>
      <c r="AW112" s="42">
        <v>0</v>
      </c>
      <c r="AX112" s="42">
        <f t="shared" si="28"/>
        <v>0</v>
      </c>
      <c r="AY112" s="4" t="s">
        <v>203</v>
      </c>
      <c r="AZ112" s="25"/>
      <c r="BA112" s="25"/>
      <c r="BB112" s="45"/>
      <c r="BC112" s="12" t="s">
        <v>446</v>
      </c>
      <c r="BD112" s="12" t="s">
        <v>446</v>
      </c>
      <c r="BE112" s="45"/>
      <c r="BF112" s="45"/>
      <c r="BG112" s="45"/>
      <c r="BH112" s="45"/>
      <c r="BI112" s="45"/>
      <c r="BJ112" s="88"/>
      <c r="BK112" s="88"/>
    </row>
    <row r="113" spans="1:63" s="165" customFormat="1" ht="12.95" customHeight="1" x14ac:dyDescent="0.25">
      <c r="A113" s="67" t="s">
        <v>405</v>
      </c>
      <c r="B113" s="112"/>
      <c r="C113" s="192" t="s">
        <v>574</v>
      </c>
      <c r="D113" s="112"/>
      <c r="E113" s="212"/>
      <c r="F113" s="69" t="s">
        <v>406</v>
      </c>
      <c r="G113" s="69" t="s">
        <v>407</v>
      </c>
      <c r="H113" s="12" t="s">
        <v>408</v>
      </c>
      <c r="I113" s="25" t="s">
        <v>143</v>
      </c>
      <c r="J113" s="1" t="s">
        <v>149</v>
      </c>
      <c r="K113" s="25" t="s">
        <v>196</v>
      </c>
      <c r="L113" s="24">
        <v>30</v>
      </c>
      <c r="M113" s="70" t="s">
        <v>197</v>
      </c>
      <c r="N113" s="71" t="s">
        <v>365</v>
      </c>
      <c r="O113" s="1" t="s">
        <v>166</v>
      </c>
      <c r="P113" s="25" t="s">
        <v>125</v>
      </c>
      <c r="Q113" s="24" t="s">
        <v>122</v>
      </c>
      <c r="R113" s="25" t="s">
        <v>200</v>
      </c>
      <c r="S113" s="25" t="s">
        <v>201</v>
      </c>
      <c r="T113" s="24"/>
      <c r="U113" s="24" t="s">
        <v>398</v>
      </c>
      <c r="V113" s="24" t="s">
        <v>146</v>
      </c>
      <c r="W113" s="9">
        <v>30</v>
      </c>
      <c r="X113" s="9">
        <v>60</v>
      </c>
      <c r="Y113" s="16">
        <v>10</v>
      </c>
      <c r="Z113" s="87" t="s">
        <v>409</v>
      </c>
      <c r="AA113" s="5" t="s">
        <v>138</v>
      </c>
      <c r="AB113" s="103">
        <v>0.16</v>
      </c>
      <c r="AC113" s="193">
        <v>620081.28</v>
      </c>
      <c r="AD113" s="104">
        <f t="shared" ref="AD113" si="87">AB113*AC113</f>
        <v>99213.00480000001</v>
      </c>
      <c r="AE113" s="104">
        <f t="shared" si="35"/>
        <v>111118.56537600003</v>
      </c>
      <c r="AF113" s="105">
        <v>0.16</v>
      </c>
      <c r="AG113" s="193">
        <v>620081.28</v>
      </c>
      <c r="AH113" s="104">
        <f t="shared" ref="AH113" si="88">AF113*AG113</f>
        <v>99213.00480000001</v>
      </c>
      <c r="AI113" s="104">
        <f t="shared" si="37"/>
        <v>111118.56537600003</v>
      </c>
      <c r="AJ113" s="106">
        <v>0</v>
      </c>
      <c r="AK113" s="106">
        <v>0</v>
      </c>
      <c r="AL113" s="106">
        <v>0</v>
      </c>
      <c r="AM113" s="106">
        <v>0</v>
      </c>
      <c r="AN113" s="106">
        <v>0</v>
      </c>
      <c r="AO113" s="106">
        <v>0</v>
      </c>
      <c r="AP113" s="106">
        <v>0</v>
      </c>
      <c r="AQ113" s="106">
        <v>0</v>
      </c>
      <c r="AR113" s="106">
        <v>0</v>
      </c>
      <c r="AS113" s="106">
        <v>0</v>
      </c>
      <c r="AT113" s="106">
        <v>0</v>
      </c>
      <c r="AU113" s="106">
        <v>0</v>
      </c>
      <c r="AV113" s="107">
        <f t="shared" si="38"/>
        <v>0.32</v>
      </c>
      <c r="AW113" s="202">
        <f t="shared" si="33"/>
        <v>198426.00960000002</v>
      </c>
      <c r="AX113" s="202">
        <f t="shared" si="28"/>
        <v>222237.13075200006</v>
      </c>
      <c r="AY113" s="108" t="s">
        <v>203</v>
      </c>
      <c r="AZ113" s="109"/>
      <c r="BA113" s="109"/>
      <c r="BB113" s="111"/>
      <c r="BC113" s="110" t="s">
        <v>446</v>
      </c>
      <c r="BD113" s="110" t="s">
        <v>446</v>
      </c>
      <c r="BE113" s="111"/>
      <c r="BF113" s="111"/>
      <c r="BG113" s="111"/>
      <c r="BH113" s="111"/>
      <c r="BI113" s="111"/>
      <c r="BJ113" s="88"/>
      <c r="BK113" s="27">
        <v>14</v>
      </c>
    </row>
    <row r="114" spans="1:63" s="165" customFormat="1" ht="12.95" customHeight="1" x14ac:dyDescent="0.25">
      <c r="A114" s="67" t="s">
        <v>405</v>
      </c>
      <c r="B114" s="73"/>
      <c r="C114" s="190" t="s">
        <v>492</v>
      </c>
      <c r="D114" s="73"/>
      <c r="E114" s="212"/>
      <c r="F114" s="69" t="s">
        <v>438</v>
      </c>
      <c r="G114" s="69" t="s">
        <v>407</v>
      </c>
      <c r="H114" s="12" t="s">
        <v>439</v>
      </c>
      <c r="I114" s="25" t="s">
        <v>143</v>
      </c>
      <c r="J114" s="1" t="s">
        <v>149</v>
      </c>
      <c r="K114" s="25" t="s">
        <v>196</v>
      </c>
      <c r="L114" s="24">
        <v>30</v>
      </c>
      <c r="M114" s="70" t="s">
        <v>197</v>
      </c>
      <c r="N114" s="71" t="s">
        <v>365</v>
      </c>
      <c r="O114" s="24" t="s">
        <v>126</v>
      </c>
      <c r="P114" s="25" t="s">
        <v>125</v>
      </c>
      <c r="Q114" s="24" t="s">
        <v>122</v>
      </c>
      <c r="R114" s="25" t="s">
        <v>200</v>
      </c>
      <c r="S114" s="25" t="s">
        <v>201</v>
      </c>
      <c r="T114" s="24"/>
      <c r="U114" s="24" t="s">
        <v>398</v>
      </c>
      <c r="V114" s="24" t="s">
        <v>146</v>
      </c>
      <c r="W114" s="9">
        <v>30</v>
      </c>
      <c r="X114" s="9">
        <v>60</v>
      </c>
      <c r="Y114" s="16">
        <v>10</v>
      </c>
      <c r="Z114" s="87" t="s">
        <v>409</v>
      </c>
      <c r="AA114" s="5" t="s">
        <v>138</v>
      </c>
      <c r="AB114" s="72">
        <v>0.55000000000000004</v>
      </c>
      <c r="AC114" s="191">
        <v>208713.3</v>
      </c>
      <c r="AD114" s="72">
        <f t="shared" si="34"/>
        <v>114792.315</v>
      </c>
      <c r="AE114" s="72">
        <f t="shared" si="35"/>
        <v>128567.39280000002</v>
      </c>
      <c r="AF114" s="72">
        <v>0.55000000000000004</v>
      </c>
      <c r="AG114" s="191">
        <v>208713.3</v>
      </c>
      <c r="AH114" s="72">
        <f t="shared" si="36"/>
        <v>114792.315</v>
      </c>
      <c r="AI114" s="72">
        <f t="shared" si="37"/>
        <v>128567.39280000002</v>
      </c>
      <c r="AJ114" s="19">
        <v>0</v>
      </c>
      <c r="AK114" s="19">
        <v>0</v>
      </c>
      <c r="AL114" s="19">
        <v>0</v>
      </c>
      <c r="AM114" s="19">
        <v>0</v>
      </c>
      <c r="AN114" s="19">
        <v>0</v>
      </c>
      <c r="AO114" s="19">
        <v>0</v>
      </c>
      <c r="AP114" s="19">
        <v>0</v>
      </c>
      <c r="AQ114" s="19">
        <v>0</v>
      </c>
      <c r="AR114" s="19">
        <v>0</v>
      </c>
      <c r="AS114" s="19">
        <v>0</v>
      </c>
      <c r="AT114" s="19">
        <v>0</v>
      </c>
      <c r="AU114" s="19">
        <v>0</v>
      </c>
      <c r="AV114" s="65">
        <f t="shared" si="38"/>
        <v>1.1000000000000001</v>
      </c>
      <c r="AW114" s="42">
        <v>0</v>
      </c>
      <c r="AX114" s="42">
        <f t="shared" si="28"/>
        <v>0</v>
      </c>
      <c r="AY114" s="4" t="s">
        <v>203</v>
      </c>
      <c r="AZ114" s="25"/>
      <c r="BA114" s="25"/>
      <c r="BB114" s="45"/>
      <c r="BC114" s="12" t="s">
        <v>447</v>
      </c>
      <c r="BD114" s="12" t="s">
        <v>447</v>
      </c>
      <c r="BE114" s="45"/>
      <c r="BF114" s="45"/>
      <c r="BG114" s="45"/>
      <c r="BH114" s="45"/>
      <c r="BI114" s="45"/>
      <c r="BJ114" s="88"/>
      <c r="BK114" s="88"/>
    </row>
    <row r="115" spans="1:63" s="165" customFormat="1" ht="12.95" customHeight="1" x14ac:dyDescent="0.25">
      <c r="A115" s="67" t="s">
        <v>405</v>
      </c>
      <c r="B115" s="112"/>
      <c r="C115" s="192" t="s">
        <v>575</v>
      </c>
      <c r="D115" s="112"/>
      <c r="E115" s="212"/>
      <c r="F115" s="69" t="s">
        <v>438</v>
      </c>
      <c r="G115" s="69" t="s">
        <v>407</v>
      </c>
      <c r="H115" s="12" t="s">
        <v>439</v>
      </c>
      <c r="I115" s="25" t="s">
        <v>143</v>
      </c>
      <c r="J115" s="1" t="s">
        <v>149</v>
      </c>
      <c r="K115" s="25" t="s">
        <v>196</v>
      </c>
      <c r="L115" s="24">
        <v>30</v>
      </c>
      <c r="M115" s="70" t="s">
        <v>197</v>
      </c>
      <c r="N115" s="71" t="s">
        <v>365</v>
      </c>
      <c r="O115" s="1" t="s">
        <v>166</v>
      </c>
      <c r="P115" s="25" t="s">
        <v>125</v>
      </c>
      <c r="Q115" s="24" t="s">
        <v>122</v>
      </c>
      <c r="R115" s="25" t="s">
        <v>200</v>
      </c>
      <c r="S115" s="25" t="s">
        <v>201</v>
      </c>
      <c r="T115" s="24"/>
      <c r="U115" s="24" t="s">
        <v>398</v>
      </c>
      <c r="V115" s="24" t="s">
        <v>146</v>
      </c>
      <c r="W115" s="9">
        <v>30</v>
      </c>
      <c r="X115" s="9">
        <v>60</v>
      </c>
      <c r="Y115" s="16">
        <v>10</v>
      </c>
      <c r="Z115" s="87" t="s">
        <v>409</v>
      </c>
      <c r="AA115" s="5" t="s">
        <v>138</v>
      </c>
      <c r="AB115" s="103">
        <v>0.55000000000000004</v>
      </c>
      <c r="AC115" s="193">
        <v>208713.3</v>
      </c>
      <c r="AD115" s="104">
        <f t="shared" ref="AD115" si="89">AB115*AC115</f>
        <v>114792.315</v>
      </c>
      <c r="AE115" s="104">
        <f t="shared" si="35"/>
        <v>128567.39280000002</v>
      </c>
      <c r="AF115" s="105">
        <v>0.55000000000000004</v>
      </c>
      <c r="AG115" s="193">
        <v>208713.3</v>
      </c>
      <c r="AH115" s="104">
        <f t="shared" ref="AH115" si="90">AF115*AG115</f>
        <v>114792.315</v>
      </c>
      <c r="AI115" s="104">
        <f t="shared" si="37"/>
        <v>128567.39280000002</v>
      </c>
      <c r="AJ115" s="106">
        <v>0</v>
      </c>
      <c r="AK115" s="106">
        <v>0</v>
      </c>
      <c r="AL115" s="106">
        <v>0</v>
      </c>
      <c r="AM115" s="106">
        <v>0</v>
      </c>
      <c r="AN115" s="106">
        <v>0</v>
      </c>
      <c r="AO115" s="106">
        <v>0</v>
      </c>
      <c r="AP115" s="106">
        <v>0</v>
      </c>
      <c r="AQ115" s="106">
        <v>0</v>
      </c>
      <c r="AR115" s="106">
        <v>0</v>
      </c>
      <c r="AS115" s="106">
        <v>0</v>
      </c>
      <c r="AT115" s="106">
        <v>0</v>
      </c>
      <c r="AU115" s="106">
        <v>0</v>
      </c>
      <c r="AV115" s="107">
        <f t="shared" si="38"/>
        <v>1.1000000000000001</v>
      </c>
      <c r="AW115" s="42">
        <v>0</v>
      </c>
      <c r="AX115" s="42">
        <f t="shared" si="28"/>
        <v>0</v>
      </c>
      <c r="AY115" s="108" t="s">
        <v>203</v>
      </c>
      <c r="AZ115" s="109"/>
      <c r="BA115" s="109"/>
      <c r="BB115" s="111"/>
      <c r="BC115" s="110" t="s">
        <v>447</v>
      </c>
      <c r="BD115" s="110" t="s">
        <v>447</v>
      </c>
      <c r="BE115" s="111"/>
      <c r="BF115" s="111"/>
      <c r="BG115" s="111"/>
      <c r="BH115" s="111"/>
      <c r="BI115" s="111"/>
      <c r="BJ115" s="88"/>
      <c r="BK115" s="27">
        <v>14</v>
      </c>
    </row>
    <row r="116" spans="1:63" s="188" customFormat="1" ht="12.95" customHeight="1" x14ac:dyDescent="0.25">
      <c r="A116" s="183" t="s">
        <v>405</v>
      </c>
      <c r="B116" s="159">
        <v>210030297</v>
      </c>
      <c r="C116" s="159" t="s">
        <v>682</v>
      </c>
      <c r="D116" s="159"/>
      <c r="E116" s="213"/>
      <c r="F116" s="194" t="s">
        <v>438</v>
      </c>
      <c r="G116" s="194" t="s">
        <v>407</v>
      </c>
      <c r="H116" s="194" t="s">
        <v>439</v>
      </c>
      <c r="I116" s="184" t="s">
        <v>143</v>
      </c>
      <c r="J116" s="153" t="s">
        <v>149</v>
      </c>
      <c r="K116" s="184" t="s">
        <v>196</v>
      </c>
      <c r="L116" s="183">
        <v>30</v>
      </c>
      <c r="M116" s="154" t="s">
        <v>197</v>
      </c>
      <c r="N116" s="195" t="s">
        <v>365</v>
      </c>
      <c r="O116" s="153" t="s">
        <v>166</v>
      </c>
      <c r="P116" s="184" t="s">
        <v>125</v>
      </c>
      <c r="Q116" s="183" t="s">
        <v>122</v>
      </c>
      <c r="R116" s="184" t="s">
        <v>200</v>
      </c>
      <c r="S116" s="184" t="s">
        <v>201</v>
      </c>
      <c r="T116" s="183"/>
      <c r="U116" s="183" t="s">
        <v>398</v>
      </c>
      <c r="V116" s="183" t="s">
        <v>146</v>
      </c>
      <c r="W116" s="194">
        <v>30</v>
      </c>
      <c r="X116" s="194">
        <v>60</v>
      </c>
      <c r="Y116" s="157">
        <v>10</v>
      </c>
      <c r="Z116" s="197" t="s">
        <v>409</v>
      </c>
      <c r="AA116" s="182" t="s">
        <v>138</v>
      </c>
      <c r="AB116" s="186">
        <v>0.69</v>
      </c>
      <c r="AC116" s="198">
        <v>206626.17</v>
      </c>
      <c r="AD116" s="186">
        <v>142572.05729999999</v>
      </c>
      <c r="AE116" s="186">
        <v>159680.704176</v>
      </c>
      <c r="AF116" s="186">
        <v>0.55000000000000004</v>
      </c>
      <c r="AG116" s="186">
        <v>208713.3</v>
      </c>
      <c r="AH116" s="186">
        <v>114792.315</v>
      </c>
      <c r="AI116" s="186">
        <v>128567.39280000002</v>
      </c>
      <c r="AJ116" s="187">
        <v>0</v>
      </c>
      <c r="AK116" s="187">
        <v>0</v>
      </c>
      <c r="AL116" s="187">
        <v>0</v>
      </c>
      <c r="AM116" s="187">
        <v>0</v>
      </c>
      <c r="AN116" s="187">
        <v>0</v>
      </c>
      <c r="AO116" s="187">
        <v>0</v>
      </c>
      <c r="AP116" s="187">
        <v>0</v>
      </c>
      <c r="AQ116" s="187">
        <v>0</v>
      </c>
      <c r="AR116" s="187">
        <v>0</v>
      </c>
      <c r="AS116" s="187">
        <v>0</v>
      </c>
      <c r="AT116" s="187">
        <v>0</v>
      </c>
      <c r="AU116" s="187">
        <v>0</v>
      </c>
      <c r="AV116" s="187">
        <f t="shared" si="38"/>
        <v>1.24</v>
      </c>
      <c r="AW116" s="186">
        <f t="shared" si="33"/>
        <v>257364.37229999999</v>
      </c>
      <c r="AX116" s="186">
        <f t="shared" si="28"/>
        <v>288248.096976</v>
      </c>
      <c r="AY116" s="159" t="s">
        <v>203</v>
      </c>
      <c r="AZ116" s="184"/>
      <c r="BA116" s="184"/>
      <c r="BB116" s="196"/>
      <c r="BC116" s="194" t="s">
        <v>447</v>
      </c>
      <c r="BD116" s="194" t="s">
        <v>447</v>
      </c>
      <c r="BE116" s="196"/>
      <c r="BF116" s="196"/>
      <c r="BG116" s="196"/>
      <c r="BH116" s="196"/>
      <c r="BI116" s="196"/>
      <c r="BJ116" s="88"/>
      <c r="BK116" s="32" t="s">
        <v>653</v>
      </c>
    </row>
    <row r="117" spans="1:63" s="165" customFormat="1" ht="12.95" customHeight="1" x14ac:dyDescent="0.25">
      <c r="A117" s="67" t="s">
        <v>405</v>
      </c>
      <c r="B117" s="73"/>
      <c r="C117" s="190" t="s">
        <v>493</v>
      </c>
      <c r="D117" s="73"/>
      <c r="E117" s="212"/>
      <c r="F117" s="69" t="s">
        <v>442</v>
      </c>
      <c r="G117" s="69" t="s">
        <v>407</v>
      </c>
      <c r="H117" s="12" t="s">
        <v>443</v>
      </c>
      <c r="I117" s="25" t="s">
        <v>143</v>
      </c>
      <c r="J117" s="1" t="s">
        <v>149</v>
      </c>
      <c r="K117" s="25" t="s">
        <v>196</v>
      </c>
      <c r="L117" s="24">
        <v>30</v>
      </c>
      <c r="M117" s="70" t="s">
        <v>197</v>
      </c>
      <c r="N117" s="71" t="s">
        <v>365</v>
      </c>
      <c r="O117" s="24" t="s">
        <v>126</v>
      </c>
      <c r="P117" s="25" t="s">
        <v>125</v>
      </c>
      <c r="Q117" s="24" t="s">
        <v>122</v>
      </c>
      <c r="R117" s="25" t="s">
        <v>200</v>
      </c>
      <c r="S117" s="25" t="s">
        <v>201</v>
      </c>
      <c r="T117" s="24"/>
      <c r="U117" s="24" t="s">
        <v>398</v>
      </c>
      <c r="V117" s="24" t="s">
        <v>146</v>
      </c>
      <c r="W117" s="9">
        <v>30</v>
      </c>
      <c r="X117" s="9">
        <v>60</v>
      </c>
      <c r="Y117" s="16">
        <v>10</v>
      </c>
      <c r="Z117" s="87" t="s">
        <v>409</v>
      </c>
      <c r="AA117" s="5" t="s">
        <v>138</v>
      </c>
      <c r="AB117" s="72">
        <v>0.4</v>
      </c>
      <c r="AC117" s="191">
        <v>3158727.06</v>
      </c>
      <c r="AD117" s="72">
        <f t="shared" si="34"/>
        <v>1263490.824</v>
      </c>
      <c r="AE117" s="72">
        <f t="shared" si="35"/>
        <v>1415109.7228800002</v>
      </c>
      <c r="AF117" s="72">
        <v>0.4</v>
      </c>
      <c r="AG117" s="191">
        <v>3158727.06</v>
      </c>
      <c r="AH117" s="72">
        <f t="shared" si="36"/>
        <v>1263490.824</v>
      </c>
      <c r="AI117" s="72">
        <f t="shared" si="37"/>
        <v>1415109.7228800002</v>
      </c>
      <c r="AJ117" s="19">
        <v>0</v>
      </c>
      <c r="AK117" s="19">
        <v>0</v>
      </c>
      <c r="AL117" s="19">
        <v>0</v>
      </c>
      <c r="AM117" s="19">
        <v>0</v>
      </c>
      <c r="AN117" s="19">
        <v>0</v>
      </c>
      <c r="AO117" s="19">
        <v>0</v>
      </c>
      <c r="AP117" s="19">
        <v>0</v>
      </c>
      <c r="AQ117" s="19">
        <v>0</v>
      </c>
      <c r="AR117" s="19">
        <v>0</v>
      </c>
      <c r="AS117" s="19">
        <v>0</v>
      </c>
      <c r="AT117" s="19">
        <v>0</v>
      </c>
      <c r="AU117" s="19">
        <v>0</v>
      </c>
      <c r="AV117" s="65">
        <f t="shared" si="38"/>
        <v>0.8</v>
      </c>
      <c r="AW117" s="42">
        <v>0</v>
      </c>
      <c r="AX117" s="42">
        <f t="shared" si="28"/>
        <v>0</v>
      </c>
      <c r="AY117" s="4" t="s">
        <v>203</v>
      </c>
      <c r="AZ117" s="25"/>
      <c r="BA117" s="25"/>
      <c r="BB117" s="45"/>
      <c r="BC117" s="12" t="s">
        <v>448</v>
      </c>
      <c r="BD117" s="12" t="s">
        <v>448</v>
      </c>
      <c r="BE117" s="45"/>
      <c r="BF117" s="45"/>
      <c r="BG117" s="45"/>
      <c r="BH117" s="45"/>
      <c r="BI117" s="45"/>
      <c r="BJ117" s="88"/>
      <c r="BK117" s="88"/>
    </row>
    <row r="118" spans="1:63" s="165" customFormat="1" ht="12.95" customHeight="1" x14ac:dyDescent="0.25">
      <c r="A118" s="67" t="s">
        <v>405</v>
      </c>
      <c r="B118" s="112"/>
      <c r="C118" s="192" t="s">
        <v>576</v>
      </c>
      <c r="D118" s="112"/>
      <c r="E118" s="212"/>
      <c r="F118" s="69" t="s">
        <v>442</v>
      </c>
      <c r="G118" s="69" t="s">
        <v>407</v>
      </c>
      <c r="H118" s="12" t="s">
        <v>443</v>
      </c>
      <c r="I118" s="25" t="s">
        <v>143</v>
      </c>
      <c r="J118" s="1" t="s">
        <v>149</v>
      </c>
      <c r="K118" s="25" t="s">
        <v>196</v>
      </c>
      <c r="L118" s="24">
        <v>30</v>
      </c>
      <c r="M118" s="70" t="s">
        <v>197</v>
      </c>
      <c r="N118" s="71" t="s">
        <v>365</v>
      </c>
      <c r="O118" s="1" t="s">
        <v>166</v>
      </c>
      <c r="P118" s="25" t="s">
        <v>125</v>
      </c>
      <c r="Q118" s="24" t="s">
        <v>122</v>
      </c>
      <c r="R118" s="25" t="s">
        <v>200</v>
      </c>
      <c r="S118" s="25" t="s">
        <v>201</v>
      </c>
      <c r="T118" s="24"/>
      <c r="U118" s="24" t="s">
        <v>398</v>
      </c>
      <c r="V118" s="24" t="s">
        <v>146</v>
      </c>
      <c r="W118" s="9">
        <v>30</v>
      </c>
      <c r="X118" s="9">
        <v>60</v>
      </c>
      <c r="Y118" s="16">
        <v>10</v>
      </c>
      <c r="Z118" s="87" t="s">
        <v>409</v>
      </c>
      <c r="AA118" s="5" t="s">
        <v>138</v>
      </c>
      <c r="AB118" s="103">
        <v>0.4</v>
      </c>
      <c r="AC118" s="193">
        <v>3158727.06</v>
      </c>
      <c r="AD118" s="104">
        <f t="shared" ref="AD118" si="91">AB118*AC118</f>
        <v>1263490.824</v>
      </c>
      <c r="AE118" s="104">
        <f t="shared" si="35"/>
        <v>1415109.7228800002</v>
      </c>
      <c r="AF118" s="105">
        <v>0.4</v>
      </c>
      <c r="AG118" s="193">
        <v>3158727.06</v>
      </c>
      <c r="AH118" s="104">
        <f t="shared" ref="AH118" si="92">AF118*AG118</f>
        <v>1263490.824</v>
      </c>
      <c r="AI118" s="104">
        <f t="shared" si="37"/>
        <v>1415109.7228800002</v>
      </c>
      <c r="AJ118" s="106">
        <v>0</v>
      </c>
      <c r="AK118" s="106">
        <v>0</v>
      </c>
      <c r="AL118" s="106">
        <v>0</v>
      </c>
      <c r="AM118" s="106">
        <v>0</v>
      </c>
      <c r="AN118" s="106">
        <v>0</v>
      </c>
      <c r="AO118" s="106">
        <v>0</v>
      </c>
      <c r="AP118" s="106">
        <v>0</v>
      </c>
      <c r="AQ118" s="106">
        <v>0</v>
      </c>
      <c r="AR118" s="106">
        <v>0</v>
      </c>
      <c r="AS118" s="106">
        <v>0</v>
      </c>
      <c r="AT118" s="106">
        <v>0</v>
      </c>
      <c r="AU118" s="106">
        <v>0</v>
      </c>
      <c r="AV118" s="107">
        <f t="shared" si="38"/>
        <v>0.8</v>
      </c>
      <c r="AW118" s="42">
        <v>0</v>
      </c>
      <c r="AX118" s="42">
        <f t="shared" si="28"/>
        <v>0</v>
      </c>
      <c r="AY118" s="108" t="s">
        <v>203</v>
      </c>
      <c r="AZ118" s="109"/>
      <c r="BA118" s="109"/>
      <c r="BB118" s="111"/>
      <c r="BC118" s="110" t="s">
        <v>448</v>
      </c>
      <c r="BD118" s="110" t="s">
        <v>448</v>
      </c>
      <c r="BE118" s="111"/>
      <c r="BF118" s="111"/>
      <c r="BG118" s="111"/>
      <c r="BH118" s="111"/>
      <c r="BI118" s="111"/>
      <c r="BJ118" s="88"/>
      <c r="BK118" s="27">
        <v>14</v>
      </c>
    </row>
    <row r="119" spans="1:63" s="188" customFormat="1" ht="12.95" customHeight="1" x14ac:dyDescent="0.25">
      <c r="A119" s="183" t="s">
        <v>405</v>
      </c>
      <c r="B119" s="159">
        <v>210032303</v>
      </c>
      <c r="C119" s="159" t="s">
        <v>683</v>
      </c>
      <c r="D119" s="159"/>
      <c r="E119" s="213"/>
      <c r="F119" s="194" t="s">
        <v>442</v>
      </c>
      <c r="G119" s="194" t="s">
        <v>407</v>
      </c>
      <c r="H119" s="194" t="s">
        <v>443</v>
      </c>
      <c r="I119" s="184" t="s">
        <v>143</v>
      </c>
      <c r="J119" s="153" t="s">
        <v>149</v>
      </c>
      <c r="K119" s="184" t="s">
        <v>196</v>
      </c>
      <c r="L119" s="183">
        <v>30</v>
      </c>
      <c r="M119" s="154" t="s">
        <v>197</v>
      </c>
      <c r="N119" s="195" t="s">
        <v>365</v>
      </c>
      <c r="O119" s="153" t="s">
        <v>166</v>
      </c>
      <c r="P119" s="184" t="s">
        <v>125</v>
      </c>
      <c r="Q119" s="183" t="s">
        <v>122</v>
      </c>
      <c r="R119" s="184" t="s">
        <v>200</v>
      </c>
      <c r="S119" s="184" t="s">
        <v>201</v>
      </c>
      <c r="T119" s="183"/>
      <c r="U119" s="183" t="s">
        <v>398</v>
      </c>
      <c r="V119" s="183" t="s">
        <v>146</v>
      </c>
      <c r="W119" s="194">
        <v>30</v>
      </c>
      <c r="X119" s="194">
        <v>60</v>
      </c>
      <c r="Y119" s="157">
        <v>10</v>
      </c>
      <c r="Z119" s="197" t="s">
        <v>409</v>
      </c>
      <c r="AA119" s="182" t="s">
        <v>138</v>
      </c>
      <c r="AB119" s="186">
        <v>0.8</v>
      </c>
      <c r="AC119" s="198">
        <v>3127139.79</v>
      </c>
      <c r="AD119" s="186">
        <v>2501711.8319999999</v>
      </c>
      <c r="AE119" s="186">
        <v>2801917.25184</v>
      </c>
      <c r="AF119" s="186">
        <v>0.4</v>
      </c>
      <c r="AG119" s="186">
        <v>2942347.64</v>
      </c>
      <c r="AH119" s="186">
        <v>1176939.0560000001</v>
      </c>
      <c r="AI119" s="186">
        <v>1318171.7427200002</v>
      </c>
      <c r="AJ119" s="187">
        <v>0</v>
      </c>
      <c r="AK119" s="187">
        <v>0</v>
      </c>
      <c r="AL119" s="187">
        <v>0</v>
      </c>
      <c r="AM119" s="187">
        <v>0</v>
      </c>
      <c r="AN119" s="187">
        <v>0</v>
      </c>
      <c r="AO119" s="187">
        <v>0</v>
      </c>
      <c r="AP119" s="187">
        <v>0</v>
      </c>
      <c r="AQ119" s="187">
        <v>0</v>
      </c>
      <c r="AR119" s="187">
        <v>0</v>
      </c>
      <c r="AS119" s="187">
        <v>0</v>
      </c>
      <c r="AT119" s="187">
        <v>0</v>
      </c>
      <c r="AU119" s="187">
        <v>0</v>
      </c>
      <c r="AV119" s="187">
        <f t="shared" si="38"/>
        <v>1.2000000000000002</v>
      </c>
      <c r="AW119" s="186">
        <f t="shared" si="33"/>
        <v>3678650.8880000003</v>
      </c>
      <c r="AX119" s="186">
        <f t="shared" si="28"/>
        <v>4120088.9945600005</v>
      </c>
      <c r="AY119" s="159" t="s">
        <v>203</v>
      </c>
      <c r="AZ119" s="184"/>
      <c r="BA119" s="184"/>
      <c r="BB119" s="196"/>
      <c r="BC119" s="194" t="s">
        <v>448</v>
      </c>
      <c r="BD119" s="194" t="s">
        <v>448</v>
      </c>
      <c r="BE119" s="196"/>
      <c r="BF119" s="196"/>
      <c r="BG119" s="196"/>
      <c r="BH119" s="196"/>
      <c r="BI119" s="196"/>
      <c r="BJ119" s="88"/>
      <c r="BK119" s="32" t="s">
        <v>653</v>
      </c>
    </row>
    <row r="120" spans="1:63" s="165" customFormat="1" ht="12.95" customHeight="1" x14ac:dyDescent="0.25">
      <c r="A120" s="67" t="s">
        <v>405</v>
      </c>
      <c r="B120" s="73"/>
      <c r="C120" s="190" t="s">
        <v>494</v>
      </c>
      <c r="D120" s="73"/>
      <c r="E120" s="212"/>
      <c r="F120" s="69" t="s">
        <v>442</v>
      </c>
      <c r="G120" s="69" t="s">
        <v>407</v>
      </c>
      <c r="H120" s="12" t="s">
        <v>443</v>
      </c>
      <c r="I120" s="25" t="s">
        <v>143</v>
      </c>
      <c r="J120" s="1" t="s">
        <v>149</v>
      </c>
      <c r="K120" s="25" t="s">
        <v>196</v>
      </c>
      <c r="L120" s="24">
        <v>30</v>
      </c>
      <c r="M120" s="70" t="s">
        <v>197</v>
      </c>
      <c r="N120" s="71" t="s">
        <v>365</v>
      </c>
      <c r="O120" s="24" t="s">
        <v>126</v>
      </c>
      <c r="P120" s="25" t="s">
        <v>125</v>
      </c>
      <c r="Q120" s="24" t="s">
        <v>122</v>
      </c>
      <c r="R120" s="25" t="s">
        <v>200</v>
      </c>
      <c r="S120" s="25" t="s">
        <v>201</v>
      </c>
      <c r="T120" s="24"/>
      <c r="U120" s="24" t="s">
        <v>398</v>
      </c>
      <c r="V120" s="24" t="s">
        <v>146</v>
      </c>
      <c r="W120" s="9">
        <v>30</v>
      </c>
      <c r="X120" s="9">
        <v>60</v>
      </c>
      <c r="Y120" s="16">
        <v>10</v>
      </c>
      <c r="Z120" s="87" t="s">
        <v>409</v>
      </c>
      <c r="AA120" s="5" t="s">
        <v>138</v>
      </c>
      <c r="AB120" s="72">
        <v>1.1499999999999999</v>
      </c>
      <c r="AC120" s="191">
        <v>490740.83</v>
      </c>
      <c r="AD120" s="72">
        <f t="shared" si="34"/>
        <v>564351.95449999999</v>
      </c>
      <c r="AE120" s="72">
        <f t="shared" si="35"/>
        <v>632074.18904000008</v>
      </c>
      <c r="AF120" s="72">
        <v>1.1499999999999999</v>
      </c>
      <c r="AG120" s="191">
        <v>490740.83</v>
      </c>
      <c r="AH120" s="72">
        <f t="shared" si="36"/>
        <v>564351.95449999999</v>
      </c>
      <c r="AI120" s="72">
        <f t="shared" si="37"/>
        <v>632074.18904000008</v>
      </c>
      <c r="AJ120" s="19">
        <v>0</v>
      </c>
      <c r="AK120" s="19">
        <v>0</v>
      </c>
      <c r="AL120" s="19">
        <v>0</v>
      </c>
      <c r="AM120" s="19">
        <v>0</v>
      </c>
      <c r="AN120" s="19">
        <v>0</v>
      </c>
      <c r="AO120" s="19">
        <v>0</v>
      </c>
      <c r="AP120" s="19">
        <v>0</v>
      </c>
      <c r="AQ120" s="19">
        <v>0</v>
      </c>
      <c r="AR120" s="19">
        <v>0</v>
      </c>
      <c r="AS120" s="19">
        <v>0</v>
      </c>
      <c r="AT120" s="19">
        <v>0</v>
      </c>
      <c r="AU120" s="19">
        <v>0</v>
      </c>
      <c r="AV120" s="65">
        <f t="shared" si="38"/>
        <v>2.2999999999999998</v>
      </c>
      <c r="AW120" s="42">
        <v>0</v>
      </c>
      <c r="AX120" s="42">
        <f t="shared" si="28"/>
        <v>0</v>
      </c>
      <c r="AY120" s="4" t="s">
        <v>203</v>
      </c>
      <c r="AZ120" s="25"/>
      <c r="BA120" s="25"/>
      <c r="BB120" s="45"/>
      <c r="BC120" s="12" t="s">
        <v>449</v>
      </c>
      <c r="BD120" s="12" t="s">
        <v>449</v>
      </c>
      <c r="BE120" s="45"/>
      <c r="BF120" s="45"/>
      <c r="BG120" s="45"/>
      <c r="BH120" s="45"/>
      <c r="BI120" s="45"/>
      <c r="BJ120" s="88"/>
      <c r="BK120" s="88"/>
    </row>
    <row r="121" spans="1:63" s="165" customFormat="1" ht="12.95" customHeight="1" x14ac:dyDescent="0.25">
      <c r="A121" s="67" t="s">
        <v>405</v>
      </c>
      <c r="B121" s="112"/>
      <c r="C121" s="192" t="s">
        <v>577</v>
      </c>
      <c r="D121" s="112"/>
      <c r="E121" s="212"/>
      <c r="F121" s="69" t="s">
        <v>442</v>
      </c>
      <c r="G121" s="69" t="s">
        <v>407</v>
      </c>
      <c r="H121" s="12" t="s">
        <v>443</v>
      </c>
      <c r="I121" s="25" t="s">
        <v>143</v>
      </c>
      <c r="J121" s="1" t="s">
        <v>149</v>
      </c>
      <c r="K121" s="25" t="s">
        <v>196</v>
      </c>
      <c r="L121" s="24">
        <v>30</v>
      </c>
      <c r="M121" s="70" t="s">
        <v>197</v>
      </c>
      <c r="N121" s="71" t="s">
        <v>365</v>
      </c>
      <c r="O121" s="1" t="s">
        <v>166</v>
      </c>
      <c r="P121" s="25" t="s">
        <v>125</v>
      </c>
      <c r="Q121" s="24" t="s">
        <v>122</v>
      </c>
      <c r="R121" s="25" t="s">
        <v>200</v>
      </c>
      <c r="S121" s="25" t="s">
        <v>201</v>
      </c>
      <c r="T121" s="24"/>
      <c r="U121" s="24" t="s">
        <v>398</v>
      </c>
      <c r="V121" s="24" t="s">
        <v>146</v>
      </c>
      <c r="W121" s="9">
        <v>30</v>
      </c>
      <c r="X121" s="9">
        <v>60</v>
      </c>
      <c r="Y121" s="16">
        <v>10</v>
      </c>
      <c r="Z121" s="87" t="s">
        <v>409</v>
      </c>
      <c r="AA121" s="5" t="s">
        <v>138</v>
      </c>
      <c r="AB121" s="103">
        <v>1.1499999999999999</v>
      </c>
      <c r="AC121" s="193">
        <v>490740.83</v>
      </c>
      <c r="AD121" s="104">
        <f t="shared" ref="AD121" si="93">AB121*AC121</f>
        <v>564351.95449999999</v>
      </c>
      <c r="AE121" s="104">
        <f t="shared" si="35"/>
        <v>632074.18904000008</v>
      </c>
      <c r="AF121" s="105">
        <v>1.1499999999999999</v>
      </c>
      <c r="AG121" s="193">
        <v>490740.83</v>
      </c>
      <c r="AH121" s="104">
        <f t="shared" ref="AH121" si="94">AF121*AG121</f>
        <v>564351.95449999999</v>
      </c>
      <c r="AI121" s="104">
        <f t="shared" si="37"/>
        <v>632074.18904000008</v>
      </c>
      <c r="AJ121" s="106">
        <v>0</v>
      </c>
      <c r="AK121" s="106">
        <v>0</v>
      </c>
      <c r="AL121" s="106">
        <v>0</v>
      </c>
      <c r="AM121" s="106">
        <v>0</v>
      </c>
      <c r="AN121" s="106">
        <v>0</v>
      </c>
      <c r="AO121" s="106">
        <v>0</v>
      </c>
      <c r="AP121" s="106">
        <v>0</v>
      </c>
      <c r="AQ121" s="106">
        <v>0</v>
      </c>
      <c r="AR121" s="106">
        <v>0</v>
      </c>
      <c r="AS121" s="106">
        <v>0</v>
      </c>
      <c r="AT121" s="106">
        <v>0</v>
      </c>
      <c r="AU121" s="106">
        <v>0</v>
      </c>
      <c r="AV121" s="107">
        <f t="shared" si="38"/>
        <v>2.2999999999999998</v>
      </c>
      <c r="AW121" s="42">
        <v>0</v>
      </c>
      <c r="AX121" s="42">
        <f t="shared" si="28"/>
        <v>0</v>
      </c>
      <c r="AY121" s="108" t="s">
        <v>203</v>
      </c>
      <c r="AZ121" s="109"/>
      <c r="BA121" s="109"/>
      <c r="BB121" s="111"/>
      <c r="BC121" s="110" t="s">
        <v>449</v>
      </c>
      <c r="BD121" s="110" t="s">
        <v>449</v>
      </c>
      <c r="BE121" s="111"/>
      <c r="BF121" s="111"/>
      <c r="BG121" s="111"/>
      <c r="BH121" s="111"/>
      <c r="BI121" s="111"/>
      <c r="BJ121" s="88"/>
      <c r="BK121" s="27">
        <v>14</v>
      </c>
    </row>
    <row r="122" spans="1:63" s="188" customFormat="1" ht="12.95" customHeight="1" x14ac:dyDescent="0.25">
      <c r="A122" s="183" t="s">
        <v>405</v>
      </c>
      <c r="B122" s="159">
        <v>210032304</v>
      </c>
      <c r="C122" s="159" t="s">
        <v>684</v>
      </c>
      <c r="D122" s="159"/>
      <c r="E122" s="213"/>
      <c r="F122" s="194" t="s">
        <v>442</v>
      </c>
      <c r="G122" s="194" t="s">
        <v>407</v>
      </c>
      <c r="H122" s="194" t="s">
        <v>443</v>
      </c>
      <c r="I122" s="184" t="s">
        <v>143</v>
      </c>
      <c r="J122" s="153" t="s">
        <v>149</v>
      </c>
      <c r="K122" s="184" t="s">
        <v>196</v>
      </c>
      <c r="L122" s="183">
        <v>30</v>
      </c>
      <c r="M122" s="154" t="s">
        <v>197</v>
      </c>
      <c r="N122" s="195" t="s">
        <v>365</v>
      </c>
      <c r="O122" s="153" t="s">
        <v>166</v>
      </c>
      <c r="P122" s="184" t="s">
        <v>125</v>
      </c>
      <c r="Q122" s="183" t="s">
        <v>122</v>
      </c>
      <c r="R122" s="184" t="s">
        <v>200</v>
      </c>
      <c r="S122" s="184" t="s">
        <v>201</v>
      </c>
      <c r="T122" s="183"/>
      <c r="U122" s="183" t="s">
        <v>398</v>
      </c>
      <c r="V122" s="183" t="s">
        <v>146</v>
      </c>
      <c r="W122" s="194">
        <v>30</v>
      </c>
      <c r="X122" s="194">
        <v>60</v>
      </c>
      <c r="Y122" s="157">
        <v>10</v>
      </c>
      <c r="Z122" s="197" t="s">
        <v>409</v>
      </c>
      <c r="AA122" s="182" t="s">
        <v>138</v>
      </c>
      <c r="AB122" s="186">
        <v>0.69</v>
      </c>
      <c r="AC122" s="198">
        <v>485833.42</v>
      </c>
      <c r="AD122" s="186">
        <v>335225.05979999999</v>
      </c>
      <c r="AE122" s="186">
        <v>375452.06697600003</v>
      </c>
      <c r="AF122" s="186">
        <v>1.1499999999999999</v>
      </c>
      <c r="AG122" s="186">
        <v>490740.83</v>
      </c>
      <c r="AH122" s="186">
        <v>564351.95449999999</v>
      </c>
      <c r="AI122" s="186">
        <v>632074.18904000008</v>
      </c>
      <c r="AJ122" s="187">
        <v>0</v>
      </c>
      <c r="AK122" s="187">
        <v>0</v>
      </c>
      <c r="AL122" s="187">
        <v>0</v>
      </c>
      <c r="AM122" s="187">
        <v>0</v>
      </c>
      <c r="AN122" s="187">
        <v>0</v>
      </c>
      <c r="AO122" s="187">
        <v>0</v>
      </c>
      <c r="AP122" s="187">
        <v>0</v>
      </c>
      <c r="AQ122" s="187">
        <v>0</v>
      </c>
      <c r="AR122" s="187">
        <v>0</v>
      </c>
      <c r="AS122" s="187">
        <v>0</v>
      </c>
      <c r="AT122" s="187">
        <v>0</v>
      </c>
      <c r="AU122" s="187">
        <v>0</v>
      </c>
      <c r="AV122" s="187">
        <f t="shared" si="38"/>
        <v>1.8399999999999999</v>
      </c>
      <c r="AW122" s="186">
        <f t="shared" si="33"/>
        <v>899577.01429999992</v>
      </c>
      <c r="AX122" s="186">
        <f t="shared" si="28"/>
        <v>1007526.2560160001</v>
      </c>
      <c r="AY122" s="159" t="s">
        <v>203</v>
      </c>
      <c r="AZ122" s="184"/>
      <c r="BA122" s="184"/>
      <c r="BB122" s="196"/>
      <c r="BC122" s="194" t="s">
        <v>449</v>
      </c>
      <c r="BD122" s="194" t="s">
        <v>449</v>
      </c>
      <c r="BE122" s="196"/>
      <c r="BF122" s="196"/>
      <c r="BG122" s="196"/>
      <c r="BH122" s="196"/>
      <c r="BI122" s="196"/>
      <c r="BJ122" s="88"/>
      <c r="BK122" s="32" t="s">
        <v>653</v>
      </c>
    </row>
    <row r="123" spans="1:63" s="165" customFormat="1" ht="12.95" customHeight="1" x14ac:dyDescent="0.25">
      <c r="A123" s="67" t="s">
        <v>405</v>
      </c>
      <c r="B123" s="73"/>
      <c r="C123" s="190" t="s">
        <v>495</v>
      </c>
      <c r="D123" s="73"/>
      <c r="E123" s="212"/>
      <c r="F123" s="69" t="s">
        <v>450</v>
      </c>
      <c r="G123" s="69" t="s">
        <v>407</v>
      </c>
      <c r="H123" s="12" t="s">
        <v>451</v>
      </c>
      <c r="I123" s="25" t="s">
        <v>143</v>
      </c>
      <c r="J123" s="1" t="s">
        <v>149</v>
      </c>
      <c r="K123" s="25" t="s">
        <v>196</v>
      </c>
      <c r="L123" s="24">
        <v>30</v>
      </c>
      <c r="M123" s="70" t="s">
        <v>197</v>
      </c>
      <c r="N123" s="71" t="s">
        <v>365</v>
      </c>
      <c r="O123" s="24" t="s">
        <v>126</v>
      </c>
      <c r="P123" s="25" t="s">
        <v>125</v>
      </c>
      <c r="Q123" s="24" t="s">
        <v>122</v>
      </c>
      <c r="R123" s="25" t="s">
        <v>200</v>
      </c>
      <c r="S123" s="25" t="s">
        <v>201</v>
      </c>
      <c r="T123" s="24"/>
      <c r="U123" s="24" t="s">
        <v>398</v>
      </c>
      <c r="V123" s="24" t="s">
        <v>146</v>
      </c>
      <c r="W123" s="9">
        <v>30</v>
      </c>
      <c r="X123" s="9">
        <v>60</v>
      </c>
      <c r="Y123" s="16">
        <v>10</v>
      </c>
      <c r="Z123" s="87" t="s">
        <v>409</v>
      </c>
      <c r="AA123" s="5" t="s">
        <v>138</v>
      </c>
      <c r="AB123" s="72">
        <v>0.2</v>
      </c>
      <c r="AC123" s="191">
        <v>1167422.25</v>
      </c>
      <c r="AD123" s="72">
        <f t="shared" si="34"/>
        <v>233484.45</v>
      </c>
      <c r="AE123" s="72">
        <f t="shared" si="35"/>
        <v>261502.58400000003</v>
      </c>
      <c r="AF123" s="72">
        <v>0.2</v>
      </c>
      <c r="AG123" s="191">
        <v>1167422.25</v>
      </c>
      <c r="AH123" s="72">
        <f t="shared" si="36"/>
        <v>233484.45</v>
      </c>
      <c r="AI123" s="72">
        <f t="shared" si="37"/>
        <v>261502.58400000003</v>
      </c>
      <c r="AJ123" s="19">
        <v>0</v>
      </c>
      <c r="AK123" s="19">
        <v>0</v>
      </c>
      <c r="AL123" s="19">
        <v>0</v>
      </c>
      <c r="AM123" s="19">
        <v>0</v>
      </c>
      <c r="AN123" s="19">
        <v>0</v>
      </c>
      <c r="AO123" s="19">
        <v>0</v>
      </c>
      <c r="AP123" s="19">
        <v>0</v>
      </c>
      <c r="AQ123" s="19">
        <v>0</v>
      </c>
      <c r="AR123" s="19">
        <v>0</v>
      </c>
      <c r="AS123" s="19">
        <v>0</v>
      </c>
      <c r="AT123" s="19">
        <v>0</v>
      </c>
      <c r="AU123" s="19">
        <v>0</v>
      </c>
      <c r="AV123" s="65">
        <f t="shared" si="38"/>
        <v>0.4</v>
      </c>
      <c r="AW123" s="42">
        <v>0</v>
      </c>
      <c r="AX123" s="42">
        <f t="shared" si="28"/>
        <v>0</v>
      </c>
      <c r="AY123" s="4" t="s">
        <v>203</v>
      </c>
      <c r="AZ123" s="25"/>
      <c r="BA123" s="25"/>
      <c r="BB123" s="45"/>
      <c r="BC123" s="12" t="s">
        <v>452</v>
      </c>
      <c r="BD123" s="12" t="s">
        <v>452</v>
      </c>
      <c r="BE123" s="45"/>
      <c r="BF123" s="45"/>
      <c r="BG123" s="45"/>
      <c r="BH123" s="45"/>
      <c r="BI123" s="45"/>
      <c r="BJ123" s="88"/>
      <c r="BK123" s="88"/>
    </row>
    <row r="124" spans="1:63" s="165" customFormat="1" ht="12.95" customHeight="1" x14ac:dyDescent="0.25">
      <c r="A124" s="67" t="s">
        <v>405</v>
      </c>
      <c r="B124" s="112"/>
      <c r="C124" s="192" t="s">
        <v>578</v>
      </c>
      <c r="D124" s="112"/>
      <c r="E124" s="212"/>
      <c r="F124" s="69" t="s">
        <v>450</v>
      </c>
      <c r="G124" s="69" t="s">
        <v>407</v>
      </c>
      <c r="H124" s="12" t="s">
        <v>451</v>
      </c>
      <c r="I124" s="25" t="s">
        <v>143</v>
      </c>
      <c r="J124" s="1" t="s">
        <v>149</v>
      </c>
      <c r="K124" s="25" t="s">
        <v>196</v>
      </c>
      <c r="L124" s="24">
        <v>30</v>
      </c>
      <c r="M124" s="70" t="s">
        <v>197</v>
      </c>
      <c r="N124" s="71" t="s">
        <v>365</v>
      </c>
      <c r="O124" s="1" t="s">
        <v>166</v>
      </c>
      <c r="P124" s="25" t="s">
        <v>125</v>
      </c>
      <c r="Q124" s="24" t="s">
        <v>122</v>
      </c>
      <c r="R124" s="25" t="s">
        <v>200</v>
      </c>
      <c r="S124" s="25" t="s">
        <v>201</v>
      </c>
      <c r="T124" s="24"/>
      <c r="U124" s="24" t="s">
        <v>398</v>
      </c>
      <c r="V124" s="24" t="s">
        <v>146</v>
      </c>
      <c r="W124" s="9">
        <v>30</v>
      </c>
      <c r="X124" s="9">
        <v>60</v>
      </c>
      <c r="Y124" s="16">
        <v>10</v>
      </c>
      <c r="Z124" s="87" t="s">
        <v>409</v>
      </c>
      <c r="AA124" s="5" t="s">
        <v>138</v>
      </c>
      <c r="AB124" s="103">
        <v>0.2</v>
      </c>
      <c r="AC124" s="193">
        <v>1167422.25</v>
      </c>
      <c r="AD124" s="104">
        <f t="shared" ref="AD124" si="95">AB124*AC124</f>
        <v>233484.45</v>
      </c>
      <c r="AE124" s="104">
        <f t="shared" si="35"/>
        <v>261502.58400000003</v>
      </c>
      <c r="AF124" s="105">
        <v>0.2</v>
      </c>
      <c r="AG124" s="193">
        <v>1167422.25</v>
      </c>
      <c r="AH124" s="104">
        <f t="shared" ref="AH124" si="96">AF124*AG124</f>
        <v>233484.45</v>
      </c>
      <c r="AI124" s="104">
        <f t="shared" si="37"/>
        <v>261502.58400000003</v>
      </c>
      <c r="AJ124" s="106">
        <v>0</v>
      </c>
      <c r="AK124" s="106">
        <v>0</v>
      </c>
      <c r="AL124" s="106">
        <v>0</v>
      </c>
      <c r="AM124" s="106">
        <v>0</v>
      </c>
      <c r="AN124" s="106">
        <v>0</v>
      </c>
      <c r="AO124" s="106">
        <v>0</v>
      </c>
      <c r="AP124" s="106">
        <v>0</v>
      </c>
      <c r="AQ124" s="106">
        <v>0</v>
      </c>
      <c r="AR124" s="106">
        <v>0</v>
      </c>
      <c r="AS124" s="106">
        <v>0</v>
      </c>
      <c r="AT124" s="106">
        <v>0</v>
      </c>
      <c r="AU124" s="106">
        <v>0</v>
      </c>
      <c r="AV124" s="107">
        <f t="shared" si="38"/>
        <v>0.4</v>
      </c>
      <c r="AW124" s="42">
        <v>0</v>
      </c>
      <c r="AX124" s="42">
        <f t="shared" si="28"/>
        <v>0</v>
      </c>
      <c r="AY124" s="108" t="s">
        <v>203</v>
      </c>
      <c r="AZ124" s="109"/>
      <c r="BA124" s="109"/>
      <c r="BB124" s="111"/>
      <c r="BC124" s="110" t="s">
        <v>452</v>
      </c>
      <c r="BD124" s="110" t="s">
        <v>452</v>
      </c>
      <c r="BE124" s="111"/>
      <c r="BF124" s="111"/>
      <c r="BG124" s="111"/>
      <c r="BH124" s="111"/>
      <c r="BI124" s="111"/>
      <c r="BJ124" s="88"/>
      <c r="BK124" s="27">
        <v>14</v>
      </c>
    </row>
    <row r="125" spans="1:63" s="188" customFormat="1" ht="12.95" customHeight="1" x14ac:dyDescent="0.25">
      <c r="A125" s="183" t="s">
        <v>405</v>
      </c>
      <c r="B125" s="159">
        <v>210035227</v>
      </c>
      <c r="C125" s="159" t="s">
        <v>685</v>
      </c>
      <c r="D125" s="159"/>
      <c r="E125" s="213"/>
      <c r="F125" s="194" t="s">
        <v>450</v>
      </c>
      <c r="G125" s="194" t="s">
        <v>407</v>
      </c>
      <c r="H125" s="194" t="s">
        <v>451</v>
      </c>
      <c r="I125" s="184" t="s">
        <v>143</v>
      </c>
      <c r="J125" s="153" t="s">
        <v>149</v>
      </c>
      <c r="K125" s="184" t="s">
        <v>196</v>
      </c>
      <c r="L125" s="183">
        <v>30</v>
      </c>
      <c r="M125" s="154" t="s">
        <v>197</v>
      </c>
      <c r="N125" s="195" t="s">
        <v>365</v>
      </c>
      <c r="O125" s="153" t="s">
        <v>166</v>
      </c>
      <c r="P125" s="184" t="s">
        <v>125</v>
      </c>
      <c r="Q125" s="183" t="s">
        <v>122</v>
      </c>
      <c r="R125" s="184" t="s">
        <v>200</v>
      </c>
      <c r="S125" s="184" t="s">
        <v>201</v>
      </c>
      <c r="T125" s="183"/>
      <c r="U125" s="183" t="s">
        <v>398</v>
      </c>
      <c r="V125" s="183" t="s">
        <v>146</v>
      </c>
      <c r="W125" s="194">
        <v>30</v>
      </c>
      <c r="X125" s="194">
        <v>60</v>
      </c>
      <c r="Y125" s="157">
        <v>10</v>
      </c>
      <c r="Z125" s="197" t="s">
        <v>409</v>
      </c>
      <c r="AA125" s="182" t="s">
        <v>138</v>
      </c>
      <c r="AB125" s="186">
        <v>0.03</v>
      </c>
      <c r="AC125" s="198">
        <v>1155748.03</v>
      </c>
      <c r="AD125" s="186">
        <v>34672.440900000001</v>
      </c>
      <c r="AE125" s="186">
        <v>38833.133808000006</v>
      </c>
      <c r="AF125" s="186">
        <v>0.2</v>
      </c>
      <c r="AG125" s="186">
        <v>1002928.8</v>
      </c>
      <c r="AH125" s="186">
        <v>200585.76</v>
      </c>
      <c r="AI125" s="186">
        <v>224656.05120000005</v>
      </c>
      <c r="AJ125" s="187">
        <v>0</v>
      </c>
      <c r="AK125" s="187">
        <v>0</v>
      </c>
      <c r="AL125" s="187">
        <v>0</v>
      </c>
      <c r="AM125" s="187">
        <v>0</v>
      </c>
      <c r="AN125" s="187">
        <v>0</v>
      </c>
      <c r="AO125" s="187">
        <v>0</v>
      </c>
      <c r="AP125" s="187">
        <v>0</v>
      </c>
      <c r="AQ125" s="187">
        <v>0</v>
      </c>
      <c r="AR125" s="187">
        <v>0</v>
      </c>
      <c r="AS125" s="187">
        <v>0</v>
      </c>
      <c r="AT125" s="187">
        <v>0</v>
      </c>
      <c r="AU125" s="187">
        <v>0</v>
      </c>
      <c r="AV125" s="187">
        <f t="shared" si="38"/>
        <v>0.23</v>
      </c>
      <c r="AW125" s="186">
        <f t="shared" si="33"/>
        <v>235258.2009</v>
      </c>
      <c r="AX125" s="186">
        <f t="shared" si="28"/>
        <v>263489.185008</v>
      </c>
      <c r="AY125" s="159" t="s">
        <v>203</v>
      </c>
      <c r="AZ125" s="184"/>
      <c r="BA125" s="184"/>
      <c r="BB125" s="196"/>
      <c r="BC125" s="194" t="s">
        <v>452</v>
      </c>
      <c r="BD125" s="194" t="s">
        <v>452</v>
      </c>
      <c r="BE125" s="196"/>
      <c r="BF125" s="196"/>
      <c r="BG125" s="196"/>
      <c r="BH125" s="196"/>
      <c r="BI125" s="196"/>
      <c r="BJ125" s="88"/>
      <c r="BK125" s="32" t="s">
        <v>653</v>
      </c>
    </row>
    <row r="126" spans="1:63" s="165" customFormat="1" ht="12.95" customHeight="1" x14ac:dyDescent="0.25">
      <c r="A126" s="67" t="s">
        <v>405</v>
      </c>
      <c r="B126" s="73"/>
      <c r="C126" s="190" t="s">
        <v>496</v>
      </c>
      <c r="D126" s="73"/>
      <c r="E126" s="212"/>
      <c r="F126" s="69" t="s">
        <v>453</v>
      </c>
      <c r="G126" s="69" t="s">
        <v>407</v>
      </c>
      <c r="H126" s="12" t="s">
        <v>454</v>
      </c>
      <c r="I126" s="25" t="s">
        <v>143</v>
      </c>
      <c r="J126" s="1" t="s">
        <v>149</v>
      </c>
      <c r="K126" s="25" t="s">
        <v>196</v>
      </c>
      <c r="L126" s="24">
        <v>30</v>
      </c>
      <c r="M126" s="70" t="s">
        <v>197</v>
      </c>
      <c r="N126" s="71" t="s">
        <v>365</v>
      </c>
      <c r="O126" s="24" t="s">
        <v>126</v>
      </c>
      <c r="P126" s="25" t="s">
        <v>125</v>
      </c>
      <c r="Q126" s="24" t="s">
        <v>122</v>
      </c>
      <c r="R126" s="25" t="s">
        <v>200</v>
      </c>
      <c r="S126" s="25" t="s">
        <v>201</v>
      </c>
      <c r="T126" s="24"/>
      <c r="U126" s="24" t="s">
        <v>398</v>
      </c>
      <c r="V126" s="24" t="s">
        <v>146</v>
      </c>
      <c r="W126" s="9">
        <v>30</v>
      </c>
      <c r="X126" s="9">
        <v>60</v>
      </c>
      <c r="Y126" s="16">
        <v>10</v>
      </c>
      <c r="Z126" s="87" t="s">
        <v>409</v>
      </c>
      <c r="AA126" s="5" t="s">
        <v>138</v>
      </c>
      <c r="AB126" s="72">
        <v>0.1</v>
      </c>
      <c r="AC126" s="191">
        <v>347450.49</v>
      </c>
      <c r="AD126" s="72">
        <f t="shared" si="34"/>
        <v>34745.048999999999</v>
      </c>
      <c r="AE126" s="72">
        <f t="shared" si="35"/>
        <v>38914.454880000005</v>
      </c>
      <c r="AF126" s="72">
        <v>0.1</v>
      </c>
      <c r="AG126" s="191">
        <v>347450.49</v>
      </c>
      <c r="AH126" s="72">
        <f t="shared" si="36"/>
        <v>34745.048999999999</v>
      </c>
      <c r="AI126" s="72">
        <f t="shared" si="37"/>
        <v>38914.454880000005</v>
      </c>
      <c r="AJ126" s="19">
        <v>0</v>
      </c>
      <c r="AK126" s="19">
        <v>0</v>
      </c>
      <c r="AL126" s="19">
        <v>0</v>
      </c>
      <c r="AM126" s="19">
        <v>0</v>
      </c>
      <c r="AN126" s="19">
        <v>0</v>
      </c>
      <c r="AO126" s="19">
        <v>0</v>
      </c>
      <c r="AP126" s="19">
        <v>0</v>
      </c>
      <c r="AQ126" s="19">
        <v>0</v>
      </c>
      <c r="AR126" s="19">
        <v>0</v>
      </c>
      <c r="AS126" s="19">
        <v>0</v>
      </c>
      <c r="AT126" s="19">
        <v>0</v>
      </c>
      <c r="AU126" s="19">
        <v>0</v>
      </c>
      <c r="AV126" s="65">
        <f t="shared" si="38"/>
        <v>0.2</v>
      </c>
      <c r="AW126" s="42">
        <v>0</v>
      </c>
      <c r="AX126" s="42">
        <f t="shared" si="28"/>
        <v>0</v>
      </c>
      <c r="AY126" s="4" t="s">
        <v>203</v>
      </c>
      <c r="AZ126" s="25"/>
      <c r="BA126" s="25"/>
      <c r="BB126" s="45"/>
      <c r="BC126" s="12" t="s">
        <v>455</v>
      </c>
      <c r="BD126" s="12" t="s">
        <v>455</v>
      </c>
      <c r="BE126" s="45"/>
      <c r="BF126" s="45"/>
      <c r="BG126" s="45"/>
      <c r="BH126" s="45"/>
      <c r="BI126" s="45"/>
      <c r="BJ126" s="88"/>
      <c r="BK126" s="88"/>
    </row>
    <row r="127" spans="1:63" s="165" customFormat="1" ht="12.95" customHeight="1" x14ac:dyDescent="0.25">
      <c r="A127" s="67" t="s">
        <v>405</v>
      </c>
      <c r="B127" s="112"/>
      <c r="C127" s="192" t="s">
        <v>579</v>
      </c>
      <c r="D127" s="112"/>
      <c r="E127" s="212"/>
      <c r="F127" s="69" t="s">
        <v>453</v>
      </c>
      <c r="G127" s="69" t="s">
        <v>407</v>
      </c>
      <c r="H127" s="12" t="s">
        <v>454</v>
      </c>
      <c r="I127" s="25" t="s">
        <v>143</v>
      </c>
      <c r="J127" s="1" t="s">
        <v>149</v>
      </c>
      <c r="K127" s="25" t="s">
        <v>196</v>
      </c>
      <c r="L127" s="24">
        <v>30</v>
      </c>
      <c r="M127" s="70" t="s">
        <v>197</v>
      </c>
      <c r="N127" s="71" t="s">
        <v>365</v>
      </c>
      <c r="O127" s="1" t="s">
        <v>166</v>
      </c>
      <c r="P127" s="25" t="s">
        <v>125</v>
      </c>
      <c r="Q127" s="24" t="s">
        <v>122</v>
      </c>
      <c r="R127" s="25" t="s">
        <v>200</v>
      </c>
      <c r="S127" s="25" t="s">
        <v>201</v>
      </c>
      <c r="T127" s="24"/>
      <c r="U127" s="24" t="s">
        <v>398</v>
      </c>
      <c r="V127" s="24" t="s">
        <v>146</v>
      </c>
      <c r="W127" s="9">
        <v>30</v>
      </c>
      <c r="X127" s="9">
        <v>60</v>
      </c>
      <c r="Y127" s="16">
        <v>10</v>
      </c>
      <c r="Z127" s="87" t="s">
        <v>409</v>
      </c>
      <c r="AA127" s="5" t="s">
        <v>138</v>
      </c>
      <c r="AB127" s="103">
        <v>0.1</v>
      </c>
      <c r="AC127" s="193">
        <v>347450.49</v>
      </c>
      <c r="AD127" s="104">
        <f t="shared" ref="AD127" si="97">AB127*AC127</f>
        <v>34745.048999999999</v>
      </c>
      <c r="AE127" s="104">
        <f t="shared" si="35"/>
        <v>38914.454880000005</v>
      </c>
      <c r="AF127" s="105">
        <v>0.1</v>
      </c>
      <c r="AG127" s="193">
        <v>347450.49</v>
      </c>
      <c r="AH127" s="104">
        <f t="shared" ref="AH127" si="98">AF127*AG127</f>
        <v>34745.048999999999</v>
      </c>
      <c r="AI127" s="104">
        <f t="shared" si="37"/>
        <v>38914.454880000005</v>
      </c>
      <c r="AJ127" s="106">
        <v>0</v>
      </c>
      <c r="AK127" s="106">
        <v>0</v>
      </c>
      <c r="AL127" s="106">
        <v>0</v>
      </c>
      <c r="AM127" s="106">
        <v>0</v>
      </c>
      <c r="AN127" s="106">
        <v>0</v>
      </c>
      <c r="AO127" s="106">
        <v>0</v>
      </c>
      <c r="AP127" s="106">
        <v>0</v>
      </c>
      <c r="AQ127" s="106">
        <v>0</v>
      </c>
      <c r="AR127" s="106">
        <v>0</v>
      </c>
      <c r="AS127" s="106">
        <v>0</v>
      </c>
      <c r="AT127" s="106">
        <v>0</v>
      </c>
      <c r="AU127" s="106">
        <v>0</v>
      </c>
      <c r="AV127" s="107">
        <f t="shared" si="38"/>
        <v>0.2</v>
      </c>
      <c r="AW127" s="42">
        <v>0</v>
      </c>
      <c r="AX127" s="42">
        <f t="shared" si="28"/>
        <v>0</v>
      </c>
      <c r="AY127" s="108" t="s">
        <v>203</v>
      </c>
      <c r="AZ127" s="109"/>
      <c r="BA127" s="109"/>
      <c r="BB127" s="111"/>
      <c r="BC127" s="110" t="s">
        <v>455</v>
      </c>
      <c r="BD127" s="110" t="s">
        <v>455</v>
      </c>
      <c r="BE127" s="111"/>
      <c r="BF127" s="111"/>
      <c r="BG127" s="111"/>
      <c r="BH127" s="111"/>
      <c r="BI127" s="111"/>
      <c r="BJ127" s="88"/>
      <c r="BK127" s="27">
        <v>14</v>
      </c>
    </row>
    <row r="128" spans="1:63" s="188" customFormat="1" ht="12.95" customHeight="1" x14ac:dyDescent="0.25">
      <c r="A128" s="183" t="s">
        <v>405</v>
      </c>
      <c r="B128" s="159">
        <v>210035482</v>
      </c>
      <c r="C128" s="159" t="s">
        <v>686</v>
      </c>
      <c r="D128" s="159"/>
      <c r="E128" s="213"/>
      <c r="F128" s="194" t="s">
        <v>453</v>
      </c>
      <c r="G128" s="194" t="s">
        <v>407</v>
      </c>
      <c r="H128" s="194" t="s">
        <v>454</v>
      </c>
      <c r="I128" s="184" t="s">
        <v>143</v>
      </c>
      <c r="J128" s="153" t="s">
        <v>149</v>
      </c>
      <c r="K128" s="184" t="s">
        <v>196</v>
      </c>
      <c r="L128" s="183">
        <v>30</v>
      </c>
      <c r="M128" s="154" t="s">
        <v>197</v>
      </c>
      <c r="N128" s="195" t="s">
        <v>365</v>
      </c>
      <c r="O128" s="153" t="s">
        <v>166</v>
      </c>
      <c r="P128" s="184" t="s">
        <v>125</v>
      </c>
      <c r="Q128" s="183" t="s">
        <v>122</v>
      </c>
      <c r="R128" s="184" t="s">
        <v>200</v>
      </c>
      <c r="S128" s="184" t="s">
        <v>201</v>
      </c>
      <c r="T128" s="183"/>
      <c r="U128" s="183" t="s">
        <v>398</v>
      </c>
      <c r="V128" s="183" t="s">
        <v>146</v>
      </c>
      <c r="W128" s="194">
        <v>30</v>
      </c>
      <c r="X128" s="194">
        <v>60</v>
      </c>
      <c r="Y128" s="157">
        <v>10</v>
      </c>
      <c r="Z128" s="197" t="s">
        <v>409</v>
      </c>
      <c r="AA128" s="182" t="s">
        <v>138</v>
      </c>
      <c r="AB128" s="186">
        <v>0</v>
      </c>
      <c r="AC128" s="198">
        <v>347450.49</v>
      </c>
      <c r="AD128" s="186">
        <v>0</v>
      </c>
      <c r="AE128" s="186">
        <v>0</v>
      </c>
      <c r="AF128" s="186">
        <v>0.1</v>
      </c>
      <c r="AG128" s="186">
        <v>306656.82</v>
      </c>
      <c r="AH128" s="186">
        <v>30665.682000000001</v>
      </c>
      <c r="AI128" s="186">
        <v>34345.563840000003</v>
      </c>
      <c r="AJ128" s="187">
        <v>0</v>
      </c>
      <c r="AK128" s="187">
        <v>0</v>
      </c>
      <c r="AL128" s="187">
        <v>0</v>
      </c>
      <c r="AM128" s="187">
        <v>0</v>
      </c>
      <c r="AN128" s="187">
        <v>0</v>
      </c>
      <c r="AO128" s="187">
        <v>0</v>
      </c>
      <c r="AP128" s="187">
        <v>0</v>
      </c>
      <c r="AQ128" s="187">
        <v>0</v>
      </c>
      <c r="AR128" s="187">
        <v>0</v>
      </c>
      <c r="AS128" s="187">
        <v>0</v>
      </c>
      <c r="AT128" s="187">
        <v>0</v>
      </c>
      <c r="AU128" s="187">
        <v>0</v>
      </c>
      <c r="AV128" s="187">
        <f t="shared" si="38"/>
        <v>0.1</v>
      </c>
      <c r="AW128" s="186">
        <f t="shared" si="33"/>
        <v>30665.682000000001</v>
      </c>
      <c r="AX128" s="186">
        <f t="shared" si="28"/>
        <v>34345.563840000003</v>
      </c>
      <c r="AY128" s="159" t="s">
        <v>203</v>
      </c>
      <c r="AZ128" s="184"/>
      <c r="BA128" s="184"/>
      <c r="BB128" s="196"/>
      <c r="BC128" s="194" t="s">
        <v>455</v>
      </c>
      <c r="BD128" s="194" t="s">
        <v>455</v>
      </c>
      <c r="BE128" s="196"/>
      <c r="BF128" s="196"/>
      <c r="BG128" s="196"/>
      <c r="BH128" s="196"/>
      <c r="BI128" s="196"/>
      <c r="BJ128" s="88"/>
      <c r="BK128" s="32" t="s">
        <v>653</v>
      </c>
    </row>
    <row r="129" spans="1:63" s="165" customFormat="1" ht="12.95" customHeight="1" x14ac:dyDescent="0.25">
      <c r="A129" s="67" t="s">
        <v>405</v>
      </c>
      <c r="B129" s="73"/>
      <c r="C129" s="190" t="s">
        <v>497</v>
      </c>
      <c r="D129" s="73"/>
      <c r="E129" s="212"/>
      <c r="F129" s="69" t="s">
        <v>456</v>
      </c>
      <c r="G129" s="69" t="s">
        <v>457</v>
      </c>
      <c r="H129" s="12" t="s">
        <v>458</v>
      </c>
      <c r="I129" s="25" t="s">
        <v>143</v>
      </c>
      <c r="J129" s="1" t="s">
        <v>149</v>
      </c>
      <c r="K129" s="25" t="s">
        <v>196</v>
      </c>
      <c r="L129" s="24">
        <v>30</v>
      </c>
      <c r="M129" s="70" t="s">
        <v>197</v>
      </c>
      <c r="N129" s="71" t="s">
        <v>365</v>
      </c>
      <c r="O129" s="24" t="s">
        <v>126</v>
      </c>
      <c r="P129" s="25" t="s">
        <v>125</v>
      </c>
      <c r="Q129" s="24" t="s">
        <v>122</v>
      </c>
      <c r="R129" s="25" t="s">
        <v>200</v>
      </c>
      <c r="S129" s="25" t="s">
        <v>201</v>
      </c>
      <c r="T129" s="24"/>
      <c r="U129" s="24" t="s">
        <v>398</v>
      </c>
      <c r="V129" s="24" t="s">
        <v>146</v>
      </c>
      <c r="W129" s="9">
        <v>30</v>
      </c>
      <c r="X129" s="9">
        <v>60</v>
      </c>
      <c r="Y129" s="16">
        <v>10</v>
      </c>
      <c r="Z129" s="87" t="s">
        <v>409</v>
      </c>
      <c r="AA129" s="5" t="s">
        <v>138</v>
      </c>
      <c r="AB129" s="72">
        <v>0.3</v>
      </c>
      <c r="AC129" s="191">
        <v>47898.58</v>
      </c>
      <c r="AD129" s="72">
        <f t="shared" si="34"/>
        <v>14369.574000000001</v>
      </c>
      <c r="AE129" s="72">
        <f t="shared" si="35"/>
        <v>16093.922880000002</v>
      </c>
      <c r="AF129" s="72">
        <v>0.3</v>
      </c>
      <c r="AG129" s="191">
        <v>47898.58</v>
      </c>
      <c r="AH129" s="72">
        <f t="shared" si="36"/>
        <v>14369.574000000001</v>
      </c>
      <c r="AI129" s="72">
        <f t="shared" si="37"/>
        <v>16093.922880000002</v>
      </c>
      <c r="AJ129" s="19">
        <v>0</v>
      </c>
      <c r="AK129" s="19">
        <v>0</v>
      </c>
      <c r="AL129" s="19">
        <v>0</v>
      </c>
      <c r="AM129" s="19">
        <v>0</v>
      </c>
      <c r="AN129" s="19">
        <v>0</v>
      </c>
      <c r="AO129" s="19">
        <v>0</v>
      </c>
      <c r="AP129" s="19">
        <v>0</v>
      </c>
      <c r="AQ129" s="19">
        <v>0</v>
      </c>
      <c r="AR129" s="19">
        <v>0</v>
      </c>
      <c r="AS129" s="19">
        <v>0</v>
      </c>
      <c r="AT129" s="19">
        <v>0</v>
      </c>
      <c r="AU129" s="19">
        <v>0</v>
      </c>
      <c r="AV129" s="65">
        <f t="shared" si="38"/>
        <v>0.6</v>
      </c>
      <c r="AW129" s="42">
        <v>0</v>
      </c>
      <c r="AX129" s="42">
        <f t="shared" si="28"/>
        <v>0</v>
      </c>
      <c r="AY129" s="4" t="s">
        <v>203</v>
      </c>
      <c r="AZ129" s="25"/>
      <c r="BA129" s="25"/>
      <c r="BB129" s="45"/>
      <c r="BC129" s="12" t="s">
        <v>459</v>
      </c>
      <c r="BD129" s="12" t="s">
        <v>459</v>
      </c>
      <c r="BE129" s="45"/>
      <c r="BF129" s="45"/>
      <c r="BG129" s="45"/>
      <c r="BH129" s="45"/>
      <c r="BI129" s="45"/>
      <c r="BJ129" s="88"/>
      <c r="BK129" s="88"/>
    </row>
    <row r="130" spans="1:63" s="165" customFormat="1" ht="12.95" customHeight="1" x14ac:dyDescent="0.25">
      <c r="A130" s="67" t="s">
        <v>405</v>
      </c>
      <c r="B130" s="112"/>
      <c r="C130" s="192" t="s">
        <v>580</v>
      </c>
      <c r="D130" s="112"/>
      <c r="E130" s="212"/>
      <c r="F130" s="69" t="s">
        <v>456</v>
      </c>
      <c r="G130" s="69" t="s">
        <v>457</v>
      </c>
      <c r="H130" s="12" t="s">
        <v>458</v>
      </c>
      <c r="I130" s="25" t="s">
        <v>143</v>
      </c>
      <c r="J130" s="1" t="s">
        <v>149</v>
      </c>
      <c r="K130" s="25" t="s">
        <v>196</v>
      </c>
      <c r="L130" s="24">
        <v>30</v>
      </c>
      <c r="M130" s="70" t="s">
        <v>197</v>
      </c>
      <c r="N130" s="71" t="s">
        <v>365</v>
      </c>
      <c r="O130" s="1" t="s">
        <v>166</v>
      </c>
      <c r="P130" s="25" t="s">
        <v>125</v>
      </c>
      <c r="Q130" s="24" t="s">
        <v>122</v>
      </c>
      <c r="R130" s="25" t="s">
        <v>200</v>
      </c>
      <c r="S130" s="25" t="s">
        <v>201</v>
      </c>
      <c r="T130" s="24"/>
      <c r="U130" s="24" t="s">
        <v>398</v>
      </c>
      <c r="V130" s="24" t="s">
        <v>146</v>
      </c>
      <c r="W130" s="9">
        <v>30</v>
      </c>
      <c r="X130" s="9">
        <v>60</v>
      </c>
      <c r="Y130" s="16">
        <v>10</v>
      </c>
      <c r="Z130" s="87" t="s">
        <v>409</v>
      </c>
      <c r="AA130" s="5" t="s">
        <v>138</v>
      </c>
      <c r="AB130" s="103">
        <v>0.3</v>
      </c>
      <c r="AC130" s="193">
        <v>47898.58</v>
      </c>
      <c r="AD130" s="104">
        <f t="shared" ref="AD130" si="99">AB130*AC130</f>
        <v>14369.574000000001</v>
      </c>
      <c r="AE130" s="104">
        <f t="shared" si="35"/>
        <v>16093.922880000002</v>
      </c>
      <c r="AF130" s="105">
        <v>0.3</v>
      </c>
      <c r="AG130" s="193">
        <v>47898.58</v>
      </c>
      <c r="AH130" s="104">
        <f t="shared" ref="AH130" si="100">AF130*AG130</f>
        <v>14369.574000000001</v>
      </c>
      <c r="AI130" s="104">
        <f t="shared" si="37"/>
        <v>16093.922880000002</v>
      </c>
      <c r="AJ130" s="106">
        <v>0</v>
      </c>
      <c r="AK130" s="106">
        <v>0</v>
      </c>
      <c r="AL130" s="106">
        <v>0</v>
      </c>
      <c r="AM130" s="106">
        <v>0</v>
      </c>
      <c r="AN130" s="106">
        <v>0</v>
      </c>
      <c r="AO130" s="106">
        <v>0</v>
      </c>
      <c r="AP130" s="106">
        <v>0</v>
      </c>
      <c r="AQ130" s="106">
        <v>0</v>
      </c>
      <c r="AR130" s="106">
        <v>0</v>
      </c>
      <c r="AS130" s="106">
        <v>0</v>
      </c>
      <c r="AT130" s="106">
        <v>0</v>
      </c>
      <c r="AU130" s="106">
        <v>0</v>
      </c>
      <c r="AV130" s="107">
        <f t="shared" si="38"/>
        <v>0.6</v>
      </c>
      <c r="AW130" s="42">
        <v>0</v>
      </c>
      <c r="AX130" s="42">
        <f t="shared" si="28"/>
        <v>0</v>
      </c>
      <c r="AY130" s="108" t="s">
        <v>203</v>
      </c>
      <c r="AZ130" s="109"/>
      <c r="BA130" s="109"/>
      <c r="BB130" s="111"/>
      <c r="BC130" s="110" t="s">
        <v>459</v>
      </c>
      <c r="BD130" s="110" t="s">
        <v>459</v>
      </c>
      <c r="BE130" s="111"/>
      <c r="BF130" s="111"/>
      <c r="BG130" s="111"/>
      <c r="BH130" s="111"/>
      <c r="BI130" s="111"/>
      <c r="BJ130" s="88"/>
      <c r="BK130" s="27">
        <v>14</v>
      </c>
    </row>
    <row r="131" spans="1:63" s="188" customFormat="1" ht="12.95" customHeight="1" x14ac:dyDescent="0.25">
      <c r="A131" s="183" t="s">
        <v>405</v>
      </c>
      <c r="B131" s="159">
        <v>210020076</v>
      </c>
      <c r="C131" s="159" t="s">
        <v>687</v>
      </c>
      <c r="D131" s="159"/>
      <c r="E131" s="213"/>
      <c r="F131" s="194" t="s">
        <v>456</v>
      </c>
      <c r="G131" s="194" t="s">
        <v>457</v>
      </c>
      <c r="H131" s="194" t="s">
        <v>458</v>
      </c>
      <c r="I131" s="184" t="s">
        <v>143</v>
      </c>
      <c r="J131" s="153" t="s">
        <v>149</v>
      </c>
      <c r="K131" s="184" t="s">
        <v>196</v>
      </c>
      <c r="L131" s="183">
        <v>30</v>
      </c>
      <c r="M131" s="154" t="s">
        <v>197</v>
      </c>
      <c r="N131" s="195" t="s">
        <v>365</v>
      </c>
      <c r="O131" s="153" t="s">
        <v>166</v>
      </c>
      <c r="P131" s="184" t="s">
        <v>125</v>
      </c>
      <c r="Q131" s="183" t="s">
        <v>122</v>
      </c>
      <c r="R131" s="184" t="s">
        <v>200</v>
      </c>
      <c r="S131" s="184" t="s">
        <v>201</v>
      </c>
      <c r="T131" s="183"/>
      <c r="U131" s="183" t="s">
        <v>398</v>
      </c>
      <c r="V131" s="183" t="s">
        <v>146</v>
      </c>
      <c r="W131" s="194">
        <v>30</v>
      </c>
      <c r="X131" s="194">
        <v>60</v>
      </c>
      <c r="Y131" s="157">
        <v>10</v>
      </c>
      <c r="Z131" s="197" t="s">
        <v>409</v>
      </c>
      <c r="AA131" s="182" t="s">
        <v>138</v>
      </c>
      <c r="AB131" s="186">
        <v>0</v>
      </c>
      <c r="AC131" s="198">
        <v>47898.58</v>
      </c>
      <c r="AD131" s="186">
        <v>0</v>
      </c>
      <c r="AE131" s="186">
        <v>0</v>
      </c>
      <c r="AF131" s="186">
        <v>0.3</v>
      </c>
      <c r="AG131" s="186">
        <v>47898.58</v>
      </c>
      <c r="AH131" s="186">
        <v>14369.574000000001</v>
      </c>
      <c r="AI131" s="186">
        <v>16093.922880000002</v>
      </c>
      <c r="AJ131" s="187">
        <v>0</v>
      </c>
      <c r="AK131" s="187">
        <v>0</v>
      </c>
      <c r="AL131" s="187">
        <v>0</v>
      </c>
      <c r="AM131" s="187">
        <v>0</v>
      </c>
      <c r="AN131" s="187">
        <v>0</v>
      </c>
      <c r="AO131" s="187">
        <v>0</v>
      </c>
      <c r="AP131" s="187">
        <v>0</v>
      </c>
      <c r="AQ131" s="187">
        <v>0</v>
      </c>
      <c r="AR131" s="187">
        <v>0</v>
      </c>
      <c r="AS131" s="187">
        <v>0</v>
      </c>
      <c r="AT131" s="187">
        <v>0</v>
      </c>
      <c r="AU131" s="187">
        <v>0</v>
      </c>
      <c r="AV131" s="187">
        <f t="shared" si="38"/>
        <v>0.3</v>
      </c>
      <c r="AW131" s="186">
        <f t="shared" si="33"/>
        <v>14369.574000000001</v>
      </c>
      <c r="AX131" s="186">
        <f t="shared" si="28"/>
        <v>16093.922880000002</v>
      </c>
      <c r="AY131" s="159" t="s">
        <v>203</v>
      </c>
      <c r="AZ131" s="184"/>
      <c r="BA131" s="184"/>
      <c r="BB131" s="196"/>
      <c r="BC131" s="194" t="s">
        <v>459</v>
      </c>
      <c r="BD131" s="194" t="s">
        <v>459</v>
      </c>
      <c r="BE131" s="196"/>
      <c r="BF131" s="196"/>
      <c r="BG131" s="196"/>
      <c r="BH131" s="196"/>
      <c r="BI131" s="196"/>
      <c r="BJ131" s="88"/>
      <c r="BK131" s="32" t="s">
        <v>653</v>
      </c>
    </row>
    <row r="132" spans="1:63" s="165" customFormat="1" ht="12.95" customHeight="1" x14ac:dyDescent="0.25">
      <c r="A132" s="67" t="s">
        <v>405</v>
      </c>
      <c r="B132" s="73"/>
      <c r="C132" s="190" t="s">
        <v>498</v>
      </c>
      <c r="D132" s="73"/>
      <c r="E132" s="212"/>
      <c r="F132" s="69" t="s">
        <v>460</v>
      </c>
      <c r="G132" s="69" t="s">
        <v>457</v>
      </c>
      <c r="H132" s="12" t="s">
        <v>461</v>
      </c>
      <c r="I132" s="25" t="s">
        <v>143</v>
      </c>
      <c r="J132" s="1" t="s">
        <v>149</v>
      </c>
      <c r="K132" s="25" t="s">
        <v>196</v>
      </c>
      <c r="L132" s="24">
        <v>30</v>
      </c>
      <c r="M132" s="70" t="s">
        <v>197</v>
      </c>
      <c r="N132" s="71" t="s">
        <v>365</v>
      </c>
      <c r="O132" s="24" t="s">
        <v>126</v>
      </c>
      <c r="P132" s="25" t="s">
        <v>125</v>
      </c>
      <c r="Q132" s="24" t="s">
        <v>122</v>
      </c>
      <c r="R132" s="25" t="s">
        <v>200</v>
      </c>
      <c r="S132" s="25" t="s">
        <v>201</v>
      </c>
      <c r="T132" s="24"/>
      <c r="U132" s="24" t="s">
        <v>398</v>
      </c>
      <c r="V132" s="24" t="s">
        <v>146</v>
      </c>
      <c r="W132" s="9">
        <v>30</v>
      </c>
      <c r="X132" s="9">
        <v>60</v>
      </c>
      <c r="Y132" s="16">
        <v>10</v>
      </c>
      <c r="Z132" s="87" t="s">
        <v>409</v>
      </c>
      <c r="AA132" s="5" t="s">
        <v>138</v>
      </c>
      <c r="AB132" s="72">
        <v>57.2</v>
      </c>
      <c r="AC132" s="191">
        <v>255882.98</v>
      </c>
      <c r="AD132" s="72">
        <f t="shared" si="34"/>
        <v>14636506.456000002</v>
      </c>
      <c r="AE132" s="72">
        <f t="shared" si="35"/>
        <v>16392887.230720004</v>
      </c>
      <c r="AF132" s="72">
        <v>57.2</v>
      </c>
      <c r="AG132" s="191">
        <v>255882.98</v>
      </c>
      <c r="AH132" s="72">
        <f t="shared" si="36"/>
        <v>14636506.456000002</v>
      </c>
      <c r="AI132" s="72">
        <f t="shared" si="37"/>
        <v>16392887.230720004</v>
      </c>
      <c r="AJ132" s="19">
        <v>0</v>
      </c>
      <c r="AK132" s="19">
        <v>0</v>
      </c>
      <c r="AL132" s="19">
        <v>0</v>
      </c>
      <c r="AM132" s="19">
        <v>0</v>
      </c>
      <c r="AN132" s="19">
        <v>0</v>
      </c>
      <c r="AO132" s="19">
        <v>0</v>
      </c>
      <c r="AP132" s="19">
        <v>0</v>
      </c>
      <c r="AQ132" s="19">
        <v>0</v>
      </c>
      <c r="AR132" s="19">
        <v>0</v>
      </c>
      <c r="AS132" s="19">
        <v>0</v>
      </c>
      <c r="AT132" s="19">
        <v>0</v>
      </c>
      <c r="AU132" s="19">
        <v>0</v>
      </c>
      <c r="AV132" s="65">
        <f t="shared" si="38"/>
        <v>114.4</v>
      </c>
      <c r="AW132" s="42">
        <v>0</v>
      </c>
      <c r="AX132" s="42">
        <f t="shared" si="28"/>
        <v>0</v>
      </c>
      <c r="AY132" s="4" t="s">
        <v>203</v>
      </c>
      <c r="AZ132" s="25"/>
      <c r="BA132" s="25"/>
      <c r="BB132" s="45"/>
      <c r="BC132" s="12" t="s">
        <v>462</v>
      </c>
      <c r="BD132" s="12" t="s">
        <v>462</v>
      </c>
      <c r="BE132" s="45"/>
      <c r="BF132" s="45"/>
      <c r="BG132" s="45"/>
      <c r="BH132" s="45"/>
      <c r="BI132" s="45"/>
      <c r="BJ132" s="88"/>
      <c r="BK132" s="88"/>
    </row>
    <row r="133" spans="1:63" s="165" customFormat="1" ht="12.95" customHeight="1" x14ac:dyDescent="0.25">
      <c r="A133" s="67" t="s">
        <v>405</v>
      </c>
      <c r="B133" s="112"/>
      <c r="C133" s="192" t="s">
        <v>581</v>
      </c>
      <c r="D133" s="112"/>
      <c r="E133" s="212"/>
      <c r="F133" s="69" t="s">
        <v>460</v>
      </c>
      <c r="G133" s="69" t="s">
        <v>457</v>
      </c>
      <c r="H133" s="12" t="s">
        <v>461</v>
      </c>
      <c r="I133" s="25" t="s">
        <v>143</v>
      </c>
      <c r="J133" s="1" t="s">
        <v>149</v>
      </c>
      <c r="K133" s="25" t="s">
        <v>196</v>
      </c>
      <c r="L133" s="24">
        <v>30</v>
      </c>
      <c r="M133" s="70" t="s">
        <v>197</v>
      </c>
      <c r="N133" s="71" t="s">
        <v>365</v>
      </c>
      <c r="O133" s="1" t="s">
        <v>166</v>
      </c>
      <c r="P133" s="25" t="s">
        <v>125</v>
      </c>
      <c r="Q133" s="24" t="s">
        <v>122</v>
      </c>
      <c r="R133" s="25" t="s">
        <v>200</v>
      </c>
      <c r="S133" s="25" t="s">
        <v>201</v>
      </c>
      <c r="T133" s="24"/>
      <c r="U133" s="24" t="s">
        <v>398</v>
      </c>
      <c r="V133" s="24" t="s">
        <v>146</v>
      </c>
      <c r="W133" s="9">
        <v>30</v>
      </c>
      <c r="X133" s="9">
        <v>60</v>
      </c>
      <c r="Y133" s="16">
        <v>10</v>
      </c>
      <c r="Z133" s="87" t="s">
        <v>409</v>
      </c>
      <c r="AA133" s="5" t="s">
        <v>138</v>
      </c>
      <c r="AB133" s="103">
        <v>57.2</v>
      </c>
      <c r="AC133" s="193">
        <v>255882.98</v>
      </c>
      <c r="AD133" s="104">
        <f t="shared" ref="AD133" si="101">AB133*AC133</f>
        <v>14636506.456000002</v>
      </c>
      <c r="AE133" s="104">
        <f t="shared" si="35"/>
        <v>16392887.230720004</v>
      </c>
      <c r="AF133" s="105">
        <v>57.2</v>
      </c>
      <c r="AG133" s="193">
        <v>255882.98</v>
      </c>
      <c r="AH133" s="104">
        <f t="shared" ref="AH133" si="102">AF133*AG133</f>
        <v>14636506.456000002</v>
      </c>
      <c r="AI133" s="104">
        <f t="shared" si="37"/>
        <v>16392887.230720004</v>
      </c>
      <c r="AJ133" s="106">
        <v>0</v>
      </c>
      <c r="AK133" s="106">
        <v>0</v>
      </c>
      <c r="AL133" s="106">
        <v>0</v>
      </c>
      <c r="AM133" s="106">
        <v>0</v>
      </c>
      <c r="AN133" s="106">
        <v>0</v>
      </c>
      <c r="AO133" s="106">
        <v>0</v>
      </c>
      <c r="AP133" s="106">
        <v>0</v>
      </c>
      <c r="AQ133" s="106">
        <v>0</v>
      </c>
      <c r="AR133" s="106">
        <v>0</v>
      </c>
      <c r="AS133" s="106">
        <v>0</v>
      </c>
      <c r="AT133" s="106">
        <v>0</v>
      </c>
      <c r="AU133" s="106">
        <v>0</v>
      </c>
      <c r="AV133" s="107">
        <f t="shared" si="38"/>
        <v>114.4</v>
      </c>
      <c r="AW133" s="42">
        <v>0</v>
      </c>
      <c r="AX133" s="42">
        <f t="shared" si="28"/>
        <v>0</v>
      </c>
      <c r="AY133" s="108" t="s">
        <v>203</v>
      </c>
      <c r="AZ133" s="109"/>
      <c r="BA133" s="109"/>
      <c r="BB133" s="111"/>
      <c r="BC133" s="110" t="s">
        <v>462</v>
      </c>
      <c r="BD133" s="110" t="s">
        <v>462</v>
      </c>
      <c r="BE133" s="111"/>
      <c r="BF133" s="111"/>
      <c r="BG133" s="111"/>
      <c r="BH133" s="111"/>
      <c r="BI133" s="111"/>
      <c r="BJ133" s="88"/>
      <c r="BK133" s="27">
        <v>14</v>
      </c>
    </row>
    <row r="134" spans="1:63" s="188" customFormat="1" ht="12.95" customHeight="1" x14ac:dyDescent="0.25">
      <c r="A134" s="183" t="s">
        <v>405</v>
      </c>
      <c r="B134" s="159">
        <v>210023515</v>
      </c>
      <c r="C134" s="159" t="s">
        <v>688</v>
      </c>
      <c r="D134" s="159"/>
      <c r="E134" s="213"/>
      <c r="F134" s="194" t="s">
        <v>460</v>
      </c>
      <c r="G134" s="194" t="s">
        <v>457</v>
      </c>
      <c r="H134" s="194" t="s">
        <v>461</v>
      </c>
      <c r="I134" s="184" t="s">
        <v>143</v>
      </c>
      <c r="J134" s="153" t="s">
        <v>149</v>
      </c>
      <c r="K134" s="184" t="s">
        <v>196</v>
      </c>
      <c r="L134" s="183">
        <v>30</v>
      </c>
      <c r="M134" s="154" t="s">
        <v>197</v>
      </c>
      <c r="N134" s="195" t="s">
        <v>365</v>
      </c>
      <c r="O134" s="153" t="s">
        <v>166</v>
      </c>
      <c r="P134" s="184" t="s">
        <v>125</v>
      </c>
      <c r="Q134" s="183" t="s">
        <v>122</v>
      </c>
      <c r="R134" s="184" t="s">
        <v>200</v>
      </c>
      <c r="S134" s="184" t="s">
        <v>201</v>
      </c>
      <c r="T134" s="183"/>
      <c r="U134" s="183" t="s">
        <v>398</v>
      </c>
      <c r="V134" s="183" t="s">
        <v>146</v>
      </c>
      <c r="W134" s="194">
        <v>30</v>
      </c>
      <c r="X134" s="194">
        <v>60</v>
      </c>
      <c r="Y134" s="157">
        <v>10</v>
      </c>
      <c r="Z134" s="197" t="s">
        <v>409</v>
      </c>
      <c r="AA134" s="182" t="s">
        <v>138</v>
      </c>
      <c r="AB134" s="186">
        <v>48.91</v>
      </c>
      <c r="AC134" s="198">
        <v>255882.98</v>
      </c>
      <c r="AD134" s="186">
        <v>12515236.5518</v>
      </c>
      <c r="AE134" s="186">
        <v>14017064.938016001</v>
      </c>
      <c r="AF134" s="186">
        <v>57.2</v>
      </c>
      <c r="AG134" s="186">
        <v>229950</v>
      </c>
      <c r="AH134" s="186">
        <v>13153140</v>
      </c>
      <c r="AI134" s="186">
        <v>14731516.800000001</v>
      </c>
      <c r="AJ134" s="187">
        <v>0</v>
      </c>
      <c r="AK134" s="187">
        <v>0</v>
      </c>
      <c r="AL134" s="187">
        <v>0</v>
      </c>
      <c r="AM134" s="187">
        <v>0</v>
      </c>
      <c r="AN134" s="187">
        <v>0</v>
      </c>
      <c r="AO134" s="187">
        <v>0</v>
      </c>
      <c r="AP134" s="187">
        <v>0</v>
      </c>
      <c r="AQ134" s="187">
        <v>0</v>
      </c>
      <c r="AR134" s="187">
        <v>0</v>
      </c>
      <c r="AS134" s="187">
        <v>0</v>
      </c>
      <c r="AT134" s="187">
        <v>0</v>
      </c>
      <c r="AU134" s="187">
        <v>0</v>
      </c>
      <c r="AV134" s="187">
        <f t="shared" si="38"/>
        <v>106.11</v>
      </c>
      <c r="AW134" s="186">
        <f t="shared" ref="AW134" si="103">AD134+AH134+AL134+AP134+AT134</f>
        <v>25668376.551799998</v>
      </c>
      <c r="AX134" s="186">
        <f t="shared" si="28"/>
        <v>28748581.738016002</v>
      </c>
      <c r="AY134" s="159" t="s">
        <v>203</v>
      </c>
      <c r="AZ134" s="184"/>
      <c r="BA134" s="184"/>
      <c r="BB134" s="196"/>
      <c r="BC134" s="194" t="s">
        <v>462</v>
      </c>
      <c r="BD134" s="194" t="s">
        <v>462</v>
      </c>
      <c r="BE134" s="196"/>
      <c r="BF134" s="196"/>
      <c r="BG134" s="196"/>
      <c r="BH134" s="196"/>
      <c r="BI134" s="196"/>
      <c r="BJ134" s="88"/>
      <c r="BK134" s="32" t="s">
        <v>653</v>
      </c>
    </row>
    <row r="135" spans="1:63" s="165" customFormat="1" ht="12.95" customHeight="1" x14ac:dyDescent="0.25">
      <c r="A135" s="67" t="s">
        <v>405</v>
      </c>
      <c r="B135" s="73"/>
      <c r="C135" s="190" t="s">
        <v>499</v>
      </c>
      <c r="D135" s="73"/>
      <c r="E135" s="212"/>
      <c r="F135" s="69" t="s">
        <v>463</v>
      </c>
      <c r="G135" s="69" t="s">
        <v>457</v>
      </c>
      <c r="H135" s="12" t="s">
        <v>464</v>
      </c>
      <c r="I135" s="25" t="s">
        <v>143</v>
      </c>
      <c r="J135" s="1" t="s">
        <v>149</v>
      </c>
      <c r="K135" s="25" t="s">
        <v>196</v>
      </c>
      <c r="L135" s="24">
        <v>30</v>
      </c>
      <c r="M135" s="70" t="s">
        <v>197</v>
      </c>
      <c r="N135" s="71" t="s">
        <v>365</v>
      </c>
      <c r="O135" s="24" t="s">
        <v>126</v>
      </c>
      <c r="P135" s="25" t="s">
        <v>125</v>
      </c>
      <c r="Q135" s="24" t="s">
        <v>122</v>
      </c>
      <c r="R135" s="25" t="s">
        <v>200</v>
      </c>
      <c r="S135" s="25" t="s">
        <v>201</v>
      </c>
      <c r="T135" s="24"/>
      <c r="U135" s="24" t="s">
        <v>398</v>
      </c>
      <c r="V135" s="24" t="s">
        <v>146</v>
      </c>
      <c r="W135" s="9">
        <v>30</v>
      </c>
      <c r="X135" s="9">
        <v>60</v>
      </c>
      <c r="Y135" s="16">
        <v>10</v>
      </c>
      <c r="Z135" s="87" t="s">
        <v>409</v>
      </c>
      <c r="AA135" s="5" t="s">
        <v>138</v>
      </c>
      <c r="AB135" s="72">
        <v>5</v>
      </c>
      <c r="AC135" s="191">
        <v>609901.93000000005</v>
      </c>
      <c r="AD135" s="72">
        <f t="shared" si="34"/>
        <v>3049509.6500000004</v>
      </c>
      <c r="AE135" s="72">
        <f t="shared" si="35"/>
        <v>3415450.8080000007</v>
      </c>
      <c r="AF135" s="72">
        <v>5</v>
      </c>
      <c r="AG135" s="191">
        <v>609901.93000000005</v>
      </c>
      <c r="AH135" s="72">
        <f t="shared" si="36"/>
        <v>3049509.6500000004</v>
      </c>
      <c r="AI135" s="72">
        <f t="shared" si="37"/>
        <v>3415450.8080000007</v>
      </c>
      <c r="AJ135" s="19">
        <v>0</v>
      </c>
      <c r="AK135" s="19">
        <v>0</v>
      </c>
      <c r="AL135" s="19">
        <v>0</v>
      </c>
      <c r="AM135" s="19">
        <v>0</v>
      </c>
      <c r="AN135" s="19">
        <v>0</v>
      </c>
      <c r="AO135" s="19">
        <v>0</v>
      </c>
      <c r="AP135" s="19">
        <v>0</v>
      </c>
      <c r="AQ135" s="19">
        <v>0</v>
      </c>
      <c r="AR135" s="19">
        <v>0</v>
      </c>
      <c r="AS135" s="19">
        <v>0</v>
      </c>
      <c r="AT135" s="19">
        <v>0</v>
      </c>
      <c r="AU135" s="19">
        <v>0</v>
      </c>
      <c r="AV135" s="65">
        <f t="shared" si="38"/>
        <v>10</v>
      </c>
      <c r="AW135" s="42">
        <v>0</v>
      </c>
      <c r="AX135" s="42">
        <f t="shared" si="28"/>
        <v>0</v>
      </c>
      <c r="AY135" s="4" t="s">
        <v>203</v>
      </c>
      <c r="AZ135" s="25"/>
      <c r="BA135" s="25"/>
      <c r="BB135" s="45"/>
      <c r="BC135" s="12" t="s">
        <v>465</v>
      </c>
      <c r="BD135" s="25"/>
      <c r="BE135" s="45"/>
      <c r="BF135" s="45"/>
      <c r="BG135" s="45"/>
      <c r="BH135" s="45"/>
      <c r="BI135" s="45"/>
      <c r="BJ135" s="88"/>
      <c r="BK135" s="88"/>
    </row>
    <row r="136" spans="1:63" s="165" customFormat="1" ht="12.95" customHeight="1" x14ac:dyDescent="0.25">
      <c r="A136" s="67" t="s">
        <v>405</v>
      </c>
      <c r="B136" s="102"/>
      <c r="C136" s="192" t="s">
        <v>582</v>
      </c>
      <c r="D136" s="112"/>
      <c r="E136" s="212"/>
      <c r="F136" s="69" t="s">
        <v>463</v>
      </c>
      <c r="G136" s="69" t="s">
        <v>457</v>
      </c>
      <c r="H136" s="12" t="s">
        <v>464</v>
      </c>
      <c r="I136" s="25" t="s">
        <v>143</v>
      </c>
      <c r="J136" s="1" t="s">
        <v>149</v>
      </c>
      <c r="K136" s="25" t="s">
        <v>196</v>
      </c>
      <c r="L136" s="24">
        <v>30</v>
      </c>
      <c r="M136" s="70" t="s">
        <v>197</v>
      </c>
      <c r="N136" s="71" t="s">
        <v>365</v>
      </c>
      <c r="O136" s="1" t="s">
        <v>166</v>
      </c>
      <c r="P136" s="25" t="s">
        <v>125</v>
      </c>
      <c r="Q136" s="24" t="s">
        <v>122</v>
      </c>
      <c r="R136" s="25" t="s">
        <v>200</v>
      </c>
      <c r="S136" s="25" t="s">
        <v>201</v>
      </c>
      <c r="T136" s="24"/>
      <c r="U136" s="24" t="s">
        <v>398</v>
      </c>
      <c r="V136" s="24" t="s">
        <v>146</v>
      </c>
      <c r="W136" s="9">
        <v>30</v>
      </c>
      <c r="X136" s="9">
        <v>60</v>
      </c>
      <c r="Y136" s="16">
        <v>10</v>
      </c>
      <c r="Z136" s="87" t="s">
        <v>409</v>
      </c>
      <c r="AA136" s="5" t="s">
        <v>138</v>
      </c>
      <c r="AB136" s="103">
        <v>5</v>
      </c>
      <c r="AC136" s="193">
        <v>609901.93000000005</v>
      </c>
      <c r="AD136" s="104">
        <f t="shared" ref="AD136" si="104">AB136*AC136</f>
        <v>3049509.6500000004</v>
      </c>
      <c r="AE136" s="104">
        <f t="shared" ref="AE136" si="105">AD136*1.12</f>
        <v>3415450.8080000007</v>
      </c>
      <c r="AF136" s="105">
        <v>5</v>
      </c>
      <c r="AG136" s="193">
        <v>609901.93000000005</v>
      </c>
      <c r="AH136" s="104">
        <f t="shared" ref="AH136" si="106">AF136*AG136</f>
        <v>3049509.6500000004</v>
      </c>
      <c r="AI136" s="104">
        <f t="shared" ref="AI136:AI157" si="107">AH136*1.12</f>
        <v>3415450.8080000007</v>
      </c>
      <c r="AJ136" s="106">
        <v>0</v>
      </c>
      <c r="AK136" s="106">
        <v>0</v>
      </c>
      <c r="AL136" s="106">
        <v>0</v>
      </c>
      <c r="AM136" s="106">
        <v>0</v>
      </c>
      <c r="AN136" s="106">
        <v>0</v>
      </c>
      <c r="AO136" s="106">
        <v>0</v>
      </c>
      <c r="AP136" s="106">
        <v>0</v>
      </c>
      <c r="AQ136" s="106">
        <v>0</v>
      </c>
      <c r="AR136" s="106">
        <v>0</v>
      </c>
      <c r="AS136" s="106">
        <v>0</v>
      </c>
      <c r="AT136" s="106">
        <v>0</v>
      </c>
      <c r="AU136" s="106">
        <v>0</v>
      </c>
      <c r="AV136" s="107">
        <f t="shared" ref="AV136:AV137" si="108">AB136+AF136+AJ136+AN136+AR136</f>
        <v>10</v>
      </c>
      <c r="AW136" s="42">
        <v>0</v>
      </c>
      <c r="AX136" s="42">
        <f t="shared" ref="AX136" si="109">AW136*1.12</f>
        <v>0</v>
      </c>
      <c r="AY136" s="108" t="s">
        <v>203</v>
      </c>
      <c r="AZ136" s="109"/>
      <c r="BA136" s="109"/>
      <c r="BB136" s="111"/>
      <c r="BC136" s="110" t="s">
        <v>465</v>
      </c>
      <c r="BD136" s="109"/>
      <c r="BE136" s="111"/>
      <c r="BF136" s="111"/>
      <c r="BG136" s="111"/>
      <c r="BH136" s="111"/>
      <c r="BI136" s="111"/>
      <c r="BJ136" s="88"/>
      <c r="BK136" s="27">
        <v>14</v>
      </c>
    </row>
    <row r="137" spans="1:63" s="188" customFormat="1" ht="12.95" customHeight="1" x14ac:dyDescent="0.25">
      <c r="A137" s="183" t="s">
        <v>405</v>
      </c>
      <c r="B137" s="159">
        <v>210034665</v>
      </c>
      <c r="C137" s="159" t="s">
        <v>689</v>
      </c>
      <c r="D137" s="159"/>
      <c r="E137" s="213"/>
      <c r="F137" s="194" t="s">
        <v>463</v>
      </c>
      <c r="G137" s="194" t="s">
        <v>457</v>
      </c>
      <c r="H137" s="194" t="s">
        <v>464</v>
      </c>
      <c r="I137" s="184" t="s">
        <v>143</v>
      </c>
      <c r="J137" s="153" t="s">
        <v>149</v>
      </c>
      <c r="K137" s="184" t="s">
        <v>196</v>
      </c>
      <c r="L137" s="183">
        <v>30</v>
      </c>
      <c r="M137" s="154" t="s">
        <v>197</v>
      </c>
      <c r="N137" s="195" t="s">
        <v>365</v>
      </c>
      <c r="O137" s="153" t="s">
        <v>166</v>
      </c>
      <c r="P137" s="184" t="s">
        <v>125</v>
      </c>
      <c r="Q137" s="183" t="s">
        <v>122</v>
      </c>
      <c r="R137" s="184" t="s">
        <v>200</v>
      </c>
      <c r="S137" s="184" t="s">
        <v>201</v>
      </c>
      <c r="T137" s="183"/>
      <c r="U137" s="183" t="s">
        <v>398</v>
      </c>
      <c r="V137" s="183" t="s">
        <v>146</v>
      </c>
      <c r="W137" s="194">
        <v>30</v>
      </c>
      <c r="X137" s="194">
        <v>60</v>
      </c>
      <c r="Y137" s="157">
        <v>10</v>
      </c>
      <c r="Z137" s="197" t="s">
        <v>409</v>
      </c>
      <c r="AA137" s="182" t="s">
        <v>138</v>
      </c>
      <c r="AB137" s="186">
        <v>2.4500000000000002</v>
      </c>
      <c r="AC137" s="198">
        <v>609901.93000000005</v>
      </c>
      <c r="AD137" s="186">
        <v>1494259.7285000002</v>
      </c>
      <c r="AE137" s="186">
        <v>1673570.8959200003</v>
      </c>
      <c r="AF137" s="186">
        <v>5</v>
      </c>
      <c r="AG137" s="186">
        <v>609901.93000000005</v>
      </c>
      <c r="AH137" s="186">
        <v>3049509.6500000004</v>
      </c>
      <c r="AI137" s="186">
        <v>3415450.8080000007</v>
      </c>
      <c r="AJ137" s="187">
        <v>0</v>
      </c>
      <c r="AK137" s="187">
        <v>0</v>
      </c>
      <c r="AL137" s="187">
        <v>0</v>
      </c>
      <c r="AM137" s="187">
        <v>0</v>
      </c>
      <c r="AN137" s="187">
        <v>0</v>
      </c>
      <c r="AO137" s="187">
        <v>0</v>
      </c>
      <c r="AP137" s="187">
        <v>0</v>
      </c>
      <c r="AQ137" s="187">
        <v>0</v>
      </c>
      <c r="AR137" s="187">
        <v>0</v>
      </c>
      <c r="AS137" s="187">
        <v>0</v>
      </c>
      <c r="AT137" s="187">
        <v>0</v>
      </c>
      <c r="AU137" s="187">
        <v>0</v>
      </c>
      <c r="AV137" s="187">
        <f t="shared" si="108"/>
        <v>7.45</v>
      </c>
      <c r="AW137" s="186">
        <f t="shared" ref="AW137" si="110">AD137+AH137+AL137+AP137+AT137</f>
        <v>4543769.3785000006</v>
      </c>
      <c r="AX137" s="186">
        <f t="shared" ref="AX137:AX157" si="111">AW137*1.12</f>
        <v>5089021.7039200012</v>
      </c>
      <c r="AY137" s="159" t="s">
        <v>203</v>
      </c>
      <c r="AZ137" s="184"/>
      <c r="BA137" s="184"/>
      <c r="BB137" s="196"/>
      <c r="BC137" s="194" t="s">
        <v>465</v>
      </c>
      <c r="BD137" s="184"/>
      <c r="BE137" s="196"/>
      <c r="BF137" s="196"/>
      <c r="BG137" s="196"/>
      <c r="BH137" s="196"/>
      <c r="BI137" s="196"/>
      <c r="BJ137" s="88"/>
      <c r="BK137" s="32" t="s">
        <v>653</v>
      </c>
    </row>
    <row r="138" spans="1:63" s="165" customFormat="1" ht="12.95" customHeight="1" x14ac:dyDescent="0.25">
      <c r="A138" s="1" t="s">
        <v>162</v>
      </c>
      <c r="B138" s="1" t="s">
        <v>218</v>
      </c>
      <c r="C138" s="149" t="s">
        <v>645</v>
      </c>
      <c r="D138" s="15">
        <v>210023363</v>
      </c>
      <c r="E138" s="15"/>
      <c r="F138" s="15" t="s">
        <v>631</v>
      </c>
      <c r="G138" s="15" t="s">
        <v>632</v>
      </c>
      <c r="H138" s="71" t="s">
        <v>633</v>
      </c>
      <c r="I138" s="15" t="s">
        <v>120</v>
      </c>
      <c r="J138" s="15"/>
      <c r="K138" s="15" t="s">
        <v>196</v>
      </c>
      <c r="L138" s="70" t="s">
        <v>76</v>
      </c>
      <c r="M138" s="70" t="s">
        <v>122</v>
      </c>
      <c r="N138" s="71" t="s">
        <v>634</v>
      </c>
      <c r="O138" s="70" t="s">
        <v>144</v>
      </c>
      <c r="P138" s="71" t="s">
        <v>125</v>
      </c>
      <c r="Q138" s="70" t="s">
        <v>122</v>
      </c>
      <c r="R138" s="71" t="s">
        <v>635</v>
      </c>
      <c r="S138" s="71" t="s">
        <v>201</v>
      </c>
      <c r="T138" s="6"/>
      <c r="U138" s="6" t="s">
        <v>636</v>
      </c>
      <c r="V138" s="6" t="s">
        <v>637</v>
      </c>
      <c r="W138" s="150">
        <v>30</v>
      </c>
      <c r="X138" s="71">
        <v>60</v>
      </c>
      <c r="Y138" s="71">
        <v>10</v>
      </c>
      <c r="Z138" s="40" t="s">
        <v>638</v>
      </c>
      <c r="AA138" s="71" t="s">
        <v>138</v>
      </c>
      <c r="AB138" s="40">
        <v>389</v>
      </c>
      <c r="AC138" s="151">
        <v>33487.129999999997</v>
      </c>
      <c r="AD138" s="151">
        <f>AC138*AB138</f>
        <v>13026493.569999998</v>
      </c>
      <c r="AE138" s="151">
        <f>AD138*1.12</f>
        <v>14589672.7984</v>
      </c>
      <c r="AF138" s="10">
        <v>500</v>
      </c>
      <c r="AG138" s="151">
        <v>33487.129999999997</v>
      </c>
      <c r="AH138" s="151">
        <f t="shared" ref="AH138:AH139" si="112">AG138*AF138</f>
        <v>16743564.999999998</v>
      </c>
      <c r="AI138" s="151">
        <f t="shared" si="107"/>
        <v>18752792.800000001</v>
      </c>
      <c r="AJ138" s="10">
        <v>500</v>
      </c>
      <c r="AK138" s="151">
        <v>33487.129999999997</v>
      </c>
      <c r="AL138" s="151">
        <f t="shared" ref="AL138:AL139" si="113">AK138*AJ138</f>
        <v>16743564.999999998</v>
      </c>
      <c r="AM138" s="151">
        <f t="shared" ref="AM138:AM157" si="114">AL138*1.12</f>
        <v>18752792.800000001</v>
      </c>
      <c r="AN138" s="10">
        <v>500</v>
      </c>
      <c r="AO138" s="151">
        <v>33487.129999999997</v>
      </c>
      <c r="AP138" s="151">
        <f t="shared" ref="AP138:AP139" si="115">AO138*AN138</f>
        <v>16743564.999999998</v>
      </c>
      <c r="AQ138" s="151">
        <f t="shared" ref="AQ138:AQ139" si="116">AP138*1.12</f>
        <v>18752792.800000001</v>
      </c>
      <c r="AR138" s="10">
        <v>500</v>
      </c>
      <c r="AS138" s="151">
        <v>33487.129999999997</v>
      </c>
      <c r="AT138" s="151">
        <f t="shared" ref="AT138:AT139" si="117">AS138*AR138</f>
        <v>16743564.999999998</v>
      </c>
      <c r="AU138" s="151">
        <f t="shared" ref="AU138:AU139" si="118">AT138*1.12</f>
        <v>18752792.800000001</v>
      </c>
      <c r="AV138" s="10">
        <f>AR138+AN138+AJ138+AF138+AB138</f>
        <v>2389</v>
      </c>
      <c r="AW138" s="52">
        <f>AT138+AP138+AL138+AH138+AD138</f>
        <v>80000753.569999993</v>
      </c>
      <c r="AX138" s="52">
        <f t="shared" si="111"/>
        <v>89600843.998400003</v>
      </c>
      <c r="AY138" s="70" t="s">
        <v>129</v>
      </c>
      <c r="AZ138" s="15"/>
      <c r="BA138" s="15"/>
      <c r="BB138" s="15"/>
      <c r="BC138" s="15"/>
      <c r="BD138" s="71" t="s">
        <v>639</v>
      </c>
      <c r="BE138" s="15"/>
      <c r="BF138" s="15"/>
      <c r="BG138" s="15"/>
      <c r="BH138" s="15"/>
      <c r="BI138" s="15"/>
      <c r="BJ138" s="27"/>
      <c r="BK138" s="27"/>
    </row>
    <row r="139" spans="1:63" s="165" customFormat="1" ht="12.95" customHeight="1" x14ac:dyDescent="0.25">
      <c r="A139" s="1" t="s">
        <v>162</v>
      </c>
      <c r="B139" s="1" t="s">
        <v>218</v>
      </c>
      <c r="C139" s="149" t="s">
        <v>646</v>
      </c>
      <c r="D139" s="15">
        <v>220016065</v>
      </c>
      <c r="E139" s="15"/>
      <c r="F139" s="15" t="s">
        <v>631</v>
      </c>
      <c r="G139" s="15" t="s">
        <v>632</v>
      </c>
      <c r="H139" s="71" t="s">
        <v>633</v>
      </c>
      <c r="I139" s="15" t="s">
        <v>120</v>
      </c>
      <c r="J139" s="15"/>
      <c r="K139" s="15" t="s">
        <v>196</v>
      </c>
      <c r="L139" s="70" t="s">
        <v>76</v>
      </c>
      <c r="M139" s="70" t="s">
        <v>122</v>
      </c>
      <c r="N139" s="71" t="s">
        <v>634</v>
      </c>
      <c r="O139" s="70" t="s">
        <v>144</v>
      </c>
      <c r="P139" s="71" t="s">
        <v>125</v>
      </c>
      <c r="Q139" s="70" t="s">
        <v>122</v>
      </c>
      <c r="R139" s="71" t="s">
        <v>635</v>
      </c>
      <c r="S139" s="71" t="s">
        <v>201</v>
      </c>
      <c r="T139" s="6"/>
      <c r="U139" s="6" t="s">
        <v>636</v>
      </c>
      <c r="V139" s="6" t="s">
        <v>637</v>
      </c>
      <c r="W139" s="150">
        <v>30</v>
      </c>
      <c r="X139" s="71">
        <v>60</v>
      </c>
      <c r="Y139" s="71">
        <v>10</v>
      </c>
      <c r="Z139" s="40" t="s">
        <v>638</v>
      </c>
      <c r="AA139" s="71" t="s">
        <v>138</v>
      </c>
      <c r="AB139" s="40">
        <v>51</v>
      </c>
      <c r="AC139" s="151">
        <v>33904.99</v>
      </c>
      <c r="AD139" s="151">
        <f>AC139*AB139</f>
        <v>1729154.49</v>
      </c>
      <c r="AE139" s="151">
        <f>AD139*1.12</f>
        <v>1936653.0288000002</v>
      </c>
      <c r="AF139" s="10">
        <v>250</v>
      </c>
      <c r="AG139" s="151">
        <v>33904.99</v>
      </c>
      <c r="AH139" s="151">
        <f t="shared" si="112"/>
        <v>8476247.5</v>
      </c>
      <c r="AI139" s="151">
        <f t="shared" si="107"/>
        <v>9493397.2000000011</v>
      </c>
      <c r="AJ139" s="10">
        <v>250</v>
      </c>
      <c r="AK139" s="151">
        <v>33904.99</v>
      </c>
      <c r="AL139" s="151">
        <f t="shared" si="113"/>
        <v>8476247.5</v>
      </c>
      <c r="AM139" s="151">
        <f t="shared" si="114"/>
        <v>9493397.2000000011</v>
      </c>
      <c r="AN139" s="10">
        <v>250</v>
      </c>
      <c r="AO139" s="151">
        <v>33904.99</v>
      </c>
      <c r="AP139" s="151">
        <f t="shared" si="115"/>
        <v>8476247.5</v>
      </c>
      <c r="AQ139" s="151">
        <f t="shared" si="116"/>
        <v>9493397.2000000011</v>
      </c>
      <c r="AR139" s="10">
        <v>250</v>
      </c>
      <c r="AS139" s="151">
        <v>33904.99</v>
      </c>
      <c r="AT139" s="151">
        <f t="shared" si="117"/>
        <v>8476247.5</v>
      </c>
      <c r="AU139" s="151">
        <f t="shared" si="118"/>
        <v>9493397.2000000011</v>
      </c>
      <c r="AV139" s="10">
        <f>AR139+AN139+AJ139+AF139+AB139</f>
        <v>1051</v>
      </c>
      <c r="AW139" s="52">
        <v>0</v>
      </c>
      <c r="AX139" s="52">
        <f t="shared" si="111"/>
        <v>0</v>
      </c>
      <c r="AY139" s="70" t="s">
        <v>129</v>
      </c>
      <c r="AZ139" s="15"/>
      <c r="BA139" s="15"/>
      <c r="BB139" s="15"/>
      <c r="BC139" s="15"/>
      <c r="BD139" s="71" t="s">
        <v>640</v>
      </c>
      <c r="BE139" s="15"/>
      <c r="BF139" s="15"/>
      <c r="BG139" s="15"/>
      <c r="BH139" s="15"/>
      <c r="BI139" s="15"/>
      <c r="BJ139" s="27"/>
      <c r="BK139" s="27" t="s">
        <v>838</v>
      </c>
    </row>
    <row r="140" spans="1:63" s="188" customFormat="1" ht="12.75" customHeight="1" x14ac:dyDescent="0.25">
      <c r="A140" s="153" t="s">
        <v>162</v>
      </c>
      <c r="B140" s="153">
        <v>210013579</v>
      </c>
      <c r="C140" s="179" t="s">
        <v>742</v>
      </c>
      <c r="D140" s="153"/>
      <c r="E140" s="153"/>
      <c r="F140" s="156" t="s">
        <v>690</v>
      </c>
      <c r="G140" s="199" t="s">
        <v>691</v>
      </c>
      <c r="H140" s="199" t="s">
        <v>692</v>
      </c>
      <c r="I140" s="159" t="s">
        <v>120</v>
      </c>
      <c r="J140" s="153" t="s">
        <v>693</v>
      </c>
      <c r="K140" s="153" t="s">
        <v>196</v>
      </c>
      <c r="L140" s="156" t="s">
        <v>76</v>
      </c>
      <c r="M140" s="182" t="s">
        <v>197</v>
      </c>
      <c r="N140" s="156" t="s">
        <v>365</v>
      </c>
      <c r="O140" s="153" t="s">
        <v>694</v>
      </c>
      <c r="P140" s="153" t="s">
        <v>125</v>
      </c>
      <c r="Q140" s="194" t="s">
        <v>122</v>
      </c>
      <c r="R140" s="156" t="s">
        <v>635</v>
      </c>
      <c r="S140" s="153" t="s">
        <v>201</v>
      </c>
      <c r="T140" s="156"/>
      <c r="U140" s="153" t="s">
        <v>695</v>
      </c>
      <c r="V140" s="156" t="s">
        <v>696</v>
      </c>
      <c r="W140" s="157">
        <v>30</v>
      </c>
      <c r="X140" s="157">
        <v>60</v>
      </c>
      <c r="Y140" s="157">
        <v>10</v>
      </c>
      <c r="Z140" s="153" t="s">
        <v>697</v>
      </c>
      <c r="AA140" s="159" t="s">
        <v>138</v>
      </c>
      <c r="AB140" s="187"/>
      <c r="AC140" s="187"/>
      <c r="AD140" s="187"/>
      <c r="AE140" s="187"/>
      <c r="AF140" s="187">
        <v>133.55000000000001</v>
      </c>
      <c r="AG140" s="187">
        <v>1828124.97</v>
      </c>
      <c r="AH140" s="187">
        <f t="shared" ref="AH140:AH157" si="119">AF140*AG140</f>
        <v>244146089.74350002</v>
      </c>
      <c r="AI140" s="187">
        <f t="shared" si="107"/>
        <v>273443620.51272005</v>
      </c>
      <c r="AJ140" s="187">
        <v>133.82</v>
      </c>
      <c r="AK140" s="187">
        <v>1828124.97</v>
      </c>
      <c r="AL140" s="187">
        <f t="shared" ref="AL140:AL157" si="120">AJ140*AK140</f>
        <v>244639683.48539999</v>
      </c>
      <c r="AM140" s="187">
        <f t="shared" si="114"/>
        <v>273996445.50364804</v>
      </c>
      <c r="AN140" s="187"/>
      <c r="AO140" s="187"/>
      <c r="AP140" s="187"/>
      <c r="AQ140" s="187"/>
      <c r="AR140" s="187"/>
      <c r="AS140" s="187"/>
      <c r="AT140" s="187"/>
      <c r="AU140" s="187"/>
      <c r="AV140" s="187">
        <f>AB140+AF140+AJ140+AN140+AR140</f>
        <v>267.37</v>
      </c>
      <c r="AW140" s="186">
        <v>0</v>
      </c>
      <c r="AX140" s="186">
        <f t="shared" si="111"/>
        <v>0</v>
      </c>
      <c r="AY140" s="159" t="s">
        <v>203</v>
      </c>
      <c r="AZ140" s="156"/>
      <c r="BA140" s="156"/>
      <c r="BB140" s="153"/>
      <c r="BC140" s="153" t="s">
        <v>698</v>
      </c>
      <c r="BD140" s="153"/>
      <c r="BE140" s="153"/>
      <c r="BF140" s="153"/>
      <c r="BG140" s="159"/>
      <c r="BH140" s="159"/>
      <c r="BI140" s="159"/>
      <c r="BJ140" s="32"/>
      <c r="BK140" s="32"/>
    </row>
    <row r="141" spans="1:63" s="188" customFormat="1" ht="12.95" customHeight="1" x14ac:dyDescent="0.25">
      <c r="A141" s="153" t="s">
        <v>162</v>
      </c>
      <c r="B141" s="153">
        <v>210013579</v>
      </c>
      <c r="C141" s="179" t="s">
        <v>817</v>
      </c>
      <c r="D141" s="153"/>
      <c r="E141" s="153"/>
      <c r="F141" s="156" t="s">
        <v>690</v>
      </c>
      <c r="G141" s="199" t="s">
        <v>691</v>
      </c>
      <c r="H141" s="199" t="s">
        <v>692</v>
      </c>
      <c r="I141" s="159" t="s">
        <v>120</v>
      </c>
      <c r="J141" s="153" t="s">
        <v>693</v>
      </c>
      <c r="K141" s="153" t="s">
        <v>196</v>
      </c>
      <c r="L141" s="156" t="s">
        <v>76</v>
      </c>
      <c r="M141" s="182" t="s">
        <v>197</v>
      </c>
      <c r="N141" s="156" t="s">
        <v>365</v>
      </c>
      <c r="O141" s="246" t="s">
        <v>806</v>
      </c>
      <c r="P141" s="153" t="s">
        <v>125</v>
      </c>
      <c r="Q141" s="194" t="s">
        <v>122</v>
      </c>
      <c r="R141" s="156" t="s">
        <v>635</v>
      </c>
      <c r="S141" s="153" t="s">
        <v>201</v>
      </c>
      <c r="T141" s="156"/>
      <c r="U141" s="153" t="s">
        <v>695</v>
      </c>
      <c r="V141" s="156" t="s">
        <v>696</v>
      </c>
      <c r="W141" s="157">
        <v>30</v>
      </c>
      <c r="X141" s="157">
        <v>60</v>
      </c>
      <c r="Y141" s="157">
        <v>10</v>
      </c>
      <c r="Z141" s="153" t="s">
        <v>697</v>
      </c>
      <c r="AA141" s="159" t="s">
        <v>138</v>
      </c>
      <c r="AB141" s="187"/>
      <c r="AC141" s="187"/>
      <c r="AD141" s="187"/>
      <c r="AE141" s="187"/>
      <c r="AF141" s="187">
        <v>133.55000000000001</v>
      </c>
      <c r="AG141" s="187">
        <v>1828124.97</v>
      </c>
      <c r="AH141" s="187">
        <f t="shared" si="119"/>
        <v>244146089.74350002</v>
      </c>
      <c r="AI141" s="187">
        <f t="shared" si="107"/>
        <v>273443620.51272005</v>
      </c>
      <c r="AJ141" s="187">
        <v>133.82</v>
      </c>
      <c r="AK141" s="187">
        <v>1828124.97</v>
      </c>
      <c r="AL141" s="187">
        <f t="shared" si="120"/>
        <v>244639683.48539999</v>
      </c>
      <c r="AM141" s="187">
        <f t="shared" si="114"/>
        <v>273996445.50364804</v>
      </c>
      <c r="AN141" s="187"/>
      <c r="AO141" s="187"/>
      <c r="AP141" s="187"/>
      <c r="AQ141" s="187"/>
      <c r="AR141" s="187"/>
      <c r="AS141" s="187"/>
      <c r="AT141" s="187"/>
      <c r="AU141" s="187"/>
      <c r="AV141" s="187">
        <f>AB141+AF141+AJ141+AN141+AR141</f>
        <v>267.37</v>
      </c>
      <c r="AW141" s="186">
        <f t="shared" ref="AW141:AW157" si="121">AD141+AH141+AL141+AP141+AT141</f>
        <v>488785773.22890002</v>
      </c>
      <c r="AX141" s="186">
        <f t="shared" si="111"/>
        <v>547440066.01636803</v>
      </c>
      <c r="AY141" s="159" t="s">
        <v>203</v>
      </c>
      <c r="AZ141" s="156"/>
      <c r="BA141" s="156"/>
      <c r="BB141" s="153"/>
      <c r="BC141" s="153" t="s">
        <v>698</v>
      </c>
      <c r="BD141" s="153"/>
      <c r="BE141" s="153"/>
      <c r="BF141" s="153"/>
      <c r="BG141" s="159"/>
      <c r="BH141" s="159"/>
      <c r="BI141" s="159"/>
      <c r="BJ141" s="272"/>
      <c r="BK141" s="32">
        <v>14</v>
      </c>
    </row>
    <row r="142" spans="1:63" s="188" customFormat="1" ht="12.95" customHeight="1" x14ac:dyDescent="0.25">
      <c r="A142" s="153" t="s">
        <v>162</v>
      </c>
      <c r="B142" s="153">
        <v>210017794</v>
      </c>
      <c r="C142" s="179" t="s">
        <v>743</v>
      </c>
      <c r="D142" s="153"/>
      <c r="E142" s="153"/>
      <c r="F142" s="156" t="s">
        <v>690</v>
      </c>
      <c r="G142" s="199" t="s">
        <v>691</v>
      </c>
      <c r="H142" s="199" t="s">
        <v>692</v>
      </c>
      <c r="I142" s="159" t="s">
        <v>120</v>
      </c>
      <c r="J142" s="153" t="s">
        <v>693</v>
      </c>
      <c r="K142" s="153" t="s">
        <v>196</v>
      </c>
      <c r="L142" s="156" t="s">
        <v>76</v>
      </c>
      <c r="M142" s="182" t="s">
        <v>197</v>
      </c>
      <c r="N142" s="156" t="s">
        <v>365</v>
      </c>
      <c r="O142" s="153" t="s">
        <v>694</v>
      </c>
      <c r="P142" s="153" t="s">
        <v>125</v>
      </c>
      <c r="Q142" s="194" t="s">
        <v>122</v>
      </c>
      <c r="R142" s="156" t="s">
        <v>635</v>
      </c>
      <c r="S142" s="153" t="s">
        <v>201</v>
      </c>
      <c r="T142" s="156"/>
      <c r="U142" s="153" t="s">
        <v>695</v>
      </c>
      <c r="V142" s="156" t="s">
        <v>696</v>
      </c>
      <c r="W142" s="157">
        <v>30</v>
      </c>
      <c r="X142" s="157">
        <v>60</v>
      </c>
      <c r="Y142" s="157">
        <v>10</v>
      </c>
      <c r="Z142" s="153" t="s">
        <v>697</v>
      </c>
      <c r="AA142" s="159" t="s">
        <v>138</v>
      </c>
      <c r="AB142" s="187"/>
      <c r="AC142" s="187"/>
      <c r="AD142" s="187"/>
      <c r="AE142" s="187"/>
      <c r="AF142" s="187">
        <v>105.54</v>
      </c>
      <c r="AG142" s="187">
        <v>2182950</v>
      </c>
      <c r="AH142" s="187">
        <f t="shared" si="119"/>
        <v>230388543</v>
      </c>
      <c r="AI142" s="187">
        <f t="shared" si="107"/>
        <v>258035168.16000003</v>
      </c>
      <c r="AJ142" s="187">
        <v>105.14</v>
      </c>
      <c r="AK142" s="187">
        <v>2182950</v>
      </c>
      <c r="AL142" s="187">
        <f t="shared" si="120"/>
        <v>229515363</v>
      </c>
      <c r="AM142" s="187">
        <f t="shared" si="114"/>
        <v>257057206.56000003</v>
      </c>
      <c r="AN142" s="187"/>
      <c r="AO142" s="187"/>
      <c r="AP142" s="187"/>
      <c r="AQ142" s="187"/>
      <c r="AR142" s="187"/>
      <c r="AS142" s="187"/>
      <c r="AT142" s="187"/>
      <c r="AU142" s="187"/>
      <c r="AV142" s="187">
        <f t="shared" ref="AV142:AV157" si="122">AB142+AF142+AJ142+AN142+AR142</f>
        <v>210.68</v>
      </c>
      <c r="AW142" s="186">
        <v>0</v>
      </c>
      <c r="AX142" s="186">
        <f t="shared" si="111"/>
        <v>0</v>
      </c>
      <c r="AY142" s="159" t="s">
        <v>203</v>
      </c>
      <c r="AZ142" s="156"/>
      <c r="BA142" s="156"/>
      <c r="BB142" s="153"/>
      <c r="BC142" s="153" t="s">
        <v>699</v>
      </c>
      <c r="BD142" s="153"/>
      <c r="BE142" s="153"/>
      <c r="BF142" s="153"/>
      <c r="BG142" s="159"/>
      <c r="BH142" s="159"/>
      <c r="BI142" s="159"/>
      <c r="BJ142" s="32"/>
      <c r="BK142" s="32"/>
    </row>
    <row r="143" spans="1:63" s="188" customFormat="1" ht="12.95" customHeight="1" x14ac:dyDescent="0.25">
      <c r="A143" s="153" t="s">
        <v>162</v>
      </c>
      <c r="B143" s="153">
        <v>210017794</v>
      </c>
      <c r="C143" s="179" t="s">
        <v>818</v>
      </c>
      <c r="D143" s="153"/>
      <c r="E143" s="153"/>
      <c r="F143" s="156" t="s">
        <v>690</v>
      </c>
      <c r="G143" s="199" t="s">
        <v>691</v>
      </c>
      <c r="H143" s="199" t="s">
        <v>692</v>
      </c>
      <c r="I143" s="159" t="s">
        <v>120</v>
      </c>
      <c r="J143" s="153" t="s">
        <v>693</v>
      </c>
      <c r="K143" s="153" t="s">
        <v>196</v>
      </c>
      <c r="L143" s="156" t="s">
        <v>76</v>
      </c>
      <c r="M143" s="182" t="s">
        <v>197</v>
      </c>
      <c r="N143" s="156" t="s">
        <v>365</v>
      </c>
      <c r="O143" s="246" t="s">
        <v>806</v>
      </c>
      <c r="P143" s="153" t="s">
        <v>125</v>
      </c>
      <c r="Q143" s="194" t="s">
        <v>122</v>
      </c>
      <c r="R143" s="156" t="s">
        <v>635</v>
      </c>
      <c r="S143" s="153" t="s">
        <v>201</v>
      </c>
      <c r="T143" s="156"/>
      <c r="U143" s="153" t="s">
        <v>695</v>
      </c>
      <c r="V143" s="156" t="s">
        <v>696</v>
      </c>
      <c r="W143" s="157">
        <v>30</v>
      </c>
      <c r="X143" s="157">
        <v>60</v>
      </c>
      <c r="Y143" s="157">
        <v>10</v>
      </c>
      <c r="Z143" s="153" t="s">
        <v>697</v>
      </c>
      <c r="AA143" s="159" t="s">
        <v>138</v>
      </c>
      <c r="AB143" s="187"/>
      <c r="AC143" s="187"/>
      <c r="AD143" s="187"/>
      <c r="AE143" s="187"/>
      <c r="AF143" s="187">
        <v>105.54</v>
      </c>
      <c r="AG143" s="187">
        <v>2182950</v>
      </c>
      <c r="AH143" s="187">
        <f t="shared" si="119"/>
        <v>230388543</v>
      </c>
      <c r="AI143" s="187">
        <f t="shared" si="107"/>
        <v>258035168.16000003</v>
      </c>
      <c r="AJ143" s="187">
        <v>105.14</v>
      </c>
      <c r="AK143" s="187">
        <v>2182950</v>
      </c>
      <c r="AL143" s="187">
        <f t="shared" si="120"/>
        <v>229515363</v>
      </c>
      <c r="AM143" s="187">
        <f t="shared" si="114"/>
        <v>257057206.56000003</v>
      </c>
      <c r="AN143" s="187"/>
      <c r="AO143" s="187"/>
      <c r="AP143" s="187"/>
      <c r="AQ143" s="187"/>
      <c r="AR143" s="187"/>
      <c r="AS143" s="187"/>
      <c r="AT143" s="187"/>
      <c r="AU143" s="187"/>
      <c r="AV143" s="187">
        <f t="shared" si="122"/>
        <v>210.68</v>
      </c>
      <c r="AW143" s="186">
        <f t="shared" si="121"/>
        <v>459903906</v>
      </c>
      <c r="AX143" s="186">
        <f t="shared" si="111"/>
        <v>515092374.72000003</v>
      </c>
      <c r="AY143" s="159" t="s">
        <v>203</v>
      </c>
      <c r="AZ143" s="156"/>
      <c r="BA143" s="156"/>
      <c r="BB143" s="153"/>
      <c r="BC143" s="153" t="s">
        <v>699</v>
      </c>
      <c r="BD143" s="153"/>
      <c r="BE143" s="153"/>
      <c r="BF143" s="153"/>
      <c r="BG143" s="159"/>
      <c r="BH143" s="159"/>
      <c r="BI143" s="159"/>
      <c r="BJ143" s="272"/>
      <c r="BK143" s="32">
        <v>14</v>
      </c>
    </row>
    <row r="144" spans="1:63" s="188" customFormat="1" ht="12.95" customHeight="1" x14ac:dyDescent="0.25">
      <c r="A144" s="153" t="s">
        <v>162</v>
      </c>
      <c r="B144" s="153">
        <v>210017795</v>
      </c>
      <c r="C144" s="179" t="s">
        <v>744</v>
      </c>
      <c r="D144" s="153"/>
      <c r="E144" s="153"/>
      <c r="F144" s="156" t="s">
        <v>690</v>
      </c>
      <c r="G144" s="199" t="s">
        <v>691</v>
      </c>
      <c r="H144" s="199" t="s">
        <v>692</v>
      </c>
      <c r="I144" s="159" t="s">
        <v>120</v>
      </c>
      <c r="J144" s="153" t="s">
        <v>693</v>
      </c>
      <c r="K144" s="153" t="s">
        <v>196</v>
      </c>
      <c r="L144" s="156" t="s">
        <v>76</v>
      </c>
      <c r="M144" s="182" t="s">
        <v>197</v>
      </c>
      <c r="N144" s="156" t="s">
        <v>365</v>
      </c>
      <c r="O144" s="153" t="s">
        <v>694</v>
      </c>
      <c r="P144" s="153" t="s">
        <v>125</v>
      </c>
      <c r="Q144" s="194" t="s">
        <v>122</v>
      </c>
      <c r="R144" s="156" t="s">
        <v>635</v>
      </c>
      <c r="S144" s="153" t="s">
        <v>201</v>
      </c>
      <c r="T144" s="156"/>
      <c r="U144" s="153" t="s">
        <v>695</v>
      </c>
      <c r="V144" s="156" t="s">
        <v>696</v>
      </c>
      <c r="W144" s="157">
        <v>30</v>
      </c>
      <c r="X144" s="157">
        <v>60</v>
      </c>
      <c r="Y144" s="157">
        <v>10</v>
      </c>
      <c r="Z144" s="153" t="s">
        <v>697</v>
      </c>
      <c r="AA144" s="159" t="s">
        <v>138</v>
      </c>
      <c r="AB144" s="187"/>
      <c r="AC144" s="187"/>
      <c r="AD144" s="187"/>
      <c r="AE144" s="187"/>
      <c r="AF144" s="187">
        <v>12.63</v>
      </c>
      <c r="AG144" s="187">
        <v>2182950</v>
      </c>
      <c r="AH144" s="187">
        <f t="shared" si="119"/>
        <v>27570658.5</v>
      </c>
      <c r="AI144" s="187">
        <f t="shared" si="107"/>
        <v>30879137.520000003</v>
      </c>
      <c r="AJ144" s="187">
        <v>12.38</v>
      </c>
      <c r="AK144" s="187">
        <v>2182950</v>
      </c>
      <c r="AL144" s="187">
        <f t="shared" si="120"/>
        <v>27024921</v>
      </c>
      <c r="AM144" s="187">
        <f t="shared" si="114"/>
        <v>30267911.520000003</v>
      </c>
      <c r="AN144" s="187"/>
      <c r="AO144" s="187"/>
      <c r="AP144" s="187"/>
      <c r="AQ144" s="187"/>
      <c r="AR144" s="187"/>
      <c r="AS144" s="187"/>
      <c r="AT144" s="187"/>
      <c r="AU144" s="187"/>
      <c r="AV144" s="187">
        <f t="shared" si="122"/>
        <v>25.01</v>
      </c>
      <c r="AW144" s="186">
        <v>0</v>
      </c>
      <c r="AX144" s="186">
        <f t="shared" si="111"/>
        <v>0</v>
      </c>
      <c r="AY144" s="159" t="s">
        <v>203</v>
      </c>
      <c r="AZ144" s="156"/>
      <c r="BA144" s="156"/>
      <c r="BB144" s="153"/>
      <c r="BC144" s="153" t="s">
        <v>700</v>
      </c>
      <c r="BD144" s="153"/>
      <c r="BE144" s="153"/>
      <c r="BF144" s="153"/>
      <c r="BG144" s="159"/>
      <c r="BH144" s="159"/>
      <c r="BI144" s="159"/>
      <c r="BJ144" s="32"/>
      <c r="BK144" s="32"/>
    </row>
    <row r="145" spans="1:63" s="188" customFormat="1" ht="12.95" customHeight="1" x14ac:dyDescent="0.25">
      <c r="A145" s="153" t="s">
        <v>162</v>
      </c>
      <c r="B145" s="153">
        <v>210017795</v>
      </c>
      <c r="C145" s="179" t="s">
        <v>819</v>
      </c>
      <c r="D145" s="153"/>
      <c r="E145" s="153"/>
      <c r="F145" s="156" t="s">
        <v>690</v>
      </c>
      <c r="G145" s="199" t="s">
        <v>691</v>
      </c>
      <c r="H145" s="199" t="s">
        <v>692</v>
      </c>
      <c r="I145" s="159" t="s">
        <v>120</v>
      </c>
      <c r="J145" s="153" t="s">
        <v>693</v>
      </c>
      <c r="K145" s="153" t="s">
        <v>196</v>
      </c>
      <c r="L145" s="156" t="s">
        <v>76</v>
      </c>
      <c r="M145" s="182" t="s">
        <v>197</v>
      </c>
      <c r="N145" s="156" t="s">
        <v>365</v>
      </c>
      <c r="O145" s="246" t="s">
        <v>806</v>
      </c>
      <c r="P145" s="153" t="s">
        <v>125</v>
      </c>
      <c r="Q145" s="194" t="s">
        <v>122</v>
      </c>
      <c r="R145" s="156" t="s">
        <v>635</v>
      </c>
      <c r="S145" s="153" t="s">
        <v>201</v>
      </c>
      <c r="T145" s="156"/>
      <c r="U145" s="153" t="s">
        <v>695</v>
      </c>
      <c r="V145" s="156" t="s">
        <v>696</v>
      </c>
      <c r="W145" s="157">
        <v>30</v>
      </c>
      <c r="X145" s="157">
        <v>60</v>
      </c>
      <c r="Y145" s="157">
        <v>10</v>
      </c>
      <c r="Z145" s="153" t="s">
        <v>697</v>
      </c>
      <c r="AA145" s="159" t="s">
        <v>138</v>
      </c>
      <c r="AB145" s="187"/>
      <c r="AC145" s="187"/>
      <c r="AD145" s="187"/>
      <c r="AE145" s="187"/>
      <c r="AF145" s="187">
        <v>12.63</v>
      </c>
      <c r="AG145" s="187">
        <v>2182950</v>
      </c>
      <c r="AH145" s="187">
        <f t="shared" si="119"/>
        <v>27570658.5</v>
      </c>
      <c r="AI145" s="187">
        <f t="shared" si="107"/>
        <v>30879137.520000003</v>
      </c>
      <c r="AJ145" s="187">
        <v>12.38</v>
      </c>
      <c r="AK145" s="187">
        <v>2182950</v>
      </c>
      <c r="AL145" s="187">
        <f t="shared" si="120"/>
        <v>27024921</v>
      </c>
      <c r="AM145" s="187">
        <f t="shared" si="114"/>
        <v>30267911.520000003</v>
      </c>
      <c r="AN145" s="187"/>
      <c r="AO145" s="187"/>
      <c r="AP145" s="187"/>
      <c r="AQ145" s="187"/>
      <c r="AR145" s="187"/>
      <c r="AS145" s="187"/>
      <c r="AT145" s="187"/>
      <c r="AU145" s="187"/>
      <c r="AV145" s="187">
        <f t="shared" si="122"/>
        <v>25.01</v>
      </c>
      <c r="AW145" s="186">
        <f t="shared" si="121"/>
        <v>54595579.5</v>
      </c>
      <c r="AX145" s="186">
        <f t="shared" si="111"/>
        <v>61147049.040000007</v>
      </c>
      <c r="AY145" s="159" t="s">
        <v>203</v>
      </c>
      <c r="AZ145" s="156"/>
      <c r="BA145" s="156"/>
      <c r="BB145" s="153"/>
      <c r="BC145" s="153" t="s">
        <v>700</v>
      </c>
      <c r="BD145" s="153"/>
      <c r="BE145" s="153"/>
      <c r="BF145" s="153"/>
      <c r="BG145" s="159"/>
      <c r="BH145" s="159"/>
      <c r="BI145" s="159"/>
      <c r="BJ145" s="272"/>
      <c r="BK145" s="32">
        <v>14</v>
      </c>
    </row>
    <row r="146" spans="1:63" s="188" customFormat="1" ht="12.95" customHeight="1" x14ac:dyDescent="0.25">
      <c r="A146" s="153" t="s">
        <v>162</v>
      </c>
      <c r="B146" s="153">
        <v>210022792</v>
      </c>
      <c r="C146" s="179" t="s">
        <v>745</v>
      </c>
      <c r="D146" s="153"/>
      <c r="E146" s="153"/>
      <c r="F146" s="156" t="s">
        <v>690</v>
      </c>
      <c r="G146" s="199" t="s">
        <v>691</v>
      </c>
      <c r="H146" s="199" t="s">
        <v>692</v>
      </c>
      <c r="I146" s="159" t="s">
        <v>120</v>
      </c>
      <c r="J146" s="153" t="s">
        <v>693</v>
      </c>
      <c r="K146" s="153" t="s">
        <v>196</v>
      </c>
      <c r="L146" s="156" t="s">
        <v>76</v>
      </c>
      <c r="M146" s="182" t="s">
        <v>197</v>
      </c>
      <c r="N146" s="156" t="s">
        <v>365</v>
      </c>
      <c r="O146" s="153" t="s">
        <v>694</v>
      </c>
      <c r="P146" s="153" t="s">
        <v>125</v>
      </c>
      <c r="Q146" s="194" t="s">
        <v>122</v>
      </c>
      <c r="R146" s="156" t="s">
        <v>635</v>
      </c>
      <c r="S146" s="153" t="s">
        <v>201</v>
      </c>
      <c r="T146" s="156"/>
      <c r="U146" s="153" t="s">
        <v>695</v>
      </c>
      <c r="V146" s="156" t="s">
        <v>696</v>
      </c>
      <c r="W146" s="157">
        <v>30</v>
      </c>
      <c r="X146" s="157">
        <v>60</v>
      </c>
      <c r="Y146" s="157">
        <v>10</v>
      </c>
      <c r="Z146" s="153" t="s">
        <v>697</v>
      </c>
      <c r="AA146" s="159" t="s">
        <v>138</v>
      </c>
      <c r="AB146" s="187"/>
      <c r="AC146" s="187"/>
      <c r="AD146" s="187"/>
      <c r="AE146" s="187"/>
      <c r="AF146" s="187">
        <v>26.33</v>
      </c>
      <c r="AG146" s="187">
        <v>1984500</v>
      </c>
      <c r="AH146" s="187">
        <f t="shared" si="119"/>
        <v>52251885</v>
      </c>
      <c r="AI146" s="187">
        <f t="shared" si="107"/>
        <v>58522111.200000003</v>
      </c>
      <c r="AJ146" s="187">
        <v>26.33</v>
      </c>
      <c r="AK146" s="187">
        <v>1984500</v>
      </c>
      <c r="AL146" s="187">
        <f t="shared" si="120"/>
        <v>52251885</v>
      </c>
      <c r="AM146" s="187">
        <f t="shared" si="114"/>
        <v>58522111.200000003</v>
      </c>
      <c r="AN146" s="187"/>
      <c r="AO146" s="187"/>
      <c r="AP146" s="187"/>
      <c r="AQ146" s="187"/>
      <c r="AR146" s="187"/>
      <c r="AS146" s="187"/>
      <c r="AT146" s="187"/>
      <c r="AU146" s="187"/>
      <c r="AV146" s="187">
        <f t="shared" si="122"/>
        <v>52.66</v>
      </c>
      <c r="AW146" s="186">
        <v>0</v>
      </c>
      <c r="AX146" s="186">
        <f t="shared" si="111"/>
        <v>0</v>
      </c>
      <c r="AY146" s="159" t="s">
        <v>203</v>
      </c>
      <c r="AZ146" s="156"/>
      <c r="BA146" s="156"/>
      <c r="BB146" s="153"/>
      <c r="BC146" s="153" t="s">
        <v>701</v>
      </c>
      <c r="BD146" s="153"/>
      <c r="BE146" s="153"/>
      <c r="BF146" s="153"/>
      <c r="BG146" s="159"/>
      <c r="BH146" s="159"/>
      <c r="BI146" s="159"/>
      <c r="BJ146" s="32"/>
      <c r="BK146" s="32"/>
    </row>
    <row r="147" spans="1:63" s="188" customFormat="1" ht="12.95" customHeight="1" x14ac:dyDescent="0.25">
      <c r="A147" s="153" t="s">
        <v>162</v>
      </c>
      <c r="B147" s="153">
        <v>210022792</v>
      </c>
      <c r="C147" s="179" t="s">
        <v>820</v>
      </c>
      <c r="D147" s="153"/>
      <c r="E147" s="153"/>
      <c r="F147" s="156" t="s">
        <v>690</v>
      </c>
      <c r="G147" s="199" t="s">
        <v>691</v>
      </c>
      <c r="H147" s="199" t="s">
        <v>692</v>
      </c>
      <c r="I147" s="159" t="s">
        <v>120</v>
      </c>
      <c r="J147" s="153" t="s">
        <v>693</v>
      </c>
      <c r="K147" s="153" t="s">
        <v>196</v>
      </c>
      <c r="L147" s="156" t="s">
        <v>76</v>
      </c>
      <c r="M147" s="182" t="s">
        <v>197</v>
      </c>
      <c r="N147" s="156" t="s">
        <v>365</v>
      </c>
      <c r="O147" s="246" t="s">
        <v>806</v>
      </c>
      <c r="P147" s="153" t="s">
        <v>125</v>
      </c>
      <c r="Q147" s="194" t="s">
        <v>122</v>
      </c>
      <c r="R147" s="156" t="s">
        <v>635</v>
      </c>
      <c r="S147" s="153" t="s">
        <v>201</v>
      </c>
      <c r="T147" s="156"/>
      <c r="U147" s="153" t="s">
        <v>695</v>
      </c>
      <c r="V147" s="156" t="s">
        <v>696</v>
      </c>
      <c r="W147" s="157">
        <v>30</v>
      </c>
      <c r="X147" s="157">
        <v>60</v>
      </c>
      <c r="Y147" s="157">
        <v>10</v>
      </c>
      <c r="Z147" s="153" t="s">
        <v>697</v>
      </c>
      <c r="AA147" s="159" t="s">
        <v>138</v>
      </c>
      <c r="AB147" s="187"/>
      <c r="AC147" s="187"/>
      <c r="AD147" s="187"/>
      <c r="AE147" s="187"/>
      <c r="AF147" s="187">
        <v>26.33</v>
      </c>
      <c r="AG147" s="187">
        <v>1984500</v>
      </c>
      <c r="AH147" s="187">
        <f t="shared" si="119"/>
        <v>52251885</v>
      </c>
      <c r="AI147" s="187">
        <f t="shared" si="107"/>
        <v>58522111.200000003</v>
      </c>
      <c r="AJ147" s="187">
        <v>26.33</v>
      </c>
      <c r="AK147" s="187">
        <v>1984500</v>
      </c>
      <c r="AL147" s="187">
        <f t="shared" si="120"/>
        <v>52251885</v>
      </c>
      <c r="AM147" s="187">
        <f t="shared" si="114"/>
        <v>58522111.200000003</v>
      </c>
      <c r="AN147" s="187"/>
      <c r="AO147" s="187"/>
      <c r="AP147" s="187"/>
      <c r="AQ147" s="187"/>
      <c r="AR147" s="187"/>
      <c r="AS147" s="187"/>
      <c r="AT147" s="187"/>
      <c r="AU147" s="187"/>
      <c r="AV147" s="187">
        <f t="shared" si="122"/>
        <v>52.66</v>
      </c>
      <c r="AW147" s="186">
        <f t="shared" si="121"/>
        <v>104503770</v>
      </c>
      <c r="AX147" s="186">
        <f t="shared" si="111"/>
        <v>117044222.40000001</v>
      </c>
      <c r="AY147" s="159" t="s">
        <v>203</v>
      </c>
      <c r="AZ147" s="156"/>
      <c r="BA147" s="156"/>
      <c r="BB147" s="153"/>
      <c r="BC147" s="153" t="s">
        <v>701</v>
      </c>
      <c r="BD147" s="153"/>
      <c r="BE147" s="153"/>
      <c r="BF147" s="153"/>
      <c r="BG147" s="159"/>
      <c r="BH147" s="159"/>
      <c r="BI147" s="159"/>
      <c r="BJ147" s="272"/>
      <c r="BK147" s="32">
        <v>14</v>
      </c>
    </row>
    <row r="148" spans="1:63" s="188" customFormat="1" ht="12.95" customHeight="1" x14ac:dyDescent="0.25">
      <c r="A148" s="153" t="s">
        <v>162</v>
      </c>
      <c r="B148" s="153">
        <v>210024667</v>
      </c>
      <c r="C148" s="179" t="s">
        <v>746</v>
      </c>
      <c r="D148" s="153"/>
      <c r="E148" s="153"/>
      <c r="F148" s="156" t="s">
        <v>690</v>
      </c>
      <c r="G148" s="199" t="s">
        <v>691</v>
      </c>
      <c r="H148" s="199" t="s">
        <v>692</v>
      </c>
      <c r="I148" s="159" t="s">
        <v>120</v>
      </c>
      <c r="J148" s="153" t="s">
        <v>693</v>
      </c>
      <c r="K148" s="153" t="s">
        <v>196</v>
      </c>
      <c r="L148" s="156" t="s">
        <v>76</v>
      </c>
      <c r="M148" s="182" t="s">
        <v>197</v>
      </c>
      <c r="N148" s="156" t="s">
        <v>365</v>
      </c>
      <c r="O148" s="153" t="s">
        <v>694</v>
      </c>
      <c r="P148" s="153" t="s">
        <v>125</v>
      </c>
      <c r="Q148" s="194" t="s">
        <v>122</v>
      </c>
      <c r="R148" s="156" t="s">
        <v>635</v>
      </c>
      <c r="S148" s="153" t="s">
        <v>201</v>
      </c>
      <c r="T148" s="156"/>
      <c r="U148" s="153" t="s">
        <v>695</v>
      </c>
      <c r="V148" s="156" t="s">
        <v>696</v>
      </c>
      <c r="W148" s="157">
        <v>30</v>
      </c>
      <c r="X148" s="157">
        <v>60</v>
      </c>
      <c r="Y148" s="157">
        <v>10</v>
      </c>
      <c r="Z148" s="153" t="s">
        <v>697</v>
      </c>
      <c r="AA148" s="159" t="s">
        <v>138</v>
      </c>
      <c r="AB148" s="187"/>
      <c r="AC148" s="187"/>
      <c r="AD148" s="187"/>
      <c r="AE148" s="187"/>
      <c r="AF148" s="187">
        <v>7</v>
      </c>
      <c r="AG148" s="187">
        <v>2310000</v>
      </c>
      <c r="AH148" s="187">
        <f t="shared" si="119"/>
        <v>16170000</v>
      </c>
      <c r="AI148" s="187">
        <f t="shared" si="107"/>
        <v>18110400</v>
      </c>
      <c r="AJ148" s="187">
        <v>6.73</v>
      </c>
      <c r="AK148" s="187">
        <v>2310000</v>
      </c>
      <c r="AL148" s="187">
        <f t="shared" si="120"/>
        <v>15546300.000000002</v>
      </c>
      <c r="AM148" s="187">
        <f t="shared" si="114"/>
        <v>17411856.000000004</v>
      </c>
      <c r="AN148" s="187"/>
      <c r="AO148" s="187"/>
      <c r="AP148" s="187"/>
      <c r="AQ148" s="187"/>
      <c r="AR148" s="187"/>
      <c r="AS148" s="187"/>
      <c r="AT148" s="187"/>
      <c r="AU148" s="187"/>
      <c r="AV148" s="187">
        <f t="shared" si="122"/>
        <v>13.73</v>
      </c>
      <c r="AW148" s="186">
        <v>0</v>
      </c>
      <c r="AX148" s="186">
        <f t="shared" si="111"/>
        <v>0</v>
      </c>
      <c r="AY148" s="159" t="s">
        <v>203</v>
      </c>
      <c r="AZ148" s="156"/>
      <c r="BA148" s="156"/>
      <c r="BB148" s="153"/>
      <c r="BC148" s="153" t="s">
        <v>702</v>
      </c>
      <c r="BD148" s="153"/>
      <c r="BE148" s="153"/>
      <c r="BF148" s="153"/>
      <c r="BG148" s="159"/>
      <c r="BH148" s="159"/>
      <c r="BI148" s="159"/>
      <c r="BJ148" s="32"/>
      <c r="BK148" s="32"/>
    </row>
    <row r="149" spans="1:63" s="188" customFormat="1" ht="12.95" customHeight="1" x14ac:dyDescent="0.25">
      <c r="A149" s="153" t="s">
        <v>162</v>
      </c>
      <c r="B149" s="153">
        <v>210024667</v>
      </c>
      <c r="C149" s="179" t="s">
        <v>821</v>
      </c>
      <c r="D149" s="153"/>
      <c r="E149" s="153"/>
      <c r="F149" s="156" t="s">
        <v>690</v>
      </c>
      <c r="G149" s="199" t="s">
        <v>691</v>
      </c>
      <c r="H149" s="199" t="s">
        <v>692</v>
      </c>
      <c r="I149" s="159" t="s">
        <v>120</v>
      </c>
      <c r="J149" s="153" t="s">
        <v>693</v>
      </c>
      <c r="K149" s="153" t="s">
        <v>196</v>
      </c>
      <c r="L149" s="156" t="s">
        <v>76</v>
      </c>
      <c r="M149" s="182" t="s">
        <v>197</v>
      </c>
      <c r="N149" s="156" t="s">
        <v>365</v>
      </c>
      <c r="O149" s="246" t="s">
        <v>806</v>
      </c>
      <c r="P149" s="153" t="s">
        <v>125</v>
      </c>
      <c r="Q149" s="194" t="s">
        <v>122</v>
      </c>
      <c r="R149" s="156" t="s">
        <v>635</v>
      </c>
      <c r="S149" s="153" t="s">
        <v>201</v>
      </c>
      <c r="T149" s="156"/>
      <c r="U149" s="153" t="s">
        <v>695</v>
      </c>
      <c r="V149" s="156" t="s">
        <v>696</v>
      </c>
      <c r="W149" s="157">
        <v>30</v>
      </c>
      <c r="X149" s="157">
        <v>60</v>
      </c>
      <c r="Y149" s="157">
        <v>10</v>
      </c>
      <c r="Z149" s="153" t="s">
        <v>697</v>
      </c>
      <c r="AA149" s="159" t="s">
        <v>138</v>
      </c>
      <c r="AB149" s="187"/>
      <c r="AC149" s="187"/>
      <c r="AD149" s="187"/>
      <c r="AE149" s="187"/>
      <c r="AF149" s="187">
        <v>7</v>
      </c>
      <c r="AG149" s="187">
        <v>2310000</v>
      </c>
      <c r="AH149" s="187">
        <f t="shared" si="119"/>
        <v>16170000</v>
      </c>
      <c r="AI149" s="187">
        <f t="shared" si="107"/>
        <v>18110400</v>
      </c>
      <c r="AJ149" s="187">
        <v>6.73</v>
      </c>
      <c r="AK149" s="187">
        <v>2310000</v>
      </c>
      <c r="AL149" s="187">
        <f t="shared" si="120"/>
        <v>15546300.000000002</v>
      </c>
      <c r="AM149" s="187">
        <f t="shared" si="114"/>
        <v>17411856.000000004</v>
      </c>
      <c r="AN149" s="187"/>
      <c r="AO149" s="187"/>
      <c r="AP149" s="187"/>
      <c r="AQ149" s="187"/>
      <c r="AR149" s="187"/>
      <c r="AS149" s="187"/>
      <c r="AT149" s="187"/>
      <c r="AU149" s="187"/>
      <c r="AV149" s="187">
        <f t="shared" si="122"/>
        <v>13.73</v>
      </c>
      <c r="AW149" s="186">
        <f t="shared" si="121"/>
        <v>31716300</v>
      </c>
      <c r="AX149" s="186">
        <f t="shared" si="111"/>
        <v>35522256</v>
      </c>
      <c r="AY149" s="159" t="s">
        <v>203</v>
      </c>
      <c r="AZ149" s="156"/>
      <c r="BA149" s="156"/>
      <c r="BB149" s="153"/>
      <c r="BC149" s="153" t="s">
        <v>702</v>
      </c>
      <c r="BD149" s="153"/>
      <c r="BE149" s="153"/>
      <c r="BF149" s="153"/>
      <c r="BG149" s="159"/>
      <c r="BH149" s="159"/>
      <c r="BI149" s="159"/>
      <c r="BJ149" s="272"/>
      <c r="BK149" s="32">
        <v>14</v>
      </c>
    </row>
    <row r="150" spans="1:63" s="188" customFormat="1" ht="12.95" customHeight="1" x14ac:dyDescent="0.25">
      <c r="A150" s="153" t="s">
        <v>162</v>
      </c>
      <c r="B150" s="153">
        <v>210029197</v>
      </c>
      <c r="C150" s="179" t="s">
        <v>747</v>
      </c>
      <c r="D150" s="153"/>
      <c r="E150" s="153"/>
      <c r="F150" s="156" t="s">
        <v>690</v>
      </c>
      <c r="G150" s="199" t="s">
        <v>691</v>
      </c>
      <c r="H150" s="199" t="s">
        <v>692</v>
      </c>
      <c r="I150" s="159" t="s">
        <v>120</v>
      </c>
      <c r="J150" s="153" t="s">
        <v>693</v>
      </c>
      <c r="K150" s="153" t="s">
        <v>196</v>
      </c>
      <c r="L150" s="156" t="s">
        <v>76</v>
      </c>
      <c r="M150" s="182" t="s">
        <v>197</v>
      </c>
      <c r="N150" s="156" t="s">
        <v>365</v>
      </c>
      <c r="O150" s="153" t="s">
        <v>694</v>
      </c>
      <c r="P150" s="153" t="s">
        <v>125</v>
      </c>
      <c r="Q150" s="194" t="s">
        <v>122</v>
      </c>
      <c r="R150" s="156" t="s">
        <v>635</v>
      </c>
      <c r="S150" s="153" t="s">
        <v>201</v>
      </c>
      <c r="T150" s="156"/>
      <c r="U150" s="153" t="s">
        <v>695</v>
      </c>
      <c r="V150" s="156" t="s">
        <v>696</v>
      </c>
      <c r="W150" s="157">
        <v>30</v>
      </c>
      <c r="X150" s="157">
        <v>60</v>
      </c>
      <c r="Y150" s="157">
        <v>10</v>
      </c>
      <c r="Z150" s="153" t="s">
        <v>697</v>
      </c>
      <c r="AA150" s="159" t="s">
        <v>138</v>
      </c>
      <c r="AB150" s="187"/>
      <c r="AC150" s="187"/>
      <c r="AD150" s="187"/>
      <c r="AE150" s="187"/>
      <c r="AF150" s="187">
        <v>48.58</v>
      </c>
      <c r="AG150" s="187">
        <v>2100000</v>
      </c>
      <c r="AH150" s="187">
        <f t="shared" si="119"/>
        <v>102018000</v>
      </c>
      <c r="AI150" s="187">
        <f t="shared" si="107"/>
        <v>114260160.00000001</v>
      </c>
      <c r="AJ150" s="187">
        <v>48.97</v>
      </c>
      <c r="AK150" s="187">
        <v>2100000</v>
      </c>
      <c r="AL150" s="187">
        <f t="shared" si="120"/>
        <v>102837000</v>
      </c>
      <c r="AM150" s="187">
        <f t="shared" si="114"/>
        <v>115177440.00000001</v>
      </c>
      <c r="AN150" s="187"/>
      <c r="AO150" s="187"/>
      <c r="AP150" s="187"/>
      <c r="AQ150" s="187"/>
      <c r="AR150" s="187"/>
      <c r="AS150" s="187"/>
      <c r="AT150" s="187"/>
      <c r="AU150" s="187"/>
      <c r="AV150" s="187">
        <f t="shared" si="122"/>
        <v>97.55</v>
      </c>
      <c r="AW150" s="186">
        <v>0</v>
      </c>
      <c r="AX150" s="186">
        <f t="shared" si="111"/>
        <v>0</v>
      </c>
      <c r="AY150" s="159" t="s">
        <v>203</v>
      </c>
      <c r="AZ150" s="156"/>
      <c r="BA150" s="156"/>
      <c r="BB150" s="153"/>
      <c r="BC150" s="153" t="s">
        <v>703</v>
      </c>
      <c r="BD150" s="153"/>
      <c r="BE150" s="153"/>
      <c r="BF150" s="153"/>
      <c r="BG150" s="159"/>
      <c r="BH150" s="159"/>
      <c r="BI150" s="159"/>
      <c r="BJ150" s="32"/>
      <c r="BK150" s="32"/>
    </row>
    <row r="151" spans="1:63" s="188" customFormat="1" ht="12.95" customHeight="1" x14ac:dyDescent="0.25">
      <c r="A151" s="153" t="s">
        <v>162</v>
      </c>
      <c r="B151" s="153">
        <v>210029197</v>
      </c>
      <c r="C151" s="179" t="s">
        <v>822</v>
      </c>
      <c r="D151" s="153"/>
      <c r="E151" s="153"/>
      <c r="F151" s="156" t="s">
        <v>690</v>
      </c>
      <c r="G151" s="199" t="s">
        <v>691</v>
      </c>
      <c r="H151" s="199" t="s">
        <v>692</v>
      </c>
      <c r="I151" s="159" t="s">
        <v>120</v>
      </c>
      <c r="J151" s="153" t="s">
        <v>693</v>
      </c>
      <c r="K151" s="153" t="s">
        <v>196</v>
      </c>
      <c r="L151" s="156" t="s">
        <v>76</v>
      </c>
      <c r="M151" s="182" t="s">
        <v>197</v>
      </c>
      <c r="N151" s="156" t="s">
        <v>365</v>
      </c>
      <c r="O151" s="246" t="s">
        <v>806</v>
      </c>
      <c r="P151" s="153" t="s">
        <v>125</v>
      </c>
      <c r="Q151" s="194" t="s">
        <v>122</v>
      </c>
      <c r="R151" s="156" t="s">
        <v>635</v>
      </c>
      <c r="S151" s="153" t="s">
        <v>201</v>
      </c>
      <c r="T151" s="156"/>
      <c r="U151" s="153" t="s">
        <v>695</v>
      </c>
      <c r="V151" s="156" t="s">
        <v>696</v>
      </c>
      <c r="W151" s="157">
        <v>30</v>
      </c>
      <c r="X151" s="157">
        <v>60</v>
      </c>
      <c r="Y151" s="157">
        <v>10</v>
      </c>
      <c r="Z151" s="153" t="s">
        <v>697</v>
      </c>
      <c r="AA151" s="159" t="s">
        <v>138</v>
      </c>
      <c r="AB151" s="187"/>
      <c r="AC151" s="187"/>
      <c r="AD151" s="187"/>
      <c r="AE151" s="187"/>
      <c r="AF151" s="187">
        <v>48.58</v>
      </c>
      <c r="AG151" s="187">
        <v>2100000</v>
      </c>
      <c r="AH151" s="187">
        <f t="shared" si="119"/>
        <v>102018000</v>
      </c>
      <c r="AI151" s="187">
        <f t="shared" si="107"/>
        <v>114260160.00000001</v>
      </c>
      <c r="AJ151" s="187">
        <v>48.97</v>
      </c>
      <c r="AK151" s="187">
        <v>2100000</v>
      </c>
      <c r="AL151" s="187">
        <f t="shared" si="120"/>
        <v>102837000</v>
      </c>
      <c r="AM151" s="187">
        <f t="shared" si="114"/>
        <v>115177440.00000001</v>
      </c>
      <c r="AN151" s="187"/>
      <c r="AO151" s="187"/>
      <c r="AP151" s="187"/>
      <c r="AQ151" s="187"/>
      <c r="AR151" s="187"/>
      <c r="AS151" s="187"/>
      <c r="AT151" s="187"/>
      <c r="AU151" s="187"/>
      <c r="AV151" s="187">
        <f t="shared" si="122"/>
        <v>97.55</v>
      </c>
      <c r="AW151" s="186">
        <f t="shared" si="121"/>
        <v>204855000</v>
      </c>
      <c r="AX151" s="186">
        <f t="shared" si="111"/>
        <v>229437600.00000003</v>
      </c>
      <c r="AY151" s="159" t="s">
        <v>203</v>
      </c>
      <c r="AZ151" s="156"/>
      <c r="BA151" s="156"/>
      <c r="BB151" s="153"/>
      <c r="BC151" s="153" t="s">
        <v>703</v>
      </c>
      <c r="BD151" s="153"/>
      <c r="BE151" s="153"/>
      <c r="BF151" s="153"/>
      <c r="BG151" s="159"/>
      <c r="BH151" s="159"/>
      <c r="BI151" s="159"/>
      <c r="BJ151" s="272"/>
      <c r="BK151" s="32">
        <v>14</v>
      </c>
    </row>
    <row r="152" spans="1:63" s="188" customFormat="1" ht="12.95" customHeight="1" x14ac:dyDescent="0.25">
      <c r="A152" s="153" t="s">
        <v>162</v>
      </c>
      <c r="B152" s="153">
        <v>210029387</v>
      </c>
      <c r="C152" s="179" t="s">
        <v>748</v>
      </c>
      <c r="D152" s="153"/>
      <c r="E152" s="153"/>
      <c r="F152" s="156" t="s">
        <v>690</v>
      </c>
      <c r="G152" s="199" t="s">
        <v>691</v>
      </c>
      <c r="H152" s="199" t="s">
        <v>692</v>
      </c>
      <c r="I152" s="159" t="s">
        <v>120</v>
      </c>
      <c r="J152" s="153" t="s">
        <v>693</v>
      </c>
      <c r="K152" s="153" t="s">
        <v>196</v>
      </c>
      <c r="L152" s="156" t="s">
        <v>76</v>
      </c>
      <c r="M152" s="182" t="s">
        <v>197</v>
      </c>
      <c r="N152" s="156" t="s">
        <v>365</v>
      </c>
      <c r="O152" s="153" t="s">
        <v>694</v>
      </c>
      <c r="P152" s="153" t="s">
        <v>125</v>
      </c>
      <c r="Q152" s="194" t="s">
        <v>122</v>
      </c>
      <c r="R152" s="156" t="s">
        <v>635</v>
      </c>
      <c r="S152" s="153" t="s">
        <v>201</v>
      </c>
      <c r="T152" s="156"/>
      <c r="U152" s="153" t="s">
        <v>695</v>
      </c>
      <c r="V152" s="156" t="s">
        <v>696</v>
      </c>
      <c r="W152" s="157">
        <v>30</v>
      </c>
      <c r="X152" s="157">
        <v>60</v>
      </c>
      <c r="Y152" s="157">
        <v>10</v>
      </c>
      <c r="Z152" s="153" t="s">
        <v>697</v>
      </c>
      <c r="AA152" s="159" t="s">
        <v>138</v>
      </c>
      <c r="AB152" s="187"/>
      <c r="AC152" s="187"/>
      <c r="AD152" s="187"/>
      <c r="AE152" s="187"/>
      <c r="AF152" s="187">
        <v>33.520000000000003</v>
      </c>
      <c r="AG152" s="187">
        <v>2100000</v>
      </c>
      <c r="AH152" s="187">
        <f t="shared" si="119"/>
        <v>70392000</v>
      </c>
      <c r="AI152" s="187">
        <f t="shared" si="107"/>
        <v>78839040.000000015</v>
      </c>
      <c r="AJ152" s="187">
        <v>35.43</v>
      </c>
      <c r="AK152" s="187">
        <v>2100000</v>
      </c>
      <c r="AL152" s="187">
        <f t="shared" si="120"/>
        <v>74403000</v>
      </c>
      <c r="AM152" s="187">
        <f t="shared" si="114"/>
        <v>83331360.000000015</v>
      </c>
      <c r="AN152" s="187"/>
      <c r="AO152" s="187"/>
      <c r="AP152" s="187"/>
      <c r="AQ152" s="187"/>
      <c r="AR152" s="187"/>
      <c r="AS152" s="187"/>
      <c r="AT152" s="187"/>
      <c r="AU152" s="187"/>
      <c r="AV152" s="187">
        <f t="shared" si="122"/>
        <v>68.95</v>
      </c>
      <c r="AW152" s="186">
        <v>0</v>
      </c>
      <c r="AX152" s="186">
        <f t="shared" si="111"/>
        <v>0</v>
      </c>
      <c r="AY152" s="159" t="s">
        <v>203</v>
      </c>
      <c r="AZ152" s="156"/>
      <c r="BA152" s="156"/>
      <c r="BB152" s="153"/>
      <c r="BC152" s="153" t="s">
        <v>704</v>
      </c>
      <c r="BD152" s="153"/>
      <c r="BE152" s="153"/>
      <c r="BF152" s="153"/>
      <c r="BG152" s="159"/>
      <c r="BH152" s="159"/>
      <c r="BI152" s="159"/>
      <c r="BJ152" s="32"/>
      <c r="BK152" s="32"/>
    </row>
    <row r="153" spans="1:63" s="188" customFormat="1" ht="12.95" customHeight="1" x14ac:dyDescent="0.25">
      <c r="A153" s="153" t="s">
        <v>162</v>
      </c>
      <c r="B153" s="153">
        <v>210029387</v>
      </c>
      <c r="C153" s="179" t="s">
        <v>823</v>
      </c>
      <c r="D153" s="153"/>
      <c r="E153" s="153"/>
      <c r="F153" s="156" t="s">
        <v>690</v>
      </c>
      <c r="G153" s="199" t="s">
        <v>691</v>
      </c>
      <c r="H153" s="199" t="s">
        <v>692</v>
      </c>
      <c r="I153" s="159" t="s">
        <v>120</v>
      </c>
      <c r="J153" s="153" t="s">
        <v>693</v>
      </c>
      <c r="K153" s="153" t="s">
        <v>196</v>
      </c>
      <c r="L153" s="156" t="s">
        <v>76</v>
      </c>
      <c r="M153" s="182" t="s">
        <v>197</v>
      </c>
      <c r="N153" s="156" t="s">
        <v>365</v>
      </c>
      <c r="O153" s="246" t="s">
        <v>806</v>
      </c>
      <c r="P153" s="153" t="s">
        <v>125</v>
      </c>
      <c r="Q153" s="194" t="s">
        <v>122</v>
      </c>
      <c r="R153" s="156" t="s">
        <v>635</v>
      </c>
      <c r="S153" s="153" t="s">
        <v>201</v>
      </c>
      <c r="T153" s="156"/>
      <c r="U153" s="153" t="s">
        <v>695</v>
      </c>
      <c r="V153" s="156" t="s">
        <v>696</v>
      </c>
      <c r="W153" s="157">
        <v>30</v>
      </c>
      <c r="X153" s="157">
        <v>60</v>
      </c>
      <c r="Y153" s="157">
        <v>10</v>
      </c>
      <c r="Z153" s="153" t="s">
        <v>697</v>
      </c>
      <c r="AA153" s="159" t="s">
        <v>138</v>
      </c>
      <c r="AB153" s="187"/>
      <c r="AC153" s="187"/>
      <c r="AD153" s="187"/>
      <c r="AE153" s="187"/>
      <c r="AF153" s="187">
        <v>33.520000000000003</v>
      </c>
      <c r="AG153" s="187">
        <v>2100000</v>
      </c>
      <c r="AH153" s="187">
        <f t="shared" si="119"/>
        <v>70392000</v>
      </c>
      <c r="AI153" s="187">
        <f t="shared" si="107"/>
        <v>78839040.000000015</v>
      </c>
      <c r="AJ153" s="187">
        <v>35.43</v>
      </c>
      <c r="AK153" s="187">
        <v>2100000</v>
      </c>
      <c r="AL153" s="187">
        <f t="shared" si="120"/>
        <v>74403000</v>
      </c>
      <c r="AM153" s="187">
        <f t="shared" si="114"/>
        <v>83331360.000000015</v>
      </c>
      <c r="AN153" s="187"/>
      <c r="AO153" s="187"/>
      <c r="AP153" s="187"/>
      <c r="AQ153" s="187"/>
      <c r="AR153" s="187"/>
      <c r="AS153" s="187"/>
      <c r="AT153" s="187"/>
      <c r="AU153" s="187"/>
      <c r="AV153" s="187">
        <f t="shared" si="122"/>
        <v>68.95</v>
      </c>
      <c r="AW153" s="186">
        <f t="shared" si="121"/>
        <v>144795000</v>
      </c>
      <c r="AX153" s="186">
        <f t="shared" si="111"/>
        <v>162170400.00000003</v>
      </c>
      <c r="AY153" s="159" t="s">
        <v>203</v>
      </c>
      <c r="AZ153" s="156"/>
      <c r="BA153" s="156"/>
      <c r="BB153" s="153"/>
      <c r="BC153" s="153" t="s">
        <v>704</v>
      </c>
      <c r="BD153" s="153"/>
      <c r="BE153" s="153"/>
      <c r="BF153" s="153"/>
      <c r="BG153" s="159"/>
      <c r="BH153" s="159"/>
      <c r="BI153" s="159"/>
      <c r="BJ153" s="272"/>
      <c r="BK153" s="32">
        <v>14</v>
      </c>
    </row>
    <row r="154" spans="1:63" s="188" customFormat="1" ht="12.95" customHeight="1" x14ac:dyDescent="0.25">
      <c r="A154" s="153" t="s">
        <v>162</v>
      </c>
      <c r="B154" s="153">
        <v>210033758</v>
      </c>
      <c r="C154" s="179" t="s">
        <v>749</v>
      </c>
      <c r="D154" s="153"/>
      <c r="E154" s="153"/>
      <c r="F154" s="156" t="s">
        <v>690</v>
      </c>
      <c r="G154" s="199" t="s">
        <v>691</v>
      </c>
      <c r="H154" s="199" t="s">
        <v>692</v>
      </c>
      <c r="I154" s="159" t="s">
        <v>120</v>
      </c>
      <c r="J154" s="153" t="s">
        <v>693</v>
      </c>
      <c r="K154" s="153" t="s">
        <v>196</v>
      </c>
      <c r="L154" s="156" t="s">
        <v>76</v>
      </c>
      <c r="M154" s="182" t="s">
        <v>197</v>
      </c>
      <c r="N154" s="156" t="s">
        <v>365</v>
      </c>
      <c r="O154" s="153" t="s">
        <v>694</v>
      </c>
      <c r="P154" s="153" t="s">
        <v>125</v>
      </c>
      <c r="Q154" s="194" t="s">
        <v>122</v>
      </c>
      <c r="R154" s="156" t="s">
        <v>635</v>
      </c>
      <c r="S154" s="153" t="s">
        <v>201</v>
      </c>
      <c r="T154" s="156"/>
      <c r="U154" s="153" t="s">
        <v>695</v>
      </c>
      <c r="V154" s="156" t="s">
        <v>696</v>
      </c>
      <c r="W154" s="157">
        <v>30</v>
      </c>
      <c r="X154" s="157">
        <v>60</v>
      </c>
      <c r="Y154" s="157">
        <v>10</v>
      </c>
      <c r="Z154" s="153" t="s">
        <v>697</v>
      </c>
      <c r="AA154" s="159" t="s">
        <v>138</v>
      </c>
      <c r="AB154" s="187"/>
      <c r="AC154" s="187"/>
      <c r="AD154" s="187"/>
      <c r="AE154" s="187"/>
      <c r="AF154" s="187">
        <v>38.630000000000003</v>
      </c>
      <c r="AG154" s="187">
        <v>1764000</v>
      </c>
      <c r="AH154" s="187">
        <f t="shared" si="119"/>
        <v>68143320</v>
      </c>
      <c r="AI154" s="187">
        <f t="shared" si="107"/>
        <v>76320518.400000006</v>
      </c>
      <c r="AJ154" s="187">
        <v>38</v>
      </c>
      <c r="AK154" s="187">
        <v>1764000</v>
      </c>
      <c r="AL154" s="187">
        <f t="shared" si="120"/>
        <v>67032000</v>
      </c>
      <c r="AM154" s="187">
        <f t="shared" si="114"/>
        <v>75075840</v>
      </c>
      <c r="AN154" s="187"/>
      <c r="AO154" s="187"/>
      <c r="AP154" s="187"/>
      <c r="AQ154" s="187"/>
      <c r="AR154" s="187"/>
      <c r="AS154" s="187"/>
      <c r="AT154" s="187"/>
      <c r="AU154" s="187"/>
      <c r="AV154" s="187">
        <f t="shared" si="122"/>
        <v>76.63</v>
      </c>
      <c r="AW154" s="186">
        <v>0</v>
      </c>
      <c r="AX154" s="186">
        <f t="shared" si="111"/>
        <v>0</v>
      </c>
      <c r="AY154" s="159" t="s">
        <v>203</v>
      </c>
      <c r="AZ154" s="156"/>
      <c r="BA154" s="156"/>
      <c r="BB154" s="153"/>
      <c r="BC154" s="153" t="s">
        <v>705</v>
      </c>
      <c r="BD154" s="153"/>
      <c r="BE154" s="153"/>
      <c r="BF154" s="153"/>
      <c r="BG154" s="159"/>
      <c r="BH154" s="159"/>
      <c r="BI154" s="159"/>
      <c r="BJ154" s="32"/>
      <c r="BK154" s="32"/>
    </row>
    <row r="155" spans="1:63" s="188" customFormat="1" ht="12.95" customHeight="1" x14ac:dyDescent="0.25">
      <c r="A155" s="153" t="s">
        <v>162</v>
      </c>
      <c r="B155" s="153">
        <v>210033758</v>
      </c>
      <c r="C155" s="179" t="s">
        <v>824</v>
      </c>
      <c r="D155" s="153"/>
      <c r="E155" s="153"/>
      <c r="F155" s="156" t="s">
        <v>690</v>
      </c>
      <c r="G155" s="199" t="s">
        <v>691</v>
      </c>
      <c r="H155" s="199" t="s">
        <v>692</v>
      </c>
      <c r="I155" s="159" t="s">
        <v>120</v>
      </c>
      <c r="J155" s="153" t="s">
        <v>693</v>
      </c>
      <c r="K155" s="153" t="s">
        <v>196</v>
      </c>
      <c r="L155" s="156" t="s">
        <v>76</v>
      </c>
      <c r="M155" s="182" t="s">
        <v>197</v>
      </c>
      <c r="N155" s="156" t="s">
        <v>365</v>
      </c>
      <c r="O155" s="246" t="s">
        <v>806</v>
      </c>
      <c r="P155" s="153" t="s">
        <v>125</v>
      </c>
      <c r="Q155" s="194" t="s">
        <v>122</v>
      </c>
      <c r="R155" s="156" t="s">
        <v>635</v>
      </c>
      <c r="S155" s="153" t="s">
        <v>201</v>
      </c>
      <c r="T155" s="156"/>
      <c r="U155" s="153" t="s">
        <v>695</v>
      </c>
      <c r="V155" s="156" t="s">
        <v>696</v>
      </c>
      <c r="W155" s="157">
        <v>30</v>
      </c>
      <c r="X155" s="157">
        <v>60</v>
      </c>
      <c r="Y155" s="157">
        <v>10</v>
      </c>
      <c r="Z155" s="153" t="s">
        <v>697</v>
      </c>
      <c r="AA155" s="159" t="s">
        <v>138</v>
      </c>
      <c r="AB155" s="187"/>
      <c r="AC155" s="187"/>
      <c r="AD155" s="187"/>
      <c r="AE155" s="187"/>
      <c r="AF155" s="187">
        <v>38.630000000000003</v>
      </c>
      <c r="AG155" s="187">
        <v>1764000</v>
      </c>
      <c r="AH155" s="187">
        <f t="shared" si="119"/>
        <v>68143320</v>
      </c>
      <c r="AI155" s="187">
        <f t="shared" si="107"/>
        <v>76320518.400000006</v>
      </c>
      <c r="AJ155" s="187">
        <v>38</v>
      </c>
      <c r="AK155" s="187">
        <v>1764000</v>
      </c>
      <c r="AL155" s="187">
        <f t="shared" si="120"/>
        <v>67032000</v>
      </c>
      <c r="AM155" s="187">
        <f t="shared" si="114"/>
        <v>75075840</v>
      </c>
      <c r="AN155" s="187"/>
      <c r="AO155" s="187"/>
      <c r="AP155" s="187"/>
      <c r="AQ155" s="187"/>
      <c r="AR155" s="187"/>
      <c r="AS155" s="187"/>
      <c r="AT155" s="187"/>
      <c r="AU155" s="187"/>
      <c r="AV155" s="187">
        <f t="shared" si="122"/>
        <v>76.63</v>
      </c>
      <c r="AW155" s="186">
        <f t="shared" si="121"/>
        <v>135175320</v>
      </c>
      <c r="AX155" s="186">
        <f t="shared" si="111"/>
        <v>151396358.40000001</v>
      </c>
      <c r="AY155" s="159" t="s">
        <v>203</v>
      </c>
      <c r="AZ155" s="156"/>
      <c r="BA155" s="156"/>
      <c r="BB155" s="153"/>
      <c r="BC155" s="153" t="s">
        <v>705</v>
      </c>
      <c r="BD155" s="153"/>
      <c r="BE155" s="153"/>
      <c r="BF155" s="153"/>
      <c r="BG155" s="159"/>
      <c r="BH155" s="159"/>
      <c r="BI155" s="159"/>
      <c r="BJ155" s="272"/>
      <c r="BK155" s="32">
        <v>14</v>
      </c>
    </row>
    <row r="156" spans="1:63" s="188" customFormat="1" ht="12.95" customHeight="1" x14ac:dyDescent="0.25">
      <c r="A156" s="153" t="s">
        <v>162</v>
      </c>
      <c r="B156" s="153">
        <v>210033952</v>
      </c>
      <c r="C156" s="179" t="s">
        <v>750</v>
      </c>
      <c r="D156" s="153"/>
      <c r="E156" s="153"/>
      <c r="F156" s="156" t="s">
        <v>690</v>
      </c>
      <c r="G156" s="199" t="s">
        <v>691</v>
      </c>
      <c r="H156" s="199" t="s">
        <v>692</v>
      </c>
      <c r="I156" s="159" t="s">
        <v>120</v>
      </c>
      <c r="J156" s="153" t="s">
        <v>693</v>
      </c>
      <c r="K156" s="153" t="s">
        <v>196</v>
      </c>
      <c r="L156" s="156" t="s">
        <v>76</v>
      </c>
      <c r="M156" s="182" t="s">
        <v>197</v>
      </c>
      <c r="N156" s="156" t="s">
        <v>365</v>
      </c>
      <c r="O156" s="153" t="s">
        <v>694</v>
      </c>
      <c r="P156" s="153" t="s">
        <v>125</v>
      </c>
      <c r="Q156" s="194" t="s">
        <v>122</v>
      </c>
      <c r="R156" s="156" t="s">
        <v>635</v>
      </c>
      <c r="S156" s="153" t="s">
        <v>201</v>
      </c>
      <c r="T156" s="156"/>
      <c r="U156" s="153" t="s">
        <v>695</v>
      </c>
      <c r="V156" s="156" t="s">
        <v>696</v>
      </c>
      <c r="W156" s="157">
        <v>30</v>
      </c>
      <c r="X156" s="157">
        <v>60</v>
      </c>
      <c r="Y156" s="157">
        <v>10</v>
      </c>
      <c r="Z156" s="153" t="s">
        <v>697</v>
      </c>
      <c r="AA156" s="159" t="s">
        <v>138</v>
      </c>
      <c r="AB156" s="187"/>
      <c r="AC156" s="187"/>
      <c r="AD156" s="187"/>
      <c r="AE156" s="187"/>
      <c r="AF156" s="187">
        <v>25.72</v>
      </c>
      <c r="AG156" s="187">
        <v>2079000</v>
      </c>
      <c r="AH156" s="187">
        <f t="shared" si="119"/>
        <v>53471880</v>
      </c>
      <c r="AI156" s="187">
        <f t="shared" si="107"/>
        <v>59888505.600000009</v>
      </c>
      <c r="AJ156" s="187">
        <v>25</v>
      </c>
      <c r="AK156" s="187">
        <v>2079000</v>
      </c>
      <c r="AL156" s="187">
        <f t="shared" si="120"/>
        <v>51975000</v>
      </c>
      <c r="AM156" s="187">
        <f t="shared" si="114"/>
        <v>58212000.000000007</v>
      </c>
      <c r="AN156" s="187"/>
      <c r="AO156" s="187"/>
      <c r="AP156" s="187"/>
      <c r="AQ156" s="187"/>
      <c r="AR156" s="187"/>
      <c r="AS156" s="187"/>
      <c r="AT156" s="187"/>
      <c r="AU156" s="187"/>
      <c r="AV156" s="187">
        <f t="shared" si="122"/>
        <v>50.72</v>
      </c>
      <c r="AW156" s="186">
        <v>0</v>
      </c>
      <c r="AX156" s="186">
        <f t="shared" si="111"/>
        <v>0</v>
      </c>
      <c r="AY156" s="159" t="s">
        <v>203</v>
      </c>
      <c r="AZ156" s="156"/>
      <c r="BA156" s="156"/>
      <c r="BB156" s="153"/>
      <c r="BC156" s="153" t="s">
        <v>706</v>
      </c>
      <c r="BD156" s="153"/>
      <c r="BE156" s="153"/>
      <c r="BF156" s="153"/>
      <c r="BG156" s="159"/>
      <c r="BH156" s="159"/>
      <c r="BI156" s="159"/>
      <c r="BJ156" s="32"/>
      <c r="BK156" s="32"/>
    </row>
    <row r="157" spans="1:63" s="188" customFormat="1" ht="12.95" customHeight="1" x14ac:dyDescent="0.25">
      <c r="A157" s="153" t="s">
        <v>162</v>
      </c>
      <c r="B157" s="153">
        <v>210033952</v>
      </c>
      <c r="C157" s="179" t="s">
        <v>825</v>
      </c>
      <c r="D157" s="153"/>
      <c r="E157" s="153"/>
      <c r="F157" s="156" t="s">
        <v>690</v>
      </c>
      <c r="G157" s="199" t="s">
        <v>691</v>
      </c>
      <c r="H157" s="199" t="s">
        <v>692</v>
      </c>
      <c r="I157" s="159" t="s">
        <v>120</v>
      </c>
      <c r="J157" s="153" t="s">
        <v>693</v>
      </c>
      <c r="K157" s="153" t="s">
        <v>196</v>
      </c>
      <c r="L157" s="156" t="s">
        <v>76</v>
      </c>
      <c r="M157" s="182" t="s">
        <v>197</v>
      </c>
      <c r="N157" s="156" t="s">
        <v>365</v>
      </c>
      <c r="O157" s="246" t="s">
        <v>806</v>
      </c>
      <c r="P157" s="153" t="s">
        <v>125</v>
      </c>
      <c r="Q157" s="194" t="s">
        <v>122</v>
      </c>
      <c r="R157" s="156" t="s">
        <v>635</v>
      </c>
      <c r="S157" s="153" t="s">
        <v>201</v>
      </c>
      <c r="T157" s="156"/>
      <c r="U157" s="153" t="s">
        <v>695</v>
      </c>
      <c r="V157" s="156" t="s">
        <v>696</v>
      </c>
      <c r="W157" s="157">
        <v>30</v>
      </c>
      <c r="X157" s="157">
        <v>60</v>
      </c>
      <c r="Y157" s="157">
        <v>10</v>
      </c>
      <c r="Z157" s="153" t="s">
        <v>697</v>
      </c>
      <c r="AA157" s="159" t="s">
        <v>138</v>
      </c>
      <c r="AB157" s="187"/>
      <c r="AC157" s="187"/>
      <c r="AD157" s="187"/>
      <c r="AE157" s="187"/>
      <c r="AF157" s="187">
        <v>25.72</v>
      </c>
      <c r="AG157" s="187">
        <v>2079000</v>
      </c>
      <c r="AH157" s="187">
        <f t="shared" si="119"/>
        <v>53471880</v>
      </c>
      <c r="AI157" s="187">
        <f t="shared" si="107"/>
        <v>59888505.600000009</v>
      </c>
      <c r="AJ157" s="187">
        <v>25</v>
      </c>
      <c r="AK157" s="187">
        <v>2079000</v>
      </c>
      <c r="AL157" s="187">
        <f t="shared" si="120"/>
        <v>51975000</v>
      </c>
      <c r="AM157" s="187">
        <f t="shared" si="114"/>
        <v>58212000.000000007</v>
      </c>
      <c r="AN157" s="187"/>
      <c r="AO157" s="187"/>
      <c r="AP157" s="187"/>
      <c r="AQ157" s="187"/>
      <c r="AR157" s="187"/>
      <c r="AS157" s="187"/>
      <c r="AT157" s="187"/>
      <c r="AU157" s="187"/>
      <c r="AV157" s="187">
        <f t="shared" si="122"/>
        <v>50.72</v>
      </c>
      <c r="AW157" s="186">
        <f t="shared" si="121"/>
        <v>105446880</v>
      </c>
      <c r="AX157" s="186">
        <f t="shared" si="111"/>
        <v>118100505.60000001</v>
      </c>
      <c r="AY157" s="159" t="s">
        <v>203</v>
      </c>
      <c r="AZ157" s="156"/>
      <c r="BA157" s="156"/>
      <c r="BB157" s="153"/>
      <c r="BC157" s="153" t="s">
        <v>706</v>
      </c>
      <c r="BD157" s="153"/>
      <c r="BE157" s="153"/>
      <c r="BF157" s="153"/>
      <c r="BG157" s="159"/>
      <c r="BH157" s="159"/>
      <c r="BI157" s="159"/>
      <c r="BJ157" s="272"/>
      <c r="BK157" s="32">
        <v>14</v>
      </c>
    </row>
    <row r="158" spans="1:63" ht="12.95" customHeight="1" x14ac:dyDescent="0.25">
      <c r="A158" s="136"/>
      <c r="B158" s="136"/>
      <c r="C158" s="138"/>
      <c r="D158" s="136"/>
      <c r="E158" s="45" t="s">
        <v>110</v>
      </c>
      <c r="F158" s="136"/>
      <c r="G158" s="136"/>
      <c r="H158" s="136"/>
      <c r="I158" s="136"/>
      <c r="J158" s="136"/>
      <c r="K158" s="136"/>
      <c r="L158" s="136"/>
      <c r="M158" s="136"/>
      <c r="N158" s="136"/>
      <c r="O158" s="136"/>
      <c r="P158" s="136"/>
      <c r="Q158" s="136"/>
      <c r="R158" s="136"/>
      <c r="S158" s="136"/>
      <c r="T158" s="136"/>
      <c r="U158" s="136"/>
      <c r="V158" s="136"/>
      <c r="W158" s="136"/>
      <c r="X158" s="136"/>
      <c r="Y158" s="136"/>
      <c r="Z158" s="136"/>
      <c r="AA158" s="136"/>
      <c r="AB158" s="136"/>
      <c r="AC158" s="136"/>
      <c r="AD158" s="139"/>
      <c r="AE158" s="139"/>
      <c r="AF158" s="139"/>
      <c r="AG158" s="139"/>
      <c r="AH158" s="139"/>
      <c r="AI158" s="139"/>
      <c r="AJ158" s="139"/>
      <c r="AK158" s="139"/>
      <c r="AL158" s="139"/>
      <c r="AM158" s="139"/>
      <c r="AN158" s="139"/>
      <c r="AO158" s="139"/>
      <c r="AP158" s="139"/>
      <c r="AQ158" s="139"/>
      <c r="AR158" s="139"/>
      <c r="AS158" s="139"/>
      <c r="AT158" s="139"/>
      <c r="AU158" s="139"/>
      <c r="AV158" s="126"/>
      <c r="AW158" s="126">
        <f>SUM(AW21:AW157)</f>
        <v>2026232097.1873</v>
      </c>
      <c r="AX158" s="126">
        <f>SUM(AX21:AX157)</f>
        <v>2269379948.8497763</v>
      </c>
      <c r="AY158" s="136"/>
      <c r="AZ158" s="136"/>
      <c r="BA158" s="136"/>
      <c r="BB158" s="136"/>
      <c r="BC158" s="136"/>
      <c r="BD158" s="136"/>
      <c r="BE158" s="136"/>
      <c r="BF158" s="136"/>
      <c r="BG158" s="136"/>
      <c r="BH158" s="136"/>
      <c r="BI158" s="136"/>
      <c r="BJ158" s="142"/>
      <c r="BK158" s="142"/>
    </row>
    <row r="159" spans="1:63" ht="12.95" customHeight="1" x14ac:dyDescent="0.25">
      <c r="A159" s="136"/>
      <c r="B159" s="136"/>
      <c r="C159" s="136"/>
      <c r="D159" s="136"/>
      <c r="E159" s="45" t="s">
        <v>111</v>
      </c>
      <c r="F159" s="136"/>
      <c r="G159" s="136"/>
      <c r="H159" s="136"/>
      <c r="I159" s="136"/>
      <c r="J159" s="136"/>
      <c r="K159" s="136"/>
      <c r="L159" s="136"/>
      <c r="M159" s="136"/>
      <c r="N159" s="136"/>
      <c r="O159" s="136"/>
      <c r="P159" s="136"/>
      <c r="Q159" s="136"/>
      <c r="R159" s="136"/>
      <c r="S159" s="136"/>
      <c r="T159" s="136"/>
      <c r="U159" s="136"/>
      <c r="V159" s="136"/>
      <c r="W159" s="136"/>
      <c r="X159" s="136"/>
      <c r="Y159" s="136"/>
      <c r="Z159" s="136"/>
      <c r="AA159" s="136"/>
      <c r="AB159" s="136"/>
      <c r="AC159" s="136"/>
      <c r="AD159" s="139"/>
      <c r="AE159" s="139"/>
      <c r="AF159" s="139"/>
      <c r="AG159" s="139"/>
      <c r="AH159" s="139"/>
      <c r="AI159" s="139"/>
      <c r="AJ159" s="139"/>
      <c r="AK159" s="139"/>
      <c r="AL159" s="139"/>
      <c r="AM159" s="139"/>
      <c r="AN159" s="139"/>
      <c r="AO159" s="139"/>
      <c r="AP159" s="139"/>
      <c r="AQ159" s="139"/>
      <c r="AR159" s="139"/>
      <c r="AS159" s="139"/>
      <c r="AT159" s="139"/>
      <c r="AU159" s="139"/>
      <c r="AV159" s="126"/>
      <c r="AW159" s="126"/>
      <c r="AX159" s="126"/>
      <c r="AY159" s="136"/>
      <c r="AZ159" s="136"/>
      <c r="BA159" s="136"/>
      <c r="BB159" s="136"/>
      <c r="BC159" s="136"/>
      <c r="BD159" s="136"/>
      <c r="BE159" s="136"/>
      <c r="BF159" s="136"/>
      <c r="BG159" s="136"/>
      <c r="BH159" s="136"/>
      <c r="BI159" s="136"/>
      <c r="BJ159" s="142"/>
      <c r="BK159" s="142"/>
    </row>
    <row r="160" spans="1:63" s="166" customFormat="1" ht="12.95" customHeight="1" x14ac:dyDescent="0.25">
      <c r="A160" s="15" t="s">
        <v>217</v>
      </c>
      <c r="B160" s="15" t="s">
        <v>218</v>
      </c>
      <c r="C160" s="175" t="s">
        <v>219</v>
      </c>
      <c r="D160" s="4"/>
      <c r="E160" s="4" t="s">
        <v>220</v>
      </c>
      <c r="F160" s="22" t="s">
        <v>221</v>
      </c>
      <c r="G160" s="22" t="s">
        <v>222</v>
      </c>
      <c r="H160" s="22" t="s">
        <v>223</v>
      </c>
      <c r="I160" s="23" t="s">
        <v>120</v>
      </c>
      <c r="J160" s="23"/>
      <c r="K160" s="23"/>
      <c r="L160" s="22">
        <v>40</v>
      </c>
      <c r="M160" s="5" t="s">
        <v>122</v>
      </c>
      <c r="N160" s="5" t="s">
        <v>224</v>
      </c>
      <c r="O160" s="5" t="s">
        <v>199</v>
      </c>
      <c r="P160" s="23" t="s">
        <v>125</v>
      </c>
      <c r="Q160" s="24">
        <v>230000000</v>
      </c>
      <c r="R160" s="25" t="s">
        <v>225</v>
      </c>
      <c r="S160" s="25"/>
      <c r="T160" s="23"/>
      <c r="U160" s="5" t="s">
        <v>126</v>
      </c>
      <c r="V160" s="23" t="s">
        <v>226</v>
      </c>
      <c r="W160" s="23">
        <v>30</v>
      </c>
      <c r="X160" s="23" t="s">
        <v>106</v>
      </c>
      <c r="Y160" s="23">
        <v>10</v>
      </c>
      <c r="Z160" s="40"/>
      <c r="AA160" s="5" t="s">
        <v>138</v>
      </c>
      <c r="AB160" s="26"/>
      <c r="AC160" s="26"/>
      <c r="AD160" s="26">
        <v>582500000</v>
      </c>
      <c r="AE160" s="26">
        <v>652400000.00000012</v>
      </c>
      <c r="AF160" s="26"/>
      <c r="AG160" s="26"/>
      <c r="AH160" s="26">
        <v>364124686</v>
      </c>
      <c r="AI160" s="26">
        <v>407819648.32000005</v>
      </c>
      <c r="AJ160" s="19">
        <v>0</v>
      </c>
      <c r="AK160" s="19">
        <v>0</v>
      </c>
      <c r="AL160" s="19">
        <v>0</v>
      </c>
      <c r="AM160" s="19">
        <v>0</v>
      </c>
      <c r="AN160" s="19">
        <v>0</v>
      </c>
      <c r="AO160" s="19">
        <v>0</v>
      </c>
      <c r="AP160" s="19">
        <v>0</v>
      </c>
      <c r="AQ160" s="19">
        <v>0</v>
      </c>
      <c r="AR160" s="19">
        <v>0</v>
      </c>
      <c r="AS160" s="19">
        <v>0</v>
      </c>
      <c r="AT160" s="19">
        <v>0</v>
      </c>
      <c r="AU160" s="19">
        <v>0</v>
      </c>
      <c r="AV160" s="42"/>
      <c r="AW160" s="42">
        <v>0</v>
      </c>
      <c r="AX160" s="42">
        <f>AW160*1.12</f>
        <v>0</v>
      </c>
      <c r="AY160" s="1" t="s">
        <v>129</v>
      </c>
      <c r="AZ160" s="1" t="s">
        <v>227</v>
      </c>
      <c r="BA160" s="1" t="s">
        <v>228</v>
      </c>
      <c r="BB160" s="5"/>
      <c r="BC160" s="5"/>
      <c r="BD160" s="5"/>
      <c r="BE160" s="5"/>
      <c r="BF160" s="5"/>
      <c r="BG160" s="5"/>
      <c r="BH160" s="5"/>
      <c r="BI160" s="5"/>
      <c r="BJ160" s="168"/>
      <c r="BK160" s="27"/>
    </row>
    <row r="161" spans="1:63" s="166" customFormat="1" ht="12.95" customHeight="1" x14ac:dyDescent="0.25">
      <c r="A161" s="15" t="s">
        <v>217</v>
      </c>
      <c r="B161" s="15" t="s">
        <v>218</v>
      </c>
      <c r="C161" s="175" t="s">
        <v>372</v>
      </c>
      <c r="D161" s="4"/>
      <c r="E161" s="4" t="s">
        <v>220</v>
      </c>
      <c r="F161" s="22" t="s">
        <v>221</v>
      </c>
      <c r="G161" s="22" t="s">
        <v>222</v>
      </c>
      <c r="H161" s="22" t="s">
        <v>223</v>
      </c>
      <c r="I161" s="23" t="s">
        <v>120</v>
      </c>
      <c r="J161" s="23"/>
      <c r="K161" s="23"/>
      <c r="L161" s="22">
        <v>40</v>
      </c>
      <c r="M161" s="5" t="s">
        <v>122</v>
      </c>
      <c r="N161" s="5" t="s">
        <v>224</v>
      </c>
      <c r="O161" s="1" t="s">
        <v>126</v>
      </c>
      <c r="P161" s="23" t="s">
        <v>125</v>
      </c>
      <c r="Q161" s="24">
        <v>230000000</v>
      </c>
      <c r="R161" s="25" t="s">
        <v>225</v>
      </c>
      <c r="S161" s="25"/>
      <c r="T161" s="23" t="s">
        <v>226</v>
      </c>
      <c r="U161" s="5"/>
      <c r="V161" s="15"/>
      <c r="W161" s="23">
        <v>30</v>
      </c>
      <c r="X161" s="23" t="s">
        <v>106</v>
      </c>
      <c r="Y161" s="23">
        <v>10</v>
      </c>
      <c r="Z161" s="40"/>
      <c r="AA161" s="5" t="s">
        <v>138</v>
      </c>
      <c r="AB161" s="26"/>
      <c r="AC161" s="26"/>
      <c r="AD161" s="26">
        <v>582500000</v>
      </c>
      <c r="AE161" s="41">
        <f t="shared" ref="AE161:AE165" si="123">AD161*1.12</f>
        <v>652400000.00000012</v>
      </c>
      <c r="AF161" s="26"/>
      <c r="AG161" s="26"/>
      <c r="AH161" s="26">
        <v>364124686</v>
      </c>
      <c r="AI161" s="41">
        <f t="shared" ref="AI161:AI165" si="124">AH161*1.12</f>
        <v>407819648.32000005</v>
      </c>
      <c r="AJ161" s="42">
        <v>0</v>
      </c>
      <c r="AK161" s="42">
        <v>0</v>
      </c>
      <c r="AL161" s="42">
        <v>0</v>
      </c>
      <c r="AM161" s="43">
        <f t="shared" ref="AM161" si="125">AL161*1.12</f>
        <v>0</v>
      </c>
      <c r="AN161" s="42">
        <v>0</v>
      </c>
      <c r="AO161" s="42">
        <v>0</v>
      </c>
      <c r="AP161" s="42">
        <v>0</v>
      </c>
      <c r="AQ161" s="43">
        <f t="shared" ref="AQ161" si="126">AP161*1.12</f>
        <v>0</v>
      </c>
      <c r="AR161" s="42">
        <v>0</v>
      </c>
      <c r="AS161" s="42">
        <v>0</v>
      </c>
      <c r="AT161" s="42">
        <v>0</v>
      </c>
      <c r="AU161" s="43">
        <f t="shared" ref="AU161" si="127">AT161*1.12</f>
        <v>0</v>
      </c>
      <c r="AV161" s="44"/>
      <c r="AW161" s="42">
        <v>0</v>
      </c>
      <c r="AX161" s="42">
        <f>AW161*1.12</f>
        <v>0</v>
      </c>
      <c r="AY161" s="1" t="s">
        <v>129</v>
      </c>
      <c r="AZ161" s="1" t="s">
        <v>227</v>
      </c>
      <c r="BA161" s="1" t="s">
        <v>228</v>
      </c>
      <c r="BB161" s="5"/>
      <c r="BC161" s="5"/>
      <c r="BD161" s="5"/>
      <c r="BE161" s="5"/>
      <c r="BF161" s="5"/>
      <c r="BG161" s="5"/>
      <c r="BH161" s="5"/>
      <c r="BI161" s="5"/>
      <c r="BJ161" s="168"/>
      <c r="BK161" s="27" t="s">
        <v>373</v>
      </c>
    </row>
    <row r="162" spans="1:63" s="166" customFormat="1" ht="12.95" customHeight="1" x14ac:dyDescent="0.25">
      <c r="A162" s="15" t="s">
        <v>217</v>
      </c>
      <c r="B162" s="15" t="s">
        <v>218</v>
      </c>
      <c r="C162" s="176" t="s">
        <v>517</v>
      </c>
      <c r="D162" s="4"/>
      <c r="E162" s="4" t="s">
        <v>220</v>
      </c>
      <c r="F162" s="22" t="s">
        <v>221</v>
      </c>
      <c r="G162" s="22" t="s">
        <v>222</v>
      </c>
      <c r="H162" s="22" t="s">
        <v>223</v>
      </c>
      <c r="I162" s="23" t="s">
        <v>120</v>
      </c>
      <c r="J162" s="23"/>
      <c r="K162" s="23"/>
      <c r="L162" s="22">
        <v>40</v>
      </c>
      <c r="M162" s="5" t="s">
        <v>122</v>
      </c>
      <c r="N162" s="5" t="s">
        <v>224</v>
      </c>
      <c r="O162" s="1" t="s">
        <v>166</v>
      </c>
      <c r="P162" s="23" t="s">
        <v>125</v>
      </c>
      <c r="Q162" s="24">
        <v>230000000</v>
      </c>
      <c r="R162" s="25" t="s">
        <v>225</v>
      </c>
      <c r="S162" s="25"/>
      <c r="T162" s="23" t="s">
        <v>226</v>
      </c>
      <c r="U162" s="5"/>
      <c r="V162" s="15"/>
      <c r="W162" s="23">
        <v>30</v>
      </c>
      <c r="X162" s="23" t="s">
        <v>106</v>
      </c>
      <c r="Y162" s="23">
        <v>10</v>
      </c>
      <c r="Z162" s="40"/>
      <c r="AA162" s="5" t="s">
        <v>138</v>
      </c>
      <c r="AB162" s="26"/>
      <c r="AC162" s="26"/>
      <c r="AD162" s="26">
        <v>582500000</v>
      </c>
      <c r="AE162" s="18">
        <f t="shared" si="123"/>
        <v>652400000.00000012</v>
      </c>
      <c r="AF162" s="26"/>
      <c r="AG162" s="26"/>
      <c r="AH162" s="26">
        <v>364124686</v>
      </c>
      <c r="AI162" s="18">
        <f t="shared" si="124"/>
        <v>407819648.32000005</v>
      </c>
      <c r="AJ162" s="42">
        <v>0</v>
      </c>
      <c r="AK162" s="42">
        <v>0</v>
      </c>
      <c r="AL162" s="42">
        <v>0</v>
      </c>
      <c r="AM162" s="18">
        <f>AL162*1.12</f>
        <v>0</v>
      </c>
      <c r="AN162" s="42">
        <v>0</v>
      </c>
      <c r="AO162" s="42">
        <v>0</v>
      </c>
      <c r="AP162" s="42">
        <v>0</v>
      </c>
      <c r="AQ162" s="18">
        <f>AP162*1.12</f>
        <v>0</v>
      </c>
      <c r="AR162" s="42">
        <v>0</v>
      </c>
      <c r="AS162" s="42">
        <v>0</v>
      </c>
      <c r="AT162" s="42">
        <v>0</v>
      </c>
      <c r="AU162" s="18">
        <f>AT162*1.12</f>
        <v>0</v>
      </c>
      <c r="AV162" s="42"/>
      <c r="AW162" s="42">
        <v>0</v>
      </c>
      <c r="AX162" s="42">
        <f>AW162*1.12</f>
        <v>0</v>
      </c>
      <c r="AY162" s="1" t="s">
        <v>129</v>
      </c>
      <c r="AZ162" s="1" t="s">
        <v>227</v>
      </c>
      <c r="BA162" s="1" t="s">
        <v>228</v>
      </c>
      <c r="BB162" s="5"/>
      <c r="BC162" s="5"/>
      <c r="BD162" s="5"/>
      <c r="BE162" s="5"/>
      <c r="BF162" s="5"/>
      <c r="BG162" s="5"/>
      <c r="BH162" s="5"/>
      <c r="BI162" s="5"/>
      <c r="BJ162" s="168"/>
      <c r="BK162" s="27">
        <v>14</v>
      </c>
    </row>
    <row r="163" spans="1:63" s="188" customFormat="1" ht="12.95" customHeight="1" x14ac:dyDescent="0.25">
      <c r="A163" s="4" t="s">
        <v>217</v>
      </c>
      <c r="B163" s="4" t="s">
        <v>218</v>
      </c>
      <c r="C163" s="4" t="s">
        <v>707</v>
      </c>
      <c r="D163" s="4"/>
      <c r="E163" s="4" t="s">
        <v>220</v>
      </c>
      <c r="F163" s="200" t="s">
        <v>221</v>
      </c>
      <c r="G163" s="200" t="s">
        <v>222</v>
      </c>
      <c r="H163" s="200" t="s">
        <v>223</v>
      </c>
      <c r="I163" s="23" t="s">
        <v>120</v>
      </c>
      <c r="J163" s="23"/>
      <c r="K163" s="23"/>
      <c r="L163" s="200">
        <v>40</v>
      </c>
      <c r="M163" s="5" t="s">
        <v>122</v>
      </c>
      <c r="N163" s="5" t="s">
        <v>224</v>
      </c>
      <c r="O163" s="1" t="s">
        <v>144</v>
      </c>
      <c r="P163" s="23" t="s">
        <v>125</v>
      </c>
      <c r="Q163" s="24">
        <v>230000000</v>
      </c>
      <c r="R163" s="25" t="s">
        <v>225</v>
      </c>
      <c r="S163" s="25"/>
      <c r="T163" s="23" t="s">
        <v>226</v>
      </c>
      <c r="U163" s="5"/>
      <c r="V163" s="4"/>
      <c r="W163" s="23">
        <v>30</v>
      </c>
      <c r="X163" s="23" t="s">
        <v>106</v>
      </c>
      <c r="Y163" s="23">
        <v>10</v>
      </c>
      <c r="Z163" s="40"/>
      <c r="AA163" s="5" t="s">
        <v>138</v>
      </c>
      <c r="AB163" s="72"/>
      <c r="AC163" s="72"/>
      <c r="AD163" s="72">
        <v>582500000</v>
      </c>
      <c r="AE163" s="72">
        <f t="shared" si="123"/>
        <v>652400000.00000012</v>
      </c>
      <c r="AF163" s="72"/>
      <c r="AG163" s="72"/>
      <c r="AH163" s="72">
        <v>364124686</v>
      </c>
      <c r="AI163" s="72">
        <f t="shared" si="124"/>
        <v>407819648.32000005</v>
      </c>
      <c r="AJ163" s="72"/>
      <c r="AK163" s="72"/>
      <c r="AL163" s="72"/>
      <c r="AM163" s="72"/>
      <c r="AN163" s="72"/>
      <c r="AO163" s="72"/>
      <c r="AP163" s="72"/>
      <c r="AQ163" s="72"/>
      <c r="AR163" s="72"/>
      <c r="AS163" s="72"/>
      <c r="AT163" s="72"/>
      <c r="AU163" s="72"/>
      <c r="AV163" s="72"/>
      <c r="AW163" s="43">
        <v>0</v>
      </c>
      <c r="AX163" s="43">
        <f t="shared" ref="AX163:AX186" si="128">AW163*1.12</f>
        <v>0</v>
      </c>
      <c r="AY163" s="1" t="s">
        <v>129</v>
      </c>
      <c r="AZ163" s="1" t="s">
        <v>227</v>
      </c>
      <c r="BA163" s="1" t="s">
        <v>228</v>
      </c>
      <c r="BB163" s="5"/>
      <c r="BC163" s="5"/>
      <c r="BD163" s="5"/>
      <c r="BE163" s="5"/>
      <c r="BF163" s="5"/>
      <c r="BG163" s="5"/>
      <c r="BH163" s="5"/>
      <c r="BI163" s="5"/>
      <c r="BJ163" s="168"/>
      <c r="BK163" s="32">
        <v>14</v>
      </c>
    </row>
    <row r="164" spans="1:63" s="188" customFormat="1" ht="12.95" customHeight="1" x14ac:dyDescent="0.25">
      <c r="A164" s="159" t="s">
        <v>217</v>
      </c>
      <c r="B164" s="159" t="s">
        <v>218</v>
      </c>
      <c r="C164" s="159" t="s">
        <v>761</v>
      </c>
      <c r="D164" s="159"/>
      <c r="E164" s="159" t="s">
        <v>220</v>
      </c>
      <c r="F164" s="180" t="s">
        <v>221</v>
      </c>
      <c r="G164" s="180" t="s">
        <v>222</v>
      </c>
      <c r="H164" s="180" t="s">
        <v>223</v>
      </c>
      <c r="I164" s="181" t="s">
        <v>120</v>
      </c>
      <c r="J164" s="181"/>
      <c r="K164" s="181"/>
      <c r="L164" s="180">
        <v>40</v>
      </c>
      <c r="M164" s="182" t="s">
        <v>122</v>
      </c>
      <c r="N164" s="182" t="s">
        <v>224</v>
      </c>
      <c r="O164" s="153" t="s">
        <v>398</v>
      </c>
      <c r="P164" s="181" t="s">
        <v>125</v>
      </c>
      <c r="Q164" s="183">
        <v>230000000</v>
      </c>
      <c r="R164" s="184" t="s">
        <v>225</v>
      </c>
      <c r="S164" s="184"/>
      <c r="T164" s="153" t="s">
        <v>146</v>
      </c>
      <c r="U164" s="182"/>
      <c r="V164" s="159"/>
      <c r="W164" s="181">
        <v>30</v>
      </c>
      <c r="X164" s="181" t="s">
        <v>106</v>
      </c>
      <c r="Y164" s="181">
        <v>10</v>
      </c>
      <c r="Z164" s="185"/>
      <c r="AA164" s="182" t="s">
        <v>138</v>
      </c>
      <c r="AB164" s="187"/>
      <c r="AC164" s="187"/>
      <c r="AD164" s="187">
        <v>582500000</v>
      </c>
      <c r="AE164" s="187">
        <f t="shared" si="123"/>
        <v>652400000.00000012</v>
      </c>
      <c r="AF164" s="187"/>
      <c r="AG164" s="187"/>
      <c r="AH164" s="187">
        <v>364124686</v>
      </c>
      <c r="AI164" s="187">
        <f t="shared" si="124"/>
        <v>407819648.32000005</v>
      </c>
      <c r="AJ164" s="187"/>
      <c r="AK164" s="187"/>
      <c r="AL164" s="187"/>
      <c r="AM164" s="187"/>
      <c r="AN164" s="187"/>
      <c r="AO164" s="187"/>
      <c r="AP164" s="187"/>
      <c r="AQ164" s="187"/>
      <c r="AR164" s="187"/>
      <c r="AS164" s="187"/>
      <c r="AT164" s="187"/>
      <c r="AU164" s="187"/>
      <c r="AV164" s="187"/>
      <c r="AW164" s="43">
        <v>0</v>
      </c>
      <c r="AX164" s="43">
        <f t="shared" si="128"/>
        <v>0</v>
      </c>
      <c r="AY164" s="153" t="s">
        <v>129</v>
      </c>
      <c r="AZ164" s="153" t="s">
        <v>227</v>
      </c>
      <c r="BA164" s="153" t="s">
        <v>228</v>
      </c>
      <c r="BB164" s="182"/>
      <c r="BC164" s="182"/>
      <c r="BD164" s="182"/>
      <c r="BE164" s="182"/>
      <c r="BF164" s="182"/>
      <c r="BG164" s="182"/>
      <c r="BH164" s="182"/>
      <c r="BI164" s="182"/>
      <c r="BJ164" s="168"/>
      <c r="BK164" s="32">
        <v>14.19</v>
      </c>
    </row>
    <row r="165" spans="1:63" s="163" customFormat="1" ht="12.95" customHeight="1" x14ac:dyDescent="0.25">
      <c r="A165" s="214" t="s">
        <v>217</v>
      </c>
      <c r="B165" s="214" t="s">
        <v>218</v>
      </c>
      <c r="C165" s="214" t="s">
        <v>811</v>
      </c>
      <c r="D165" s="214"/>
      <c r="E165" s="214" t="s">
        <v>220</v>
      </c>
      <c r="F165" s="220" t="s">
        <v>221</v>
      </c>
      <c r="G165" s="220" t="s">
        <v>222</v>
      </c>
      <c r="H165" s="220" t="s">
        <v>223</v>
      </c>
      <c r="I165" s="221" t="s">
        <v>120</v>
      </c>
      <c r="J165" s="221"/>
      <c r="K165" s="221"/>
      <c r="L165" s="220">
        <v>40</v>
      </c>
      <c r="M165" s="222" t="s">
        <v>122</v>
      </c>
      <c r="N165" s="222" t="s">
        <v>224</v>
      </c>
      <c r="O165" s="223" t="s">
        <v>694</v>
      </c>
      <c r="P165" s="221" t="s">
        <v>125</v>
      </c>
      <c r="Q165" s="224">
        <v>230000000</v>
      </c>
      <c r="R165" s="225" t="s">
        <v>225</v>
      </c>
      <c r="S165" s="225"/>
      <c r="T165" s="223" t="s">
        <v>146</v>
      </c>
      <c r="U165" s="222"/>
      <c r="V165" s="214"/>
      <c r="W165" s="221">
        <v>30</v>
      </c>
      <c r="X165" s="221" t="s">
        <v>106</v>
      </c>
      <c r="Y165" s="221">
        <v>10</v>
      </c>
      <c r="Z165" s="226"/>
      <c r="AA165" s="222" t="s">
        <v>138</v>
      </c>
      <c r="AB165" s="227"/>
      <c r="AC165" s="227"/>
      <c r="AD165" s="227">
        <v>582500000</v>
      </c>
      <c r="AE165" s="227">
        <f t="shared" si="123"/>
        <v>652400000.00000012</v>
      </c>
      <c r="AF165" s="227"/>
      <c r="AG165" s="227"/>
      <c r="AH165" s="227">
        <v>364124686</v>
      </c>
      <c r="AI165" s="227">
        <f t="shared" si="124"/>
        <v>407819648.32000005</v>
      </c>
      <c r="AJ165" s="227"/>
      <c r="AK165" s="227"/>
      <c r="AL165" s="227"/>
      <c r="AM165" s="227"/>
      <c r="AN165" s="227"/>
      <c r="AO165" s="227"/>
      <c r="AP165" s="227"/>
      <c r="AQ165" s="227"/>
      <c r="AR165" s="227"/>
      <c r="AS165" s="227"/>
      <c r="AT165" s="227"/>
      <c r="AU165" s="227"/>
      <c r="AV165" s="227"/>
      <c r="AW165" s="228">
        <f t="shared" ref="AW165" si="129">AD165+AH165+AL165+AP165+AT165</f>
        <v>946624686</v>
      </c>
      <c r="AX165" s="228">
        <f t="shared" si="128"/>
        <v>1060219648.3200001</v>
      </c>
      <c r="AY165" s="223" t="s">
        <v>129</v>
      </c>
      <c r="AZ165" s="223" t="s">
        <v>227</v>
      </c>
      <c r="BA165" s="223" t="s">
        <v>228</v>
      </c>
      <c r="BB165" s="222"/>
      <c r="BC165" s="222"/>
      <c r="BD165" s="222"/>
      <c r="BE165" s="222"/>
      <c r="BF165" s="222"/>
      <c r="BG165" s="222"/>
      <c r="BH165" s="222"/>
      <c r="BI165" s="222"/>
      <c r="BJ165" s="229"/>
      <c r="BK165" s="242">
        <v>14.19</v>
      </c>
    </row>
    <row r="166" spans="1:63" s="166" customFormat="1" ht="12.95" customHeight="1" x14ac:dyDescent="0.25">
      <c r="A166" s="15" t="s">
        <v>217</v>
      </c>
      <c r="B166" s="15" t="s">
        <v>218</v>
      </c>
      <c r="C166" s="175" t="s">
        <v>229</v>
      </c>
      <c r="D166" s="4"/>
      <c r="E166" s="4" t="s">
        <v>230</v>
      </c>
      <c r="F166" s="22" t="s">
        <v>221</v>
      </c>
      <c r="G166" s="22" t="s">
        <v>222</v>
      </c>
      <c r="H166" s="22" t="s">
        <v>223</v>
      </c>
      <c r="I166" s="23" t="s">
        <v>120</v>
      </c>
      <c r="J166" s="23"/>
      <c r="K166" s="23"/>
      <c r="L166" s="22">
        <v>40</v>
      </c>
      <c r="M166" s="5" t="s">
        <v>122</v>
      </c>
      <c r="N166" s="5" t="s">
        <v>224</v>
      </c>
      <c r="O166" s="5" t="s">
        <v>199</v>
      </c>
      <c r="P166" s="23" t="s">
        <v>125</v>
      </c>
      <c r="Q166" s="24">
        <v>230000000</v>
      </c>
      <c r="R166" s="25" t="s">
        <v>231</v>
      </c>
      <c r="S166" s="25"/>
      <c r="T166" s="23"/>
      <c r="U166" s="5" t="s">
        <v>126</v>
      </c>
      <c r="V166" s="23" t="s">
        <v>226</v>
      </c>
      <c r="W166" s="23">
        <v>30</v>
      </c>
      <c r="X166" s="23" t="s">
        <v>106</v>
      </c>
      <c r="Y166" s="23">
        <v>10</v>
      </c>
      <c r="Z166" s="40"/>
      <c r="AA166" s="5" t="s">
        <v>138</v>
      </c>
      <c r="AB166" s="26"/>
      <c r="AC166" s="26"/>
      <c r="AD166" s="26">
        <v>650000000</v>
      </c>
      <c r="AE166" s="26">
        <v>728000000.00000012</v>
      </c>
      <c r="AF166" s="26"/>
      <c r="AG166" s="26"/>
      <c r="AH166" s="26">
        <v>443584839</v>
      </c>
      <c r="AI166" s="26">
        <v>496815019.68000007</v>
      </c>
      <c r="AJ166" s="19">
        <v>0</v>
      </c>
      <c r="AK166" s="19">
        <v>0</v>
      </c>
      <c r="AL166" s="19">
        <v>0</v>
      </c>
      <c r="AM166" s="19">
        <v>0</v>
      </c>
      <c r="AN166" s="19">
        <v>0</v>
      </c>
      <c r="AO166" s="19">
        <v>0</v>
      </c>
      <c r="AP166" s="19">
        <v>0</v>
      </c>
      <c r="AQ166" s="19">
        <v>0</v>
      </c>
      <c r="AR166" s="19">
        <v>0</v>
      </c>
      <c r="AS166" s="19">
        <v>0</v>
      </c>
      <c r="AT166" s="19">
        <v>0</v>
      </c>
      <c r="AU166" s="19">
        <v>0</v>
      </c>
      <c r="AV166" s="44"/>
      <c r="AW166" s="42">
        <v>0</v>
      </c>
      <c r="AX166" s="42">
        <f t="shared" si="128"/>
        <v>0</v>
      </c>
      <c r="AY166" s="1" t="s">
        <v>129</v>
      </c>
      <c r="AZ166" s="1" t="s">
        <v>232</v>
      </c>
      <c r="BA166" s="1" t="s">
        <v>233</v>
      </c>
      <c r="BB166" s="5"/>
      <c r="BC166" s="5"/>
      <c r="BD166" s="5"/>
      <c r="BE166" s="5"/>
      <c r="BF166" s="5"/>
      <c r="BG166" s="5"/>
      <c r="BH166" s="5"/>
      <c r="BI166" s="5"/>
      <c r="BJ166" s="168"/>
      <c r="BK166" s="27"/>
    </row>
    <row r="167" spans="1:63" s="166" customFormat="1" ht="12.95" customHeight="1" x14ac:dyDescent="0.25">
      <c r="A167" s="15" t="s">
        <v>217</v>
      </c>
      <c r="B167" s="15" t="s">
        <v>218</v>
      </c>
      <c r="C167" s="175" t="s">
        <v>374</v>
      </c>
      <c r="D167" s="4"/>
      <c r="E167" s="4" t="s">
        <v>230</v>
      </c>
      <c r="F167" s="22" t="s">
        <v>221</v>
      </c>
      <c r="G167" s="22" t="s">
        <v>222</v>
      </c>
      <c r="H167" s="22" t="s">
        <v>223</v>
      </c>
      <c r="I167" s="23" t="s">
        <v>120</v>
      </c>
      <c r="J167" s="23"/>
      <c r="K167" s="23"/>
      <c r="L167" s="22">
        <v>40</v>
      </c>
      <c r="M167" s="5" t="s">
        <v>122</v>
      </c>
      <c r="N167" s="5" t="s">
        <v>224</v>
      </c>
      <c r="O167" s="1" t="s">
        <v>126</v>
      </c>
      <c r="P167" s="23" t="s">
        <v>125</v>
      </c>
      <c r="Q167" s="24">
        <v>230000000</v>
      </c>
      <c r="R167" s="25" t="s">
        <v>231</v>
      </c>
      <c r="S167" s="25"/>
      <c r="T167" s="23" t="s">
        <v>226</v>
      </c>
      <c r="U167" s="5"/>
      <c r="V167" s="15"/>
      <c r="W167" s="23">
        <v>30</v>
      </c>
      <c r="X167" s="23" t="s">
        <v>106</v>
      </c>
      <c r="Y167" s="23">
        <v>10</v>
      </c>
      <c r="Z167" s="40"/>
      <c r="AA167" s="5" t="s">
        <v>138</v>
      </c>
      <c r="AB167" s="26"/>
      <c r="AC167" s="26"/>
      <c r="AD167" s="26">
        <v>650000000</v>
      </c>
      <c r="AE167" s="41">
        <f t="shared" ref="AE167:AE170" si="130">AD167*1.12</f>
        <v>728000000.00000012</v>
      </c>
      <c r="AF167" s="26"/>
      <c r="AG167" s="26"/>
      <c r="AH167" s="26">
        <v>443584839</v>
      </c>
      <c r="AI167" s="41">
        <f t="shared" ref="AI167:AI170" si="131">AH167*1.12</f>
        <v>496815019.68000007</v>
      </c>
      <c r="AJ167" s="42">
        <v>0</v>
      </c>
      <c r="AK167" s="42">
        <v>0</v>
      </c>
      <c r="AL167" s="42">
        <v>0</v>
      </c>
      <c r="AM167" s="43">
        <f t="shared" ref="AM167" si="132">AL167*1.12</f>
        <v>0</v>
      </c>
      <c r="AN167" s="42">
        <v>0</v>
      </c>
      <c r="AO167" s="42">
        <v>0</v>
      </c>
      <c r="AP167" s="42">
        <v>0</v>
      </c>
      <c r="AQ167" s="43">
        <f t="shared" ref="AQ167" si="133">AP167*1.12</f>
        <v>0</v>
      </c>
      <c r="AR167" s="42">
        <v>0</v>
      </c>
      <c r="AS167" s="42">
        <v>0</v>
      </c>
      <c r="AT167" s="42">
        <v>0</v>
      </c>
      <c r="AU167" s="43">
        <f t="shared" ref="AU167" si="134">AT167*1.12</f>
        <v>0</v>
      </c>
      <c r="AV167" s="44"/>
      <c r="AW167" s="42">
        <v>0</v>
      </c>
      <c r="AX167" s="42">
        <f>AW167*1.12</f>
        <v>0</v>
      </c>
      <c r="AY167" s="1" t="s">
        <v>129</v>
      </c>
      <c r="AZ167" s="1" t="s">
        <v>232</v>
      </c>
      <c r="BA167" s="1" t="s">
        <v>233</v>
      </c>
      <c r="BB167" s="5"/>
      <c r="BC167" s="5"/>
      <c r="BD167" s="5"/>
      <c r="BE167" s="5"/>
      <c r="BF167" s="5"/>
      <c r="BG167" s="5"/>
      <c r="BH167" s="5"/>
      <c r="BI167" s="5"/>
      <c r="BJ167" s="168"/>
      <c r="BK167" s="27" t="s">
        <v>373</v>
      </c>
    </row>
    <row r="168" spans="1:63" s="166" customFormat="1" ht="12.95" customHeight="1" x14ac:dyDescent="0.25">
      <c r="A168" s="15" t="s">
        <v>217</v>
      </c>
      <c r="B168" s="15" t="s">
        <v>218</v>
      </c>
      <c r="C168" s="176" t="s">
        <v>518</v>
      </c>
      <c r="D168" s="4"/>
      <c r="E168" s="4" t="s">
        <v>230</v>
      </c>
      <c r="F168" s="22" t="s">
        <v>221</v>
      </c>
      <c r="G168" s="22" t="s">
        <v>222</v>
      </c>
      <c r="H168" s="22" t="s">
        <v>223</v>
      </c>
      <c r="I168" s="23" t="s">
        <v>120</v>
      </c>
      <c r="J168" s="23"/>
      <c r="K168" s="23"/>
      <c r="L168" s="22">
        <v>40</v>
      </c>
      <c r="M168" s="5" t="s">
        <v>122</v>
      </c>
      <c r="N168" s="5" t="s">
        <v>224</v>
      </c>
      <c r="O168" s="1" t="s">
        <v>166</v>
      </c>
      <c r="P168" s="23" t="s">
        <v>125</v>
      </c>
      <c r="Q168" s="24">
        <v>230000000</v>
      </c>
      <c r="R168" s="25" t="s">
        <v>231</v>
      </c>
      <c r="S168" s="25"/>
      <c r="T168" s="23" t="s">
        <v>226</v>
      </c>
      <c r="U168" s="5"/>
      <c r="V168" s="15"/>
      <c r="W168" s="23">
        <v>30</v>
      </c>
      <c r="X168" s="23" t="s">
        <v>106</v>
      </c>
      <c r="Y168" s="23">
        <v>10</v>
      </c>
      <c r="Z168" s="40"/>
      <c r="AA168" s="5" t="s">
        <v>138</v>
      </c>
      <c r="AB168" s="26"/>
      <c r="AC168" s="26"/>
      <c r="AD168" s="26">
        <v>650000000</v>
      </c>
      <c r="AE168" s="18">
        <f t="shared" si="130"/>
        <v>728000000.00000012</v>
      </c>
      <c r="AF168" s="26"/>
      <c r="AG168" s="26"/>
      <c r="AH168" s="26">
        <v>443584839</v>
      </c>
      <c r="AI168" s="18">
        <f t="shared" si="131"/>
        <v>496815019.68000007</v>
      </c>
      <c r="AJ168" s="42">
        <v>0</v>
      </c>
      <c r="AK168" s="42">
        <v>0</v>
      </c>
      <c r="AL168" s="42">
        <v>0</v>
      </c>
      <c r="AM168" s="43">
        <v>0</v>
      </c>
      <c r="AN168" s="42">
        <v>0</v>
      </c>
      <c r="AO168" s="42">
        <v>0</v>
      </c>
      <c r="AP168" s="42">
        <v>0</v>
      </c>
      <c r="AQ168" s="18">
        <f>AP168*1.12</f>
        <v>0</v>
      </c>
      <c r="AR168" s="42">
        <v>0</v>
      </c>
      <c r="AS168" s="42">
        <v>0</v>
      </c>
      <c r="AT168" s="42">
        <v>0</v>
      </c>
      <c r="AU168" s="18">
        <f>AT168*1.12</f>
        <v>0</v>
      </c>
      <c r="AV168" s="42"/>
      <c r="AW168" s="42">
        <v>0</v>
      </c>
      <c r="AX168" s="42">
        <f>AW168*1.12</f>
        <v>0</v>
      </c>
      <c r="AY168" s="1" t="s">
        <v>129</v>
      </c>
      <c r="AZ168" s="1" t="s">
        <v>232</v>
      </c>
      <c r="BA168" s="1" t="s">
        <v>233</v>
      </c>
      <c r="BB168" s="5"/>
      <c r="BC168" s="5"/>
      <c r="BD168" s="5"/>
      <c r="BE168" s="5"/>
      <c r="BF168" s="5"/>
      <c r="BG168" s="5"/>
      <c r="BH168" s="5"/>
      <c r="BI168" s="5"/>
      <c r="BJ168" s="168"/>
      <c r="BK168" s="27">
        <v>14</v>
      </c>
    </row>
    <row r="169" spans="1:63" s="188" customFormat="1" ht="12.95" customHeight="1" x14ac:dyDescent="0.25">
      <c r="A169" s="4" t="s">
        <v>217</v>
      </c>
      <c r="B169" s="4" t="s">
        <v>218</v>
      </c>
      <c r="C169" s="4" t="s">
        <v>708</v>
      </c>
      <c r="D169" s="4"/>
      <c r="E169" s="4" t="s">
        <v>230</v>
      </c>
      <c r="F169" s="200" t="s">
        <v>221</v>
      </c>
      <c r="G169" s="200" t="s">
        <v>222</v>
      </c>
      <c r="H169" s="200" t="s">
        <v>223</v>
      </c>
      <c r="I169" s="23" t="s">
        <v>120</v>
      </c>
      <c r="J169" s="23"/>
      <c r="K169" s="23"/>
      <c r="L169" s="200">
        <v>40</v>
      </c>
      <c r="M169" s="5" t="s">
        <v>122</v>
      </c>
      <c r="N169" s="5" t="s">
        <v>224</v>
      </c>
      <c r="O169" s="1" t="s">
        <v>144</v>
      </c>
      <c r="P169" s="23" t="s">
        <v>125</v>
      </c>
      <c r="Q169" s="24">
        <v>230000000</v>
      </c>
      <c r="R169" s="25" t="s">
        <v>231</v>
      </c>
      <c r="S169" s="25"/>
      <c r="T169" s="23" t="s">
        <v>226</v>
      </c>
      <c r="U169" s="5"/>
      <c r="V169" s="4"/>
      <c r="W169" s="23">
        <v>30</v>
      </c>
      <c r="X169" s="23" t="s">
        <v>106</v>
      </c>
      <c r="Y169" s="23">
        <v>10</v>
      </c>
      <c r="Z169" s="40"/>
      <c r="AA169" s="5" t="s">
        <v>138</v>
      </c>
      <c r="AB169" s="72"/>
      <c r="AC169" s="72"/>
      <c r="AD169" s="72">
        <v>650000000</v>
      </c>
      <c r="AE169" s="72">
        <f t="shared" si="130"/>
        <v>728000000.00000012</v>
      </c>
      <c r="AF169" s="72"/>
      <c r="AG169" s="72"/>
      <c r="AH169" s="72">
        <v>443584839</v>
      </c>
      <c r="AI169" s="72">
        <f t="shared" si="131"/>
        <v>496815019.68000007</v>
      </c>
      <c r="AJ169" s="72"/>
      <c r="AK169" s="72"/>
      <c r="AL169" s="72"/>
      <c r="AM169" s="72"/>
      <c r="AN169" s="72"/>
      <c r="AO169" s="72"/>
      <c r="AP169" s="72"/>
      <c r="AQ169" s="72"/>
      <c r="AR169" s="72"/>
      <c r="AS169" s="72"/>
      <c r="AT169" s="72"/>
      <c r="AU169" s="72"/>
      <c r="AV169" s="72"/>
      <c r="AW169" s="43">
        <v>0</v>
      </c>
      <c r="AX169" s="43">
        <f t="shared" si="128"/>
        <v>0</v>
      </c>
      <c r="AY169" s="1" t="s">
        <v>129</v>
      </c>
      <c r="AZ169" s="1" t="s">
        <v>232</v>
      </c>
      <c r="BA169" s="1" t="s">
        <v>233</v>
      </c>
      <c r="BB169" s="5"/>
      <c r="BC169" s="5"/>
      <c r="BD169" s="5"/>
      <c r="BE169" s="5"/>
      <c r="BF169" s="5"/>
      <c r="BG169" s="5"/>
      <c r="BH169" s="5"/>
      <c r="BI169" s="5"/>
      <c r="BJ169" s="168"/>
      <c r="BK169" s="32">
        <v>14</v>
      </c>
    </row>
    <row r="170" spans="1:63" s="188" customFormat="1" ht="12.95" customHeight="1" x14ac:dyDescent="0.25">
      <c r="A170" s="159" t="s">
        <v>217</v>
      </c>
      <c r="B170" s="159" t="s">
        <v>218</v>
      </c>
      <c r="C170" s="159" t="s">
        <v>762</v>
      </c>
      <c r="D170" s="159"/>
      <c r="E170" s="159" t="s">
        <v>230</v>
      </c>
      <c r="F170" s="180" t="s">
        <v>221</v>
      </c>
      <c r="G170" s="180" t="s">
        <v>222</v>
      </c>
      <c r="H170" s="180" t="s">
        <v>223</v>
      </c>
      <c r="I170" s="181" t="s">
        <v>120</v>
      </c>
      <c r="J170" s="181"/>
      <c r="K170" s="181"/>
      <c r="L170" s="180">
        <v>40</v>
      </c>
      <c r="M170" s="182" t="s">
        <v>122</v>
      </c>
      <c r="N170" s="182" t="s">
        <v>224</v>
      </c>
      <c r="O170" s="153" t="s">
        <v>398</v>
      </c>
      <c r="P170" s="181" t="s">
        <v>125</v>
      </c>
      <c r="Q170" s="183">
        <v>230000000</v>
      </c>
      <c r="R170" s="184" t="s">
        <v>231</v>
      </c>
      <c r="S170" s="184"/>
      <c r="T170" s="153" t="s">
        <v>146</v>
      </c>
      <c r="U170" s="182"/>
      <c r="V170" s="159"/>
      <c r="W170" s="181">
        <v>30</v>
      </c>
      <c r="X170" s="181" t="s">
        <v>106</v>
      </c>
      <c r="Y170" s="181">
        <v>10</v>
      </c>
      <c r="Z170" s="185"/>
      <c r="AA170" s="182" t="s">
        <v>138</v>
      </c>
      <c r="AB170" s="187"/>
      <c r="AC170" s="187"/>
      <c r="AD170" s="187">
        <v>650000000</v>
      </c>
      <c r="AE170" s="187">
        <f t="shared" si="130"/>
        <v>728000000.00000012</v>
      </c>
      <c r="AF170" s="187"/>
      <c r="AG170" s="187"/>
      <c r="AH170" s="187">
        <v>443584839</v>
      </c>
      <c r="AI170" s="187">
        <f t="shared" si="131"/>
        <v>496815019.68000007</v>
      </c>
      <c r="AJ170" s="187"/>
      <c r="AK170" s="187"/>
      <c r="AL170" s="187"/>
      <c r="AM170" s="187"/>
      <c r="AN170" s="187"/>
      <c r="AO170" s="187"/>
      <c r="AP170" s="187"/>
      <c r="AQ170" s="187"/>
      <c r="AR170" s="187"/>
      <c r="AS170" s="187"/>
      <c r="AT170" s="187"/>
      <c r="AU170" s="187"/>
      <c r="AV170" s="187"/>
      <c r="AW170" s="186">
        <f t="shared" ref="AW170" si="135">AD170+AH170+AL170+AP170+AT170</f>
        <v>1093584839</v>
      </c>
      <c r="AX170" s="186">
        <f t="shared" si="128"/>
        <v>1224815019.6800001</v>
      </c>
      <c r="AY170" s="153" t="s">
        <v>129</v>
      </c>
      <c r="AZ170" s="153" t="s">
        <v>232</v>
      </c>
      <c r="BA170" s="153" t="s">
        <v>233</v>
      </c>
      <c r="BB170" s="182"/>
      <c r="BC170" s="182"/>
      <c r="BD170" s="182"/>
      <c r="BE170" s="182"/>
      <c r="BF170" s="182"/>
      <c r="BG170" s="182"/>
      <c r="BH170" s="182"/>
      <c r="BI170" s="182"/>
      <c r="BJ170" s="168"/>
      <c r="BK170" s="32">
        <v>14.19</v>
      </c>
    </row>
    <row r="171" spans="1:63" s="165" customFormat="1" ht="12.95" customHeight="1" x14ac:dyDescent="0.25">
      <c r="A171" s="1" t="s">
        <v>150</v>
      </c>
      <c r="B171" s="6" t="s">
        <v>152</v>
      </c>
      <c r="C171" s="175" t="s">
        <v>230</v>
      </c>
      <c r="D171" s="1"/>
      <c r="E171" s="1"/>
      <c r="F171" s="9" t="s">
        <v>140</v>
      </c>
      <c r="G171" s="9" t="s">
        <v>141</v>
      </c>
      <c r="H171" s="9" t="s">
        <v>142</v>
      </c>
      <c r="I171" s="6" t="s">
        <v>143</v>
      </c>
      <c r="J171" s="6" t="s">
        <v>149</v>
      </c>
      <c r="K171" s="171"/>
      <c r="L171" s="12">
        <v>30</v>
      </c>
      <c r="M171" s="6" t="s">
        <v>122</v>
      </c>
      <c r="N171" s="6" t="s">
        <v>123</v>
      </c>
      <c r="O171" s="6" t="s">
        <v>144</v>
      </c>
      <c r="P171" s="6" t="s">
        <v>125</v>
      </c>
      <c r="Q171" s="6" t="s">
        <v>122</v>
      </c>
      <c r="R171" s="6" t="s">
        <v>145</v>
      </c>
      <c r="S171" s="6"/>
      <c r="T171" s="6" t="s">
        <v>146</v>
      </c>
      <c r="U171" s="6"/>
      <c r="V171" s="6"/>
      <c r="W171" s="16">
        <v>0</v>
      </c>
      <c r="X171" s="5">
        <v>100</v>
      </c>
      <c r="Y171" s="16">
        <v>0</v>
      </c>
      <c r="Z171" s="6"/>
      <c r="AA171" s="4" t="s">
        <v>138</v>
      </c>
      <c r="AB171" s="10"/>
      <c r="AC171" s="8">
        <v>72300000</v>
      </c>
      <c r="AD171" s="8">
        <v>72300000</v>
      </c>
      <c r="AE171" s="8">
        <f>AD171*1.12</f>
        <v>80976000.000000015</v>
      </c>
      <c r="AF171" s="8"/>
      <c r="AG171" s="8">
        <v>71500000</v>
      </c>
      <c r="AH171" s="8">
        <v>71500000</v>
      </c>
      <c r="AI171" s="8">
        <f>AH171*1.12</f>
        <v>80080000.000000015</v>
      </c>
      <c r="AJ171" s="10"/>
      <c r="AK171" s="11"/>
      <c r="AL171" s="11"/>
      <c r="AM171" s="11"/>
      <c r="AN171" s="11"/>
      <c r="AO171" s="11"/>
      <c r="AP171" s="11"/>
      <c r="AQ171" s="11"/>
      <c r="AR171" s="11"/>
      <c r="AS171" s="11"/>
      <c r="AT171" s="11"/>
      <c r="AU171" s="11"/>
      <c r="AV171" s="52"/>
      <c r="AW171" s="42">
        <v>0</v>
      </c>
      <c r="AX171" s="42">
        <f t="shared" si="128"/>
        <v>0</v>
      </c>
      <c r="AY171" s="13" t="s">
        <v>129</v>
      </c>
      <c r="AZ171" s="4" t="s">
        <v>147</v>
      </c>
      <c r="BA171" s="4" t="s">
        <v>148</v>
      </c>
      <c r="BB171" s="1"/>
      <c r="BC171" s="1"/>
      <c r="BD171" s="1"/>
      <c r="BE171" s="1"/>
      <c r="BF171" s="1"/>
      <c r="BG171" s="1"/>
      <c r="BH171" s="1"/>
      <c r="BI171" s="1"/>
      <c r="BJ171" s="28"/>
      <c r="BK171" s="27" t="s">
        <v>375</v>
      </c>
    </row>
    <row r="172" spans="1:63" s="166" customFormat="1" ht="12.95" customHeight="1" x14ac:dyDescent="0.25">
      <c r="A172" s="6" t="s">
        <v>151</v>
      </c>
      <c r="B172" s="6" t="s">
        <v>152</v>
      </c>
      <c r="C172" s="175" t="s">
        <v>220</v>
      </c>
      <c r="D172" s="1"/>
      <c r="E172" s="1"/>
      <c r="F172" s="15" t="s">
        <v>153</v>
      </c>
      <c r="G172" s="15" t="s">
        <v>154</v>
      </c>
      <c r="H172" s="27" t="s">
        <v>154</v>
      </c>
      <c r="I172" s="4" t="s">
        <v>120</v>
      </c>
      <c r="J172" s="15"/>
      <c r="K172" s="15"/>
      <c r="L172" s="4">
        <v>45</v>
      </c>
      <c r="M172" s="4">
        <v>230000000</v>
      </c>
      <c r="N172" s="2" t="s">
        <v>123</v>
      </c>
      <c r="O172" s="6" t="s">
        <v>126</v>
      </c>
      <c r="P172" s="1" t="s">
        <v>125</v>
      </c>
      <c r="Q172" s="4">
        <v>230000000</v>
      </c>
      <c r="R172" s="2" t="s">
        <v>187</v>
      </c>
      <c r="S172" s="15"/>
      <c r="T172" s="6" t="s">
        <v>127</v>
      </c>
      <c r="U172" s="28"/>
      <c r="V172" s="15"/>
      <c r="W172" s="16">
        <v>0</v>
      </c>
      <c r="X172" s="16">
        <v>90</v>
      </c>
      <c r="Y172" s="16">
        <v>10</v>
      </c>
      <c r="Z172" s="15"/>
      <c r="AA172" s="4" t="s">
        <v>138</v>
      </c>
      <c r="AB172" s="15"/>
      <c r="AC172" s="15"/>
      <c r="AD172" s="8">
        <v>46800000</v>
      </c>
      <c r="AE172" s="8">
        <v>52416000.000000015</v>
      </c>
      <c r="AF172" s="8">
        <v>0</v>
      </c>
      <c r="AG172" s="8">
        <v>0</v>
      </c>
      <c r="AH172" s="8">
        <v>54756000</v>
      </c>
      <c r="AI172" s="8">
        <v>61326720.000000015</v>
      </c>
      <c r="AJ172" s="8">
        <v>0</v>
      </c>
      <c r="AK172" s="8">
        <v>0</v>
      </c>
      <c r="AL172" s="8">
        <v>50618880</v>
      </c>
      <c r="AM172" s="8">
        <v>56693145.600000001</v>
      </c>
      <c r="AN172" s="15"/>
      <c r="AO172" s="15"/>
      <c r="AP172" s="8"/>
      <c r="AQ172" s="29"/>
      <c r="AR172" s="29"/>
      <c r="AS172" s="29"/>
      <c r="AT172" s="29"/>
      <c r="AU172" s="29"/>
      <c r="AV172" s="53"/>
      <c r="AW172" s="42">
        <f t="shared" ref="AW172:AW186" si="136">AD172+AH172+AL172+AP172+AT172</f>
        <v>152174880</v>
      </c>
      <c r="AX172" s="42">
        <f t="shared" si="128"/>
        <v>170435865.60000002</v>
      </c>
      <c r="AY172" s="13" t="s">
        <v>129</v>
      </c>
      <c r="AZ172" s="1" t="s">
        <v>155</v>
      </c>
      <c r="BA172" s="30" t="s">
        <v>156</v>
      </c>
      <c r="BB172" s="15"/>
      <c r="BC172" s="15"/>
      <c r="BD172" s="15"/>
      <c r="BE172" s="15"/>
      <c r="BF172" s="15"/>
      <c r="BG172" s="15"/>
      <c r="BH172" s="15"/>
      <c r="BI172" s="15"/>
      <c r="BJ172" s="27"/>
      <c r="BK172" s="27"/>
    </row>
    <row r="173" spans="1:63" s="165" customFormat="1" ht="12.95" customHeight="1" x14ac:dyDescent="0.25">
      <c r="A173" s="15" t="s">
        <v>217</v>
      </c>
      <c r="B173" s="45"/>
      <c r="C173" s="190" t="s">
        <v>501</v>
      </c>
      <c r="D173" s="88"/>
      <c r="E173" s="45"/>
      <c r="F173" s="1" t="s">
        <v>502</v>
      </c>
      <c r="G173" s="1" t="s">
        <v>503</v>
      </c>
      <c r="H173" s="1" t="s">
        <v>503</v>
      </c>
      <c r="I173" s="1" t="s">
        <v>120</v>
      </c>
      <c r="J173" s="1"/>
      <c r="K173" s="1"/>
      <c r="L173" s="113">
        <v>40</v>
      </c>
      <c r="M173" s="113" t="s">
        <v>122</v>
      </c>
      <c r="N173" s="113" t="s">
        <v>165</v>
      </c>
      <c r="O173" s="113" t="s">
        <v>166</v>
      </c>
      <c r="P173" s="113" t="s">
        <v>125</v>
      </c>
      <c r="Q173" s="1">
        <v>230000000</v>
      </c>
      <c r="R173" s="113" t="s">
        <v>504</v>
      </c>
      <c r="S173" s="113"/>
      <c r="T173" s="113" t="s">
        <v>146</v>
      </c>
      <c r="U173" s="113"/>
      <c r="V173" s="113"/>
      <c r="W173" s="1">
        <v>30</v>
      </c>
      <c r="X173" s="1" t="s">
        <v>106</v>
      </c>
      <c r="Y173" s="1">
        <v>10</v>
      </c>
      <c r="Z173" s="114"/>
      <c r="AA173" s="113" t="s">
        <v>138</v>
      </c>
      <c r="AB173" s="113"/>
      <c r="AC173" s="115"/>
      <c r="AD173" s="115">
        <v>400000000</v>
      </c>
      <c r="AE173" s="115">
        <f>AD173*1.12</f>
        <v>448000000.00000006</v>
      </c>
      <c r="AF173" s="115"/>
      <c r="AG173" s="115"/>
      <c r="AH173" s="21">
        <v>236225383</v>
      </c>
      <c r="AI173" s="21">
        <f t="shared" ref="AI173:AI186" si="137">AH173*1.12</f>
        <v>264572428.96000004</v>
      </c>
      <c r="AJ173" s="115"/>
      <c r="AK173" s="115"/>
      <c r="AL173" s="21"/>
      <c r="AM173" s="21"/>
      <c r="AN173" s="115"/>
      <c r="AO173" s="115"/>
      <c r="AP173" s="21"/>
      <c r="AQ173" s="115"/>
      <c r="AR173" s="115"/>
      <c r="AS173" s="115"/>
      <c r="AT173" s="21"/>
      <c r="AU173" s="115"/>
      <c r="AV173" s="115"/>
      <c r="AW173" s="42">
        <v>0</v>
      </c>
      <c r="AX173" s="42">
        <f>AW173*1.12</f>
        <v>0</v>
      </c>
      <c r="AY173" s="113" t="s">
        <v>129</v>
      </c>
      <c r="AZ173" s="1" t="s">
        <v>505</v>
      </c>
      <c r="BA173" s="1" t="s">
        <v>506</v>
      </c>
      <c r="BB173" s="45"/>
      <c r="BC173" s="45"/>
      <c r="BD173" s="45"/>
      <c r="BE173" s="45"/>
      <c r="BF173" s="45"/>
      <c r="BG173" s="45"/>
      <c r="BH173" s="45"/>
      <c r="BI173" s="45"/>
      <c r="BJ173" s="88"/>
      <c r="BK173" s="28"/>
    </row>
    <row r="174" spans="1:63" s="165" customFormat="1" ht="12.95" customHeight="1" x14ac:dyDescent="0.25">
      <c r="A174" s="4" t="s">
        <v>217</v>
      </c>
      <c r="B174" s="45"/>
      <c r="C174" s="4" t="s">
        <v>709</v>
      </c>
      <c r="D174" s="45"/>
      <c r="E174" s="45"/>
      <c r="F174" s="1" t="s">
        <v>502</v>
      </c>
      <c r="G174" s="1" t="s">
        <v>503</v>
      </c>
      <c r="H174" s="1" t="s">
        <v>503</v>
      </c>
      <c r="I174" s="1" t="s">
        <v>120</v>
      </c>
      <c r="J174" s="1"/>
      <c r="K174" s="1"/>
      <c r="L174" s="1">
        <v>40</v>
      </c>
      <c r="M174" s="1" t="s">
        <v>122</v>
      </c>
      <c r="N174" s="5" t="s">
        <v>224</v>
      </c>
      <c r="O174" s="1" t="s">
        <v>144</v>
      </c>
      <c r="P174" s="1" t="s">
        <v>125</v>
      </c>
      <c r="Q174" s="1">
        <v>230000000</v>
      </c>
      <c r="R174" s="1" t="s">
        <v>504</v>
      </c>
      <c r="S174" s="1"/>
      <c r="T174" s="1" t="s">
        <v>146</v>
      </c>
      <c r="U174" s="1"/>
      <c r="V174" s="1"/>
      <c r="W174" s="1">
        <v>30</v>
      </c>
      <c r="X174" s="1" t="s">
        <v>106</v>
      </c>
      <c r="Y174" s="1">
        <v>10</v>
      </c>
      <c r="Z174" s="5"/>
      <c r="AA174" s="1" t="s">
        <v>138</v>
      </c>
      <c r="AB174" s="72"/>
      <c r="AC174" s="72"/>
      <c r="AD174" s="72">
        <v>400000000</v>
      </c>
      <c r="AE174" s="72">
        <f t="shared" ref="AE174:AE176" si="138">AD174*1.12</f>
        <v>448000000.00000006</v>
      </c>
      <c r="AF174" s="72"/>
      <c r="AG174" s="72"/>
      <c r="AH174" s="72">
        <v>236225383</v>
      </c>
      <c r="AI174" s="72">
        <f t="shared" si="137"/>
        <v>264572428.96000004</v>
      </c>
      <c r="AJ174" s="72"/>
      <c r="AK174" s="72"/>
      <c r="AL174" s="72"/>
      <c r="AM174" s="72"/>
      <c r="AN174" s="72"/>
      <c r="AO174" s="72"/>
      <c r="AP174" s="72"/>
      <c r="AQ174" s="72"/>
      <c r="AR174" s="72"/>
      <c r="AS174" s="72"/>
      <c r="AT174" s="72"/>
      <c r="AU174" s="72"/>
      <c r="AV174" s="72"/>
      <c r="AW174" s="43">
        <v>0</v>
      </c>
      <c r="AX174" s="43">
        <f t="shared" si="128"/>
        <v>0</v>
      </c>
      <c r="AY174" s="1" t="s">
        <v>129</v>
      </c>
      <c r="AZ174" s="1" t="s">
        <v>505</v>
      </c>
      <c r="BA174" s="1" t="s">
        <v>506</v>
      </c>
      <c r="BB174" s="45"/>
      <c r="BC174" s="45"/>
      <c r="BD174" s="45"/>
      <c r="BE174" s="45"/>
      <c r="BF174" s="45"/>
      <c r="BG174" s="45"/>
      <c r="BH174" s="45"/>
      <c r="BI174" s="45"/>
      <c r="BJ174" s="88"/>
      <c r="BK174" s="32">
        <v>14</v>
      </c>
    </row>
    <row r="175" spans="1:63" s="165" customFormat="1" ht="12.95" customHeight="1" x14ac:dyDescent="0.25">
      <c r="A175" s="159" t="s">
        <v>217</v>
      </c>
      <c r="B175" s="196"/>
      <c r="C175" s="159" t="s">
        <v>763</v>
      </c>
      <c r="D175" s="196"/>
      <c r="E175" s="196"/>
      <c r="F175" s="153" t="s">
        <v>502</v>
      </c>
      <c r="G175" s="153" t="s">
        <v>503</v>
      </c>
      <c r="H175" s="153" t="s">
        <v>503</v>
      </c>
      <c r="I175" s="153" t="s">
        <v>120</v>
      </c>
      <c r="J175" s="153"/>
      <c r="K175" s="153"/>
      <c r="L175" s="153">
        <v>40</v>
      </c>
      <c r="M175" s="153" t="s">
        <v>122</v>
      </c>
      <c r="N175" s="182" t="s">
        <v>224</v>
      </c>
      <c r="O175" s="153" t="s">
        <v>398</v>
      </c>
      <c r="P175" s="153" t="s">
        <v>125</v>
      </c>
      <c r="Q175" s="153">
        <v>230000000</v>
      </c>
      <c r="R175" s="153" t="s">
        <v>504</v>
      </c>
      <c r="S175" s="153"/>
      <c r="T175" s="153" t="s">
        <v>146</v>
      </c>
      <c r="U175" s="153"/>
      <c r="V175" s="153"/>
      <c r="W175" s="153">
        <v>30</v>
      </c>
      <c r="X175" s="153" t="s">
        <v>106</v>
      </c>
      <c r="Y175" s="153">
        <v>10</v>
      </c>
      <c r="Z175" s="182"/>
      <c r="AA175" s="153" t="s">
        <v>138</v>
      </c>
      <c r="AB175" s="187"/>
      <c r="AC175" s="187"/>
      <c r="AD175" s="187">
        <v>400000000</v>
      </c>
      <c r="AE175" s="187">
        <f t="shared" si="138"/>
        <v>448000000.00000006</v>
      </c>
      <c r="AF175" s="187"/>
      <c r="AG175" s="187"/>
      <c r="AH175" s="187">
        <v>236225383</v>
      </c>
      <c r="AI175" s="187">
        <f t="shared" si="137"/>
        <v>264572428.96000004</v>
      </c>
      <c r="AJ175" s="187"/>
      <c r="AK175" s="187"/>
      <c r="AL175" s="187"/>
      <c r="AM175" s="187"/>
      <c r="AN175" s="187"/>
      <c r="AO175" s="187"/>
      <c r="AP175" s="187"/>
      <c r="AQ175" s="187"/>
      <c r="AR175" s="187"/>
      <c r="AS175" s="187"/>
      <c r="AT175" s="187"/>
      <c r="AU175" s="187"/>
      <c r="AV175" s="187"/>
      <c r="AW175" s="43">
        <v>0</v>
      </c>
      <c r="AX175" s="43">
        <f t="shared" si="128"/>
        <v>0</v>
      </c>
      <c r="AY175" s="153" t="s">
        <v>129</v>
      </c>
      <c r="AZ175" s="153" t="s">
        <v>505</v>
      </c>
      <c r="BA175" s="153" t="s">
        <v>506</v>
      </c>
      <c r="BB175" s="196"/>
      <c r="BC175" s="196"/>
      <c r="BD175" s="196"/>
      <c r="BE175" s="196"/>
      <c r="BF175" s="196"/>
      <c r="BG175" s="196"/>
      <c r="BH175" s="196"/>
      <c r="BI175" s="196"/>
      <c r="BJ175" s="88"/>
      <c r="BK175" s="32">
        <v>14</v>
      </c>
    </row>
    <row r="176" spans="1:63" s="167" customFormat="1" ht="12.95" customHeight="1" x14ac:dyDescent="0.25">
      <c r="A176" s="214" t="s">
        <v>217</v>
      </c>
      <c r="B176" s="215"/>
      <c r="C176" s="214" t="s">
        <v>812</v>
      </c>
      <c r="D176" s="215"/>
      <c r="E176" s="215"/>
      <c r="F176" s="223" t="s">
        <v>502</v>
      </c>
      <c r="G176" s="223" t="s">
        <v>503</v>
      </c>
      <c r="H176" s="223" t="s">
        <v>503</v>
      </c>
      <c r="I176" s="223" t="s">
        <v>120</v>
      </c>
      <c r="J176" s="223"/>
      <c r="K176" s="223"/>
      <c r="L176" s="223">
        <v>40</v>
      </c>
      <c r="M176" s="223" t="s">
        <v>122</v>
      </c>
      <c r="N176" s="222" t="s">
        <v>224</v>
      </c>
      <c r="O176" s="223" t="s">
        <v>694</v>
      </c>
      <c r="P176" s="223" t="s">
        <v>125</v>
      </c>
      <c r="Q176" s="223">
        <v>230000000</v>
      </c>
      <c r="R176" s="223" t="s">
        <v>504</v>
      </c>
      <c r="S176" s="223"/>
      <c r="T176" s="223" t="s">
        <v>146</v>
      </c>
      <c r="U176" s="223"/>
      <c r="V176" s="223"/>
      <c r="W176" s="223">
        <v>30</v>
      </c>
      <c r="X176" s="223" t="s">
        <v>106</v>
      </c>
      <c r="Y176" s="223">
        <v>10</v>
      </c>
      <c r="Z176" s="222"/>
      <c r="AA176" s="223" t="s">
        <v>138</v>
      </c>
      <c r="AB176" s="227"/>
      <c r="AC176" s="227"/>
      <c r="AD176" s="227">
        <v>400000000</v>
      </c>
      <c r="AE176" s="227">
        <f t="shared" si="138"/>
        <v>448000000.00000006</v>
      </c>
      <c r="AF176" s="227"/>
      <c r="AG176" s="227"/>
      <c r="AH176" s="227">
        <v>236225383</v>
      </c>
      <c r="AI176" s="227">
        <f t="shared" si="137"/>
        <v>264572428.96000004</v>
      </c>
      <c r="AJ176" s="227"/>
      <c r="AK176" s="227"/>
      <c r="AL176" s="227"/>
      <c r="AM176" s="227"/>
      <c r="AN176" s="227"/>
      <c r="AO176" s="227"/>
      <c r="AP176" s="227"/>
      <c r="AQ176" s="227"/>
      <c r="AR176" s="227"/>
      <c r="AS176" s="227"/>
      <c r="AT176" s="227"/>
      <c r="AU176" s="227"/>
      <c r="AV176" s="227"/>
      <c r="AW176" s="228">
        <v>0</v>
      </c>
      <c r="AX176" s="228">
        <f t="shared" si="128"/>
        <v>0</v>
      </c>
      <c r="AY176" s="223" t="s">
        <v>129</v>
      </c>
      <c r="AZ176" s="223" t="s">
        <v>505</v>
      </c>
      <c r="BA176" s="223" t="s">
        <v>506</v>
      </c>
      <c r="BB176" s="215"/>
      <c r="BC176" s="215"/>
      <c r="BD176" s="215"/>
      <c r="BE176" s="215"/>
      <c r="BF176" s="215"/>
      <c r="BG176" s="215"/>
      <c r="BH176" s="215"/>
      <c r="BI176" s="215"/>
      <c r="BJ176" s="230"/>
      <c r="BK176" s="242">
        <v>14</v>
      </c>
    </row>
    <row r="177" spans="1:63" s="167" customFormat="1" ht="12.95" customHeight="1" x14ac:dyDescent="0.25">
      <c r="A177" s="309" t="s">
        <v>217</v>
      </c>
      <c r="B177" s="310"/>
      <c r="C177" s="311" t="s">
        <v>906</v>
      </c>
      <c r="D177" s="312"/>
      <c r="E177" s="310"/>
      <c r="F177" s="313" t="s">
        <v>502</v>
      </c>
      <c r="G177" s="313" t="s">
        <v>503</v>
      </c>
      <c r="H177" s="313" t="s">
        <v>503</v>
      </c>
      <c r="I177" s="313" t="s">
        <v>120</v>
      </c>
      <c r="J177" s="313"/>
      <c r="K177" s="313"/>
      <c r="L177" s="314">
        <v>40</v>
      </c>
      <c r="M177" s="314" t="s">
        <v>122</v>
      </c>
      <c r="N177" s="315" t="s">
        <v>224</v>
      </c>
      <c r="O177" s="320" t="s">
        <v>907</v>
      </c>
      <c r="P177" s="314" t="s">
        <v>125</v>
      </c>
      <c r="Q177" s="313">
        <v>230000000</v>
      </c>
      <c r="R177" s="314" t="s">
        <v>504</v>
      </c>
      <c r="S177" s="314"/>
      <c r="T177" s="314" t="s">
        <v>146</v>
      </c>
      <c r="U177" s="314"/>
      <c r="V177" s="314"/>
      <c r="W177" s="313">
        <v>30</v>
      </c>
      <c r="X177" s="313" t="s">
        <v>106</v>
      </c>
      <c r="Y177" s="313">
        <v>10</v>
      </c>
      <c r="Z177" s="315"/>
      <c r="AA177" s="314" t="s">
        <v>138</v>
      </c>
      <c r="AB177" s="316"/>
      <c r="AC177" s="316"/>
      <c r="AD177" s="316">
        <v>400000000</v>
      </c>
      <c r="AE177" s="316">
        <v>448000000.00000006</v>
      </c>
      <c r="AF177" s="316"/>
      <c r="AG177" s="316"/>
      <c r="AH177" s="317">
        <v>236225383</v>
      </c>
      <c r="AI177" s="317">
        <v>264572428.96000004</v>
      </c>
      <c r="AJ177" s="316"/>
      <c r="AK177" s="316"/>
      <c r="AL177" s="317"/>
      <c r="AM177" s="317"/>
      <c r="AN177" s="316"/>
      <c r="AO177" s="316"/>
      <c r="AP177" s="317"/>
      <c r="AQ177" s="316"/>
      <c r="AR177" s="316"/>
      <c r="AS177" s="316"/>
      <c r="AT177" s="317"/>
      <c r="AU177" s="316"/>
      <c r="AV177" s="316"/>
      <c r="AW177" s="318">
        <v>636225383</v>
      </c>
      <c r="AX177" s="318">
        <v>712572428.96000004</v>
      </c>
      <c r="AY177" s="314" t="s">
        <v>129</v>
      </c>
      <c r="AZ177" s="313" t="s">
        <v>505</v>
      </c>
      <c r="BA177" s="313" t="s">
        <v>506</v>
      </c>
      <c r="BB177" s="310"/>
      <c r="BC177" s="310"/>
      <c r="BD177" s="310"/>
      <c r="BE177" s="310"/>
      <c r="BF177" s="310"/>
      <c r="BG177" s="310" t="s">
        <v>128</v>
      </c>
      <c r="BH177" s="310"/>
      <c r="BI177" s="310"/>
      <c r="BJ177" s="312"/>
      <c r="BK177" s="319">
        <v>14</v>
      </c>
    </row>
    <row r="178" spans="1:63" s="165" customFormat="1" ht="12.95" customHeight="1" x14ac:dyDescent="0.25">
      <c r="A178" s="15" t="s">
        <v>217</v>
      </c>
      <c r="B178" s="45"/>
      <c r="C178" s="176" t="s">
        <v>507</v>
      </c>
      <c r="D178" s="88"/>
      <c r="E178" s="45"/>
      <c r="F178" s="1" t="s">
        <v>221</v>
      </c>
      <c r="G178" s="1" t="s">
        <v>222</v>
      </c>
      <c r="H178" s="1" t="s">
        <v>223</v>
      </c>
      <c r="I178" s="1" t="s">
        <v>120</v>
      </c>
      <c r="J178" s="1"/>
      <c r="K178" s="1"/>
      <c r="L178" s="113">
        <v>40</v>
      </c>
      <c r="M178" s="113" t="s">
        <v>122</v>
      </c>
      <c r="N178" s="113" t="s">
        <v>165</v>
      </c>
      <c r="O178" s="113" t="s">
        <v>166</v>
      </c>
      <c r="P178" s="113" t="s">
        <v>125</v>
      </c>
      <c r="Q178" s="1">
        <v>230000000</v>
      </c>
      <c r="R178" s="113" t="s">
        <v>504</v>
      </c>
      <c r="S178" s="113"/>
      <c r="T178" s="113" t="s">
        <v>146</v>
      </c>
      <c r="U178" s="113"/>
      <c r="V178" s="113"/>
      <c r="W178" s="1">
        <v>30</v>
      </c>
      <c r="X178" s="1" t="s">
        <v>106</v>
      </c>
      <c r="Y178" s="1">
        <v>10</v>
      </c>
      <c r="Z178" s="114"/>
      <c r="AA178" s="113" t="s">
        <v>138</v>
      </c>
      <c r="AB178" s="113"/>
      <c r="AC178" s="115"/>
      <c r="AD178" s="115">
        <v>752391231</v>
      </c>
      <c r="AE178" s="115">
        <f>AD178*1.12</f>
        <v>842678178.72000003</v>
      </c>
      <c r="AF178" s="115"/>
      <c r="AG178" s="115"/>
      <c r="AH178" s="21">
        <v>255000000</v>
      </c>
      <c r="AI178" s="21">
        <f t="shared" si="137"/>
        <v>285600000</v>
      </c>
      <c r="AJ178" s="115"/>
      <c r="AK178" s="115"/>
      <c r="AL178" s="21"/>
      <c r="AM178" s="21"/>
      <c r="AN178" s="115"/>
      <c r="AO178" s="115"/>
      <c r="AP178" s="21"/>
      <c r="AQ178" s="115"/>
      <c r="AR178" s="115"/>
      <c r="AS178" s="115"/>
      <c r="AT178" s="21"/>
      <c r="AU178" s="115"/>
      <c r="AV178" s="115"/>
      <c r="AW178" s="42">
        <v>0</v>
      </c>
      <c r="AX178" s="42">
        <f>AW178*1.12</f>
        <v>0</v>
      </c>
      <c r="AY178" s="113" t="s">
        <v>129</v>
      </c>
      <c r="AZ178" s="1" t="s">
        <v>508</v>
      </c>
      <c r="BA178" s="1" t="s">
        <v>509</v>
      </c>
      <c r="BB178" s="45"/>
      <c r="BC178" s="45"/>
      <c r="BD178" s="45"/>
      <c r="BE178" s="45"/>
      <c r="BF178" s="45"/>
      <c r="BG178" s="45"/>
      <c r="BH178" s="45"/>
      <c r="BI178" s="45"/>
      <c r="BJ178" s="88"/>
      <c r="BK178" s="28"/>
    </row>
    <row r="179" spans="1:63" s="165" customFormat="1" ht="12.95" customHeight="1" x14ac:dyDescent="0.25">
      <c r="A179" s="4" t="s">
        <v>217</v>
      </c>
      <c r="B179" s="45"/>
      <c r="C179" s="4" t="s">
        <v>710</v>
      </c>
      <c r="D179" s="45"/>
      <c r="E179" s="45"/>
      <c r="F179" s="1" t="s">
        <v>221</v>
      </c>
      <c r="G179" s="1" t="s">
        <v>222</v>
      </c>
      <c r="H179" s="1" t="s">
        <v>223</v>
      </c>
      <c r="I179" s="1" t="s">
        <v>120</v>
      </c>
      <c r="J179" s="1"/>
      <c r="K179" s="1"/>
      <c r="L179" s="1">
        <v>40</v>
      </c>
      <c r="M179" s="1" t="s">
        <v>122</v>
      </c>
      <c r="N179" s="5" t="s">
        <v>224</v>
      </c>
      <c r="O179" s="1" t="s">
        <v>144</v>
      </c>
      <c r="P179" s="1" t="s">
        <v>125</v>
      </c>
      <c r="Q179" s="1">
        <v>230000000</v>
      </c>
      <c r="R179" s="1" t="s">
        <v>504</v>
      </c>
      <c r="S179" s="1"/>
      <c r="T179" s="1" t="s">
        <v>146</v>
      </c>
      <c r="U179" s="1"/>
      <c r="V179" s="1"/>
      <c r="W179" s="1">
        <v>30</v>
      </c>
      <c r="X179" s="1" t="s">
        <v>106</v>
      </c>
      <c r="Y179" s="1">
        <v>10</v>
      </c>
      <c r="Z179" s="5"/>
      <c r="AA179" s="1" t="s">
        <v>138</v>
      </c>
      <c r="AB179" s="72"/>
      <c r="AC179" s="72"/>
      <c r="AD179" s="72">
        <v>752391231</v>
      </c>
      <c r="AE179" s="72">
        <f t="shared" ref="AE179:AE180" si="139">AD179*1.12</f>
        <v>842678178.72000003</v>
      </c>
      <c r="AF179" s="72"/>
      <c r="AG179" s="72"/>
      <c r="AH179" s="72">
        <v>255000000</v>
      </c>
      <c r="AI179" s="72">
        <f t="shared" si="137"/>
        <v>285600000</v>
      </c>
      <c r="AJ179" s="72"/>
      <c r="AK179" s="72"/>
      <c r="AL179" s="72"/>
      <c r="AM179" s="72"/>
      <c r="AN179" s="72"/>
      <c r="AO179" s="72"/>
      <c r="AP179" s="72"/>
      <c r="AQ179" s="72"/>
      <c r="AR179" s="72"/>
      <c r="AS179" s="72"/>
      <c r="AT179" s="72"/>
      <c r="AU179" s="72"/>
      <c r="AV179" s="72"/>
      <c r="AW179" s="42">
        <v>0</v>
      </c>
      <c r="AX179" s="42">
        <f>AW179*1.12</f>
        <v>0</v>
      </c>
      <c r="AY179" s="1" t="s">
        <v>129</v>
      </c>
      <c r="AZ179" s="1" t="s">
        <v>508</v>
      </c>
      <c r="BA179" s="1" t="s">
        <v>509</v>
      </c>
      <c r="BB179" s="45"/>
      <c r="BC179" s="45"/>
      <c r="BD179" s="45"/>
      <c r="BE179" s="45"/>
      <c r="BF179" s="45"/>
      <c r="BG179" s="45"/>
      <c r="BH179" s="45"/>
      <c r="BI179" s="45"/>
      <c r="BJ179" s="88"/>
      <c r="BK179" s="32">
        <v>14</v>
      </c>
    </row>
    <row r="180" spans="1:63" s="165" customFormat="1" ht="12.95" customHeight="1" x14ac:dyDescent="0.25">
      <c r="A180" s="159" t="s">
        <v>217</v>
      </c>
      <c r="B180" s="196"/>
      <c r="C180" s="159" t="s">
        <v>764</v>
      </c>
      <c r="D180" s="196"/>
      <c r="E180" s="196"/>
      <c r="F180" s="153" t="s">
        <v>221</v>
      </c>
      <c r="G180" s="153" t="s">
        <v>222</v>
      </c>
      <c r="H180" s="153" t="s">
        <v>223</v>
      </c>
      <c r="I180" s="153" t="s">
        <v>120</v>
      </c>
      <c r="J180" s="153"/>
      <c r="K180" s="153"/>
      <c r="L180" s="153">
        <v>40</v>
      </c>
      <c r="M180" s="153" t="s">
        <v>122</v>
      </c>
      <c r="N180" s="182" t="s">
        <v>224</v>
      </c>
      <c r="O180" s="153" t="s">
        <v>398</v>
      </c>
      <c r="P180" s="153" t="s">
        <v>125</v>
      </c>
      <c r="Q180" s="153">
        <v>230000000</v>
      </c>
      <c r="R180" s="153" t="s">
        <v>504</v>
      </c>
      <c r="S180" s="153"/>
      <c r="T180" s="153" t="s">
        <v>146</v>
      </c>
      <c r="U180" s="153"/>
      <c r="V180" s="153"/>
      <c r="W180" s="153">
        <v>30</v>
      </c>
      <c r="X180" s="153" t="s">
        <v>106</v>
      </c>
      <c r="Y180" s="153">
        <v>10</v>
      </c>
      <c r="Z180" s="182"/>
      <c r="AA180" s="153" t="s">
        <v>138</v>
      </c>
      <c r="AB180" s="187"/>
      <c r="AC180" s="187"/>
      <c r="AD180" s="187">
        <v>752391231</v>
      </c>
      <c r="AE180" s="187">
        <f t="shared" si="139"/>
        <v>842678178.72000003</v>
      </c>
      <c r="AF180" s="187"/>
      <c r="AG180" s="187"/>
      <c r="AH180" s="187">
        <v>255000000</v>
      </c>
      <c r="AI180" s="187">
        <f t="shared" si="137"/>
        <v>285600000</v>
      </c>
      <c r="AJ180" s="187"/>
      <c r="AK180" s="187"/>
      <c r="AL180" s="187"/>
      <c r="AM180" s="187"/>
      <c r="AN180" s="187"/>
      <c r="AO180" s="187"/>
      <c r="AP180" s="187"/>
      <c r="AQ180" s="187"/>
      <c r="AR180" s="187"/>
      <c r="AS180" s="187"/>
      <c r="AT180" s="187"/>
      <c r="AU180" s="187"/>
      <c r="AV180" s="187"/>
      <c r="AW180" s="186">
        <f t="shared" si="136"/>
        <v>1007391231</v>
      </c>
      <c r="AX180" s="186">
        <f t="shared" si="128"/>
        <v>1128278178.72</v>
      </c>
      <c r="AY180" s="153" t="s">
        <v>129</v>
      </c>
      <c r="AZ180" s="153" t="s">
        <v>508</v>
      </c>
      <c r="BA180" s="153" t="s">
        <v>509</v>
      </c>
      <c r="BB180" s="196"/>
      <c r="BC180" s="196"/>
      <c r="BD180" s="196"/>
      <c r="BE180" s="196"/>
      <c r="BF180" s="196"/>
      <c r="BG180" s="196"/>
      <c r="BH180" s="196"/>
      <c r="BI180" s="196"/>
      <c r="BJ180" s="88"/>
      <c r="BK180" s="32">
        <v>14</v>
      </c>
    </row>
    <row r="181" spans="1:63" s="165" customFormat="1" ht="12.95" customHeight="1" x14ac:dyDescent="0.25">
      <c r="A181" s="15" t="s">
        <v>217</v>
      </c>
      <c r="B181" s="45"/>
      <c r="C181" s="176" t="s">
        <v>510</v>
      </c>
      <c r="D181" s="88"/>
      <c r="E181" s="45"/>
      <c r="F181" s="1" t="s">
        <v>502</v>
      </c>
      <c r="G181" s="1" t="s">
        <v>503</v>
      </c>
      <c r="H181" s="1" t="s">
        <v>503</v>
      </c>
      <c r="I181" s="1" t="s">
        <v>120</v>
      </c>
      <c r="J181" s="1"/>
      <c r="K181" s="1"/>
      <c r="L181" s="1">
        <v>40</v>
      </c>
      <c r="M181" s="113">
        <v>230000000</v>
      </c>
      <c r="N181" s="113" t="s">
        <v>165</v>
      </c>
      <c r="O181" s="113" t="s">
        <v>166</v>
      </c>
      <c r="P181" s="113" t="s">
        <v>125</v>
      </c>
      <c r="Q181" s="113">
        <v>230000000</v>
      </c>
      <c r="R181" s="1" t="s">
        <v>511</v>
      </c>
      <c r="S181" s="113"/>
      <c r="T181" s="113" t="s">
        <v>146</v>
      </c>
      <c r="U181" s="113"/>
      <c r="V181" s="113"/>
      <c r="W181" s="113">
        <v>30</v>
      </c>
      <c r="X181" s="113" t="s">
        <v>106</v>
      </c>
      <c r="Y181" s="113">
        <v>10</v>
      </c>
      <c r="Z181" s="115"/>
      <c r="AA181" s="114" t="s">
        <v>138</v>
      </c>
      <c r="AB181" s="113"/>
      <c r="AC181" s="113"/>
      <c r="AD181" s="115">
        <v>754673185</v>
      </c>
      <c r="AE181" s="115">
        <f>AD181*1.12</f>
        <v>845233967.20000005</v>
      </c>
      <c r="AF181" s="115"/>
      <c r="AG181" s="115"/>
      <c r="AH181" s="115">
        <v>500000000</v>
      </c>
      <c r="AI181" s="21">
        <f t="shared" si="137"/>
        <v>560000000</v>
      </c>
      <c r="AJ181" s="115"/>
      <c r="AK181" s="115"/>
      <c r="AL181" s="115"/>
      <c r="AM181" s="21"/>
      <c r="AN181" s="115"/>
      <c r="AO181" s="115"/>
      <c r="AP181" s="115"/>
      <c r="AQ181" s="21"/>
      <c r="AR181" s="115"/>
      <c r="AS181" s="115"/>
      <c r="AT181" s="115"/>
      <c r="AU181" s="21"/>
      <c r="AV181" s="115"/>
      <c r="AW181" s="42">
        <v>0</v>
      </c>
      <c r="AX181" s="42">
        <f>AW181*1.12</f>
        <v>0</v>
      </c>
      <c r="AY181" s="113" t="s">
        <v>129</v>
      </c>
      <c r="AZ181" s="1" t="s">
        <v>512</v>
      </c>
      <c r="BA181" s="113" t="s">
        <v>513</v>
      </c>
      <c r="BB181" s="45"/>
      <c r="BC181" s="45"/>
      <c r="BD181" s="45"/>
      <c r="BE181" s="45"/>
      <c r="BF181" s="45"/>
      <c r="BG181" s="45"/>
      <c r="BH181" s="45"/>
      <c r="BI181" s="45"/>
      <c r="BJ181" s="88"/>
      <c r="BK181" s="28"/>
    </row>
    <row r="182" spans="1:63" s="165" customFormat="1" ht="12.95" customHeight="1" x14ac:dyDescent="0.25">
      <c r="A182" s="4" t="s">
        <v>217</v>
      </c>
      <c r="B182" s="45"/>
      <c r="C182" s="4" t="s">
        <v>711</v>
      </c>
      <c r="D182" s="45"/>
      <c r="E182" s="45"/>
      <c r="F182" s="1" t="s">
        <v>502</v>
      </c>
      <c r="G182" s="1" t="s">
        <v>503</v>
      </c>
      <c r="H182" s="1" t="s">
        <v>503</v>
      </c>
      <c r="I182" s="1" t="s">
        <v>120</v>
      </c>
      <c r="J182" s="1"/>
      <c r="K182" s="1"/>
      <c r="L182" s="1">
        <v>40</v>
      </c>
      <c r="M182" s="1">
        <v>230000000</v>
      </c>
      <c r="N182" s="5" t="s">
        <v>224</v>
      </c>
      <c r="O182" s="1" t="s">
        <v>144</v>
      </c>
      <c r="P182" s="1" t="s">
        <v>125</v>
      </c>
      <c r="Q182" s="1">
        <v>230000000</v>
      </c>
      <c r="R182" s="1" t="s">
        <v>511</v>
      </c>
      <c r="S182" s="1"/>
      <c r="T182" s="1" t="s">
        <v>146</v>
      </c>
      <c r="U182" s="1"/>
      <c r="V182" s="1"/>
      <c r="W182" s="1">
        <v>30</v>
      </c>
      <c r="X182" s="1" t="s">
        <v>106</v>
      </c>
      <c r="Y182" s="1">
        <v>10</v>
      </c>
      <c r="Z182" s="21"/>
      <c r="AA182" s="5" t="s">
        <v>138</v>
      </c>
      <c r="AB182" s="72"/>
      <c r="AC182" s="72"/>
      <c r="AD182" s="72">
        <v>754673185</v>
      </c>
      <c r="AE182" s="72">
        <f t="shared" ref="AE182:AE183" si="140">AD182*1.12</f>
        <v>845233967.20000005</v>
      </c>
      <c r="AF182" s="72"/>
      <c r="AG182" s="72"/>
      <c r="AH182" s="72">
        <v>500000000</v>
      </c>
      <c r="AI182" s="72">
        <f t="shared" si="137"/>
        <v>560000000</v>
      </c>
      <c r="AJ182" s="72"/>
      <c r="AK182" s="72"/>
      <c r="AL182" s="72"/>
      <c r="AM182" s="72"/>
      <c r="AN182" s="72"/>
      <c r="AO182" s="72"/>
      <c r="AP182" s="72"/>
      <c r="AQ182" s="72"/>
      <c r="AR182" s="72"/>
      <c r="AS182" s="72"/>
      <c r="AT182" s="72"/>
      <c r="AU182" s="72"/>
      <c r="AV182" s="72"/>
      <c r="AW182" s="42">
        <v>0</v>
      </c>
      <c r="AX182" s="42">
        <f>AW182*1.12</f>
        <v>0</v>
      </c>
      <c r="AY182" s="1" t="s">
        <v>129</v>
      </c>
      <c r="AZ182" s="1" t="s">
        <v>512</v>
      </c>
      <c r="BA182" s="1" t="s">
        <v>513</v>
      </c>
      <c r="BB182" s="45"/>
      <c r="BC182" s="45"/>
      <c r="BD182" s="45"/>
      <c r="BE182" s="45"/>
      <c r="BF182" s="45"/>
      <c r="BG182" s="45"/>
      <c r="BH182" s="45"/>
      <c r="BI182" s="45"/>
      <c r="BJ182" s="88"/>
      <c r="BK182" s="32">
        <v>14</v>
      </c>
    </row>
    <row r="183" spans="1:63" s="165" customFormat="1" ht="12.95" customHeight="1" x14ac:dyDescent="0.25">
      <c r="A183" s="159" t="s">
        <v>217</v>
      </c>
      <c r="B183" s="196"/>
      <c r="C183" s="159" t="s">
        <v>765</v>
      </c>
      <c r="D183" s="196"/>
      <c r="E183" s="196"/>
      <c r="F183" s="153" t="s">
        <v>502</v>
      </c>
      <c r="G183" s="153" t="s">
        <v>503</v>
      </c>
      <c r="H183" s="153" t="s">
        <v>503</v>
      </c>
      <c r="I183" s="153" t="s">
        <v>120</v>
      </c>
      <c r="J183" s="153"/>
      <c r="K183" s="153"/>
      <c r="L183" s="153">
        <v>40</v>
      </c>
      <c r="M183" s="153">
        <v>230000000</v>
      </c>
      <c r="N183" s="182" t="s">
        <v>224</v>
      </c>
      <c r="O183" s="153" t="s">
        <v>398</v>
      </c>
      <c r="P183" s="153" t="s">
        <v>125</v>
      </c>
      <c r="Q183" s="153">
        <v>230000000</v>
      </c>
      <c r="R183" s="153" t="s">
        <v>511</v>
      </c>
      <c r="S183" s="153"/>
      <c r="T183" s="153" t="s">
        <v>146</v>
      </c>
      <c r="U183" s="153"/>
      <c r="V183" s="153"/>
      <c r="W183" s="153">
        <v>30</v>
      </c>
      <c r="X183" s="153" t="s">
        <v>106</v>
      </c>
      <c r="Y183" s="153">
        <v>10</v>
      </c>
      <c r="Z183" s="173"/>
      <c r="AA183" s="182" t="s">
        <v>138</v>
      </c>
      <c r="AB183" s="187"/>
      <c r="AC183" s="187"/>
      <c r="AD183" s="187">
        <v>754673185</v>
      </c>
      <c r="AE183" s="187">
        <f t="shared" si="140"/>
        <v>845233967.20000005</v>
      </c>
      <c r="AF183" s="187"/>
      <c r="AG183" s="187"/>
      <c r="AH183" s="187">
        <v>500000000</v>
      </c>
      <c r="AI183" s="187">
        <f t="shared" si="137"/>
        <v>560000000</v>
      </c>
      <c r="AJ183" s="187"/>
      <c r="AK183" s="187"/>
      <c r="AL183" s="187"/>
      <c r="AM183" s="187"/>
      <c r="AN183" s="187"/>
      <c r="AO183" s="187"/>
      <c r="AP183" s="187"/>
      <c r="AQ183" s="187"/>
      <c r="AR183" s="187"/>
      <c r="AS183" s="187"/>
      <c r="AT183" s="187"/>
      <c r="AU183" s="187"/>
      <c r="AV183" s="187"/>
      <c r="AW183" s="186">
        <f t="shared" si="136"/>
        <v>1254673185</v>
      </c>
      <c r="AX183" s="186">
        <f t="shared" si="128"/>
        <v>1405233967.2</v>
      </c>
      <c r="AY183" s="153" t="s">
        <v>129</v>
      </c>
      <c r="AZ183" s="153" t="s">
        <v>512</v>
      </c>
      <c r="BA183" s="153" t="s">
        <v>513</v>
      </c>
      <c r="BB183" s="196"/>
      <c r="BC183" s="196"/>
      <c r="BD183" s="196"/>
      <c r="BE183" s="196"/>
      <c r="BF183" s="196"/>
      <c r="BG183" s="196"/>
      <c r="BH183" s="196"/>
      <c r="BI183" s="196"/>
      <c r="BJ183" s="88"/>
      <c r="BK183" s="32">
        <v>14</v>
      </c>
    </row>
    <row r="184" spans="1:63" s="165" customFormat="1" ht="12.95" customHeight="1" x14ac:dyDescent="0.25">
      <c r="A184" s="15" t="s">
        <v>217</v>
      </c>
      <c r="B184" s="45"/>
      <c r="C184" s="176" t="s">
        <v>514</v>
      </c>
      <c r="D184" s="88"/>
      <c r="E184" s="45"/>
      <c r="F184" s="1" t="s">
        <v>502</v>
      </c>
      <c r="G184" s="1" t="s">
        <v>503</v>
      </c>
      <c r="H184" s="1" t="s">
        <v>503</v>
      </c>
      <c r="I184" s="1" t="s">
        <v>120</v>
      </c>
      <c r="J184" s="1"/>
      <c r="K184" s="1"/>
      <c r="L184" s="1">
        <v>40</v>
      </c>
      <c r="M184" s="113">
        <v>230000000</v>
      </c>
      <c r="N184" s="113" t="s">
        <v>165</v>
      </c>
      <c r="O184" s="113" t="s">
        <v>166</v>
      </c>
      <c r="P184" s="113" t="s">
        <v>125</v>
      </c>
      <c r="Q184" s="113">
        <v>230000000</v>
      </c>
      <c r="R184" s="1" t="s">
        <v>511</v>
      </c>
      <c r="S184" s="113"/>
      <c r="T184" s="113" t="s">
        <v>146</v>
      </c>
      <c r="U184" s="113"/>
      <c r="V184" s="113"/>
      <c r="W184" s="113">
        <v>30</v>
      </c>
      <c r="X184" s="113" t="s">
        <v>106</v>
      </c>
      <c r="Y184" s="113">
        <v>10</v>
      </c>
      <c r="Z184" s="115"/>
      <c r="AA184" s="114" t="s">
        <v>138</v>
      </c>
      <c r="AB184" s="113"/>
      <c r="AC184" s="113"/>
      <c r="AD184" s="115">
        <v>146045130</v>
      </c>
      <c r="AE184" s="115">
        <f>AD184*1.12</f>
        <v>163570545.60000002</v>
      </c>
      <c r="AF184" s="115"/>
      <c r="AG184" s="115"/>
      <c r="AH184" s="115">
        <v>188195495</v>
      </c>
      <c r="AI184" s="21">
        <f t="shared" si="137"/>
        <v>210778954.40000001</v>
      </c>
      <c r="AJ184" s="115"/>
      <c r="AK184" s="115"/>
      <c r="AL184" s="115"/>
      <c r="AM184" s="21"/>
      <c r="AN184" s="115"/>
      <c r="AO184" s="115"/>
      <c r="AP184" s="115"/>
      <c r="AQ184" s="21"/>
      <c r="AR184" s="115"/>
      <c r="AS184" s="115"/>
      <c r="AT184" s="115"/>
      <c r="AU184" s="21"/>
      <c r="AV184" s="115"/>
      <c r="AW184" s="42">
        <v>0</v>
      </c>
      <c r="AX184" s="42">
        <f>AW184*1.12</f>
        <v>0</v>
      </c>
      <c r="AY184" s="113" t="s">
        <v>129</v>
      </c>
      <c r="AZ184" s="1" t="s">
        <v>515</v>
      </c>
      <c r="BA184" s="113" t="s">
        <v>516</v>
      </c>
      <c r="BB184" s="45"/>
      <c r="BC184" s="45"/>
      <c r="BD184" s="45"/>
      <c r="BE184" s="45"/>
      <c r="BF184" s="45"/>
      <c r="BG184" s="45"/>
      <c r="BH184" s="45"/>
      <c r="BI184" s="45"/>
      <c r="BJ184" s="88"/>
      <c r="BK184" s="28"/>
    </row>
    <row r="185" spans="1:63" s="165" customFormat="1" ht="12.95" customHeight="1" x14ac:dyDescent="0.25">
      <c r="A185" s="4" t="s">
        <v>217</v>
      </c>
      <c r="B185" s="45"/>
      <c r="C185" s="4" t="s">
        <v>712</v>
      </c>
      <c r="D185" s="45"/>
      <c r="E185" s="45"/>
      <c r="F185" s="1" t="s">
        <v>502</v>
      </c>
      <c r="G185" s="1" t="s">
        <v>503</v>
      </c>
      <c r="H185" s="1" t="s">
        <v>503</v>
      </c>
      <c r="I185" s="1" t="s">
        <v>120</v>
      </c>
      <c r="J185" s="1"/>
      <c r="K185" s="1"/>
      <c r="L185" s="1">
        <v>40</v>
      </c>
      <c r="M185" s="1">
        <v>230000000</v>
      </c>
      <c r="N185" s="5" t="s">
        <v>224</v>
      </c>
      <c r="O185" s="1" t="s">
        <v>144</v>
      </c>
      <c r="P185" s="1" t="s">
        <v>125</v>
      </c>
      <c r="Q185" s="1">
        <v>230000000</v>
      </c>
      <c r="R185" s="1" t="s">
        <v>511</v>
      </c>
      <c r="S185" s="1"/>
      <c r="T185" s="1" t="s">
        <v>146</v>
      </c>
      <c r="U185" s="1"/>
      <c r="V185" s="1"/>
      <c r="W185" s="1">
        <v>30</v>
      </c>
      <c r="X185" s="1" t="s">
        <v>106</v>
      </c>
      <c r="Y185" s="1">
        <v>10</v>
      </c>
      <c r="Z185" s="21"/>
      <c r="AA185" s="5" t="s">
        <v>138</v>
      </c>
      <c r="AB185" s="72"/>
      <c r="AC185" s="72"/>
      <c r="AD185" s="72">
        <v>146045130</v>
      </c>
      <c r="AE185" s="72">
        <f t="shared" ref="AE185:AE186" si="141">AD185*1.12</f>
        <v>163570545.60000002</v>
      </c>
      <c r="AF185" s="72"/>
      <c r="AG185" s="72"/>
      <c r="AH185" s="72">
        <v>188195495</v>
      </c>
      <c r="AI185" s="72">
        <f t="shared" si="137"/>
        <v>210778954.40000001</v>
      </c>
      <c r="AJ185" s="72"/>
      <c r="AK185" s="72"/>
      <c r="AL185" s="72"/>
      <c r="AM185" s="72"/>
      <c r="AN185" s="72"/>
      <c r="AO185" s="72"/>
      <c r="AP185" s="72"/>
      <c r="AQ185" s="72"/>
      <c r="AR185" s="72"/>
      <c r="AS185" s="72"/>
      <c r="AT185" s="72"/>
      <c r="AU185" s="72"/>
      <c r="AV185" s="72"/>
      <c r="AW185" s="43">
        <v>0</v>
      </c>
      <c r="AX185" s="43">
        <f t="shared" si="128"/>
        <v>0</v>
      </c>
      <c r="AY185" s="1" t="s">
        <v>129</v>
      </c>
      <c r="AZ185" s="1" t="s">
        <v>515</v>
      </c>
      <c r="BA185" s="1" t="s">
        <v>516</v>
      </c>
      <c r="BB185" s="45"/>
      <c r="BC185" s="45"/>
      <c r="BD185" s="45"/>
      <c r="BE185" s="45"/>
      <c r="BF185" s="45"/>
      <c r="BG185" s="45"/>
      <c r="BH185" s="45"/>
      <c r="BI185" s="45"/>
      <c r="BJ185" s="88"/>
      <c r="BK185" s="32">
        <v>14</v>
      </c>
    </row>
    <row r="186" spans="1:63" s="165" customFormat="1" ht="12.95" customHeight="1" x14ac:dyDescent="0.25">
      <c r="A186" s="159" t="s">
        <v>217</v>
      </c>
      <c r="B186" s="196"/>
      <c r="C186" s="159" t="s">
        <v>800</v>
      </c>
      <c r="D186" s="196"/>
      <c r="E186" s="196"/>
      <c r="F186" s="153" t="s">
        <v>502</v>
      </c>
      <c r="G186" s="153" t="s">
        <v>503</v>
      </c>
      <c r="H186" s="153" t="s">
        <v>503</v>
      </c>
      <c r="I186" s="153" t="s">
        <v>120</v>
      </c>
      <c r="J186" s="153"/>
      <c r="K186" s="153"/>
      <c r="L186" s="153">
        <v>40</v>
      </c>
      <c r="M186" s="153">
        <v>230000000</v>
      </c>
      <c r="N186" s="182" t="s">
        <v>224</v>
      </c>
      <c r="O186" s="153" t="s">
        <v>694</v>
      </c>
      <c r="P186" s="153" t="s">
        <v>125</v>
      </c>
      <c r="Q186" s="153">
        <v>230000000</v>
      </c>
      <c r="R186" s="153" t="s">
        <v>511</v>
      </c>
      <c r="S186" s="153"/>
      <c r="T186" s="153" t="s">
        <v>146</v>
      </c>
      <c r="U186" s="153"/>
      <c r="V186" s="153"/>
      <c r="W186" s="153">
        <v>30</v>
      </c>
      <c r="X186" s="153" t="s">
        <v>106</v>
      </c>
      <c r="Y186" s="153">
        <v>10</v>
      </c>
      <c r="Z186" s="173"/>
      <c r="AA186" s="182" t="s">
        <v>138</v>
      </c>
      <c r="AB186" s="187"/>
      <c r="AC186" s="187"/>
      <c r="AD186" s="187">
        <v>146045130</v>
      </c>
      <c r="AE186" s="187">
        <f t="shared" si="141"/>
        <v>163570545.60000002</v>
      </c>
      <c r="AF186" s="187"/>
      <c r="AG186" s="187"/>
      <c r="AH186" s="187">
        <v>188195495</v>
      </c>
      <c r="AI186" s="187">
        <f t="shared" si="137"/>
        <v>210778954.40000001</v>
      </c>
      <c r="AJ186" s="187"/>
      <c r="AK186" s="187"/>
      <c r="AL186" s="187"/>
      <c r="AM186" s="187"/>
      <c r="AN186" s="187"/>
      <c r="AO186" s="187"/>
      <c r="AP186" s="187"/>
      <c r="AQ186" s="187"/>
      <c r="AR186" s="187"/>
      <c r="AS186" s="187"/>
      <c r="AT186" s="187"/>
      <c r="AU186" s="187"/>
      <c r="AV186" s="187"/>
      <c r="AW186" s="162">
        <f t="shared" si="136"/>
        <v>334240625</v>
      </c>
      <c r="AX186" s="162">
        <f t="shared" si="128"/>
        <v>374349500.00000006</v>
      </c>
      <c r="AY186" s="153" t="s">
        <v>129</v>
      </c>
      <c r="AZ186" s="153" t="s">
        <v>515</v>
      </c>
      <c r="BA186" s="153" t="s">
        <v>516</v>
      </c>
      <c r="BB186" s="196"/>
      <c r="BC186" s="196"/>
      <c r="BD186" s="196"/>
      <c r="BE186" s="196"/>
      <c r="BF186" s="196"/>
      <c r="BG186" s="196"/>
      <c r="BH186" s="196"/>
      <c r="BI186" s="196"/>
      <c r="BJ186" s="196"/>
      <c r="BK186" s="32">
        <v>14</v>
      </c>
    </row>
    <row r="187" spans="1:63" s="188" customFormat="1" ht="12.95" customHeight="1" x14ac:dyDescent="0.25">
      <c r="A187" s="1" t="s">
        <v>217</v>
      </c>
      <c r="B187" s="1"/>
      <c r="C187" s="179" t="s">
        <v>751</v>
      </c>
      <c r="D187" s="1"/>
      <c r="E187" s="1"/>
      <c r="F187" s="1" t="s">
        <v>713</v>
      </c>
      <c r="G187" s="1" t="s">
        <v>714</v>
      </c>
      <c r="H187" s="1" t="s">
        <v>714</v>
      </c>
      <c r="I187" s="4" t="s">
        <v>120</v>
      </c>
      <c r="J187" s="1"/>
      <c r="K187" s="1"/>
      <c r="L187" s="2" t="s">
        <v>715</v>
      </c>
      <c r="M187" s="5">
        <v>230000000</v>
      </c>
      <c r="N187" s="2" t="s">
        <v>224</v>
      </c>
      <c r="O187" s="1" t="s">
        <v>144</v>
      </c>
      <c r="P187" s="1" t="s">
        <v>125</v>
      </c>
      <c r="Q187" s="9">
        <v>230000000</v>
      </c>
      <c r="R187" s="2" t="s">
        <v>174</v>
      </c>
      <c r="S187" s="1"/>
      <c r="T187" s="2" t="s">
        <v>127</v>
      </c>
      <c r="U187" s="1" t="s">
        <v>716</v>
      </c>
      <c r="V187" s="2" t="s">
        <v>716</v>
      </c>
      <c r="W187" s="16">
        <v>0</v>
      </c>
      <c r="X187" s="16">
        <v>90</v>
      </c>
      <c r="Y187" s="16">
        <v>10</v>
      </c>
      <c r="Z187" s="1"/>
      <c r="AA187" s="4" t="s">
        <v>138</v>
      </c>
      <c r="AB187" s="72"/>
      <c r="AC187" s="72"/>
      <c r="AD187" s="72">
        <v>33000000</v>
      </c>
      <c r="AE187" s="72">
        <f>AD187*1.12</f>
        <v>36960000</v>
      </c>
      <c r="AF187" s="72"/>
      <c r="AG187" s="72"/>
      <c r="AH187" s="72">
        <v>34650000</v>
      </c>
      <c r="AI187" s="72">
        <f>AH187*1.12</f>
        <v>38808000</v>
      </c>
      <c r="AJ187" s="72"/>
      <c r="AK187" s="72"/>
      <c r="AL187" s="72">
        <v>36382500</v>
      </c>
      <c r="AM187" s="72">
        <f>AL187*1.12</f>
        <v>40748400.000000007</v>
      </c>
      <c r="AN187" s="72"/>
      <c r="AO187" s="72"/>
      <c r="AP187" s="72"/>
      <c r="AQ187" s="72"/>
      <c r="AR187" s="72"/>
      <c r="AS187" s="72"/>
      <c r="AT187" s="72"/>
      <c r="AU187" s="72"/>
      <c r="AV187" s="72"/>
      <c r="AW187" s="43">
        <f>AD187+AH187+AL187+AP187+AT187</f>
        <v>104032500</v>
      </c>
      <c r="AX187" s="43">
        <f>AW187*1.12</f>
        <v>116516400.00000001</v>
      </c>
      <c r="AY187" s="1" t="s">
        <v>129</v>
      </c>
      <c r="AZ187" s="2" t="s">
        <v>717</v>
      </c>
      <c r="BA187" s="2" t="s">
        <v>717</v>
      </c>
      <c r="BB187" s="1"/>
      <c r="BC187" s="1"/>
      <c r="BD187" s="1"/>
      <c r="BE187" s="1"/>
      <c r="BF187" s="1"/>
      <c r="BG187" s="4"/>
      <c r="BH187" s="4"/>
      <c r="BI187" s="4"/>
      <c r="BJ187" s="32"/>
      <c r="BK187" s="32"/>
    </row>
    <row r="188" spans="1:63" s="188" customFormat="1" ht="12.95" customHeight="1" x14ac:dyDescent="0.25">
      <c r="A188" s="1" t="s">
        <v>217</v>
      </c>
      <c r="B188" s="1"/>
      <c r="C188" s="179" t="s">
        <v>752</v>
      </c>
      <c r="D188" s="1"/>
      <c r="E188" s="1"/>
      <c r="F188" s="2" t="s">
        <v>718</v>
      </c>
      <c r="G188" s="3" t="s">
        <v>719</v>
      </c>
      <c r="H188" s="3" t="s">
        <v>720</v>
      </c>
      <c r="I188" s="4" t="s">
        <v>120</v>
      </c>
      <c r="J188" s="1"/>
      <c r="K188" s="1"/>
      <c r="L188" s="2">
        <v>40</v>
      </c>
      <c r="M188" s="5">
        <v>230000000</v>
      </c>
      <c r="N188" s="2" t="s">
        <v>224</v>
      </c>
      <c r="O188" s="1" t="s">
        <v>144</v>
      </c>
      <c r="P188" s="1" t="s">
        <v>125</v>
      </c>
      <c r="Q188" s="9">
        <v>230000000</v>
      </c>
      <c r="R188" s="2" t="s">
        <v>521</v>
      </c>
      <c r="S188" s="1"/>
      <c r="T188" s="2" t="s">
        <v>167</v>
      </c>
      <c r="U188" s="1" t="s">
        <v>716</v>
      </c>
      <c r="V188" s="2" t="s">
        <v>716</v>
      </c>
      <c r="W188" s="16">
        <v>30</v>
      </c>
      <c r="X188" s="16" t="s">
        <v>106</v>
      </c>
      <c r="Y188" s="16">
        <v>10</v>
      </c>
      <c r="Z188" s="1"/>
      <c r="AA188" s="4" t="s">
        <v>138</v>
      </c>
      <c r="AB188" s="72"/>
      <c r="AC188" s="72"/>
      <c r="AD188" s="72">
        <v>810000000</v>
      </c>
      <c r="AE188" s="72">
        <f t="shared" ref="AE188:AE197" si="142">AD188*1.12</f>
        <v>907200000.00000012</v>
      </c>
      <c r="AF188" s="72"/>
      <c r="AG188" s="72"/>
      <c r="AH188" s="72">
        <v>714000000</v>
      </c>
      <c r="AI188" s="72">
        <f t="shared" ref="AI188:AI197" si="143">AH188*1.12</f>
        <v>799680000.00000012</v>
      </c>
      <c r="AJ188" s="72"/>
      <c r="AK188" s="72"/>
      <c r="AL188" s="72">
        <v>699720000</v>
      </c>
      <c r="AM188" s="72">
        <f t="shared" ref="AM188:AM195" si="144">AL188*1.12</f>
        <v>783686400.00000012</v>
      </c>
      <c r="AN188" s="72"/>
      <c r="AO188" s="72"/>
      <c r="AP188" s="72">
        <v>734706000</v>
      </c>
      <c r="AQ188" s="72">
        <f t="shared" ref="AQ188:AQ195" si="145">AP188*1.12</f>
        <v>822870720.00000012</v>
      </c>
      <c r="AR188" s="72"/>
      <c r="AS188" s="72"/>
      <c r="AT188" s="72">
        <v>771441300</v>
      </c>
      <c r="AU188" s="72">
        <f t="shared" ref="AU188:AU195" si="146">AT188*1.12</f>
        <v>864014256.00000012</v>
      </c>
      <c r="AV188" s="72"/>
      <c r="AW188" s="42">
        <v>0</v>
      </c>
      <c r="AX188" s="42">
        <f>AW188*1.12</f>
        <v>0</v>
      </c>
      <c r="AY188" s="1" t="s">
        <v>129</v>
      </c>
      <c r="AZ188" s="2" t="s">
        <v>721</v>
      </c>
      <c r="BA188" s="2" t="s">
        <v>722</v>
      </c>
      <c r="BB188" s="1"/>
      <c r="BC188" s="1"/>
      <c r="BD188" s="1"/>
      <c r="BE188" s="1"/>
      <c r="BF188" s="1"/>
      <c r="BG188" s="4"/>
      <c r="BH188" s="4"/>
      <c r="BI188" s="4"/>
      <c r="BJ188" s="32"/>
      <c r="BK188" s="32"/>
    </row>
    <row r="189" spans="1:63" s="188" customFormat="1" ht="12.95" customHeight="1" x14ac:dyDescent="0.25">
      <c r="A189" s="1" t="s">
        <v>217</v>
      </c>
      <c r="B189" s="1"/>
      <c r="C189" s="179" t="s">
        <v>766</v>
      </c>
      <c r="D189" s="1"/>
      <c r="E189" s="1"/>
      <c r="F189" s="2" t="s">
        <v>718</v>
      </c>
      <c r="G189" s="3" t="s">
        <v>719</v>
      </c>
      <c r="H189" s="3" t="s">
        <v>720</v>
      </c>
      <c r="I189" s="4" t="s">
        <v>120</v>
      </c>
      <c r="J189" s="1"/>
      <c r="K189" s="1"/>
      <c r="L189" s="2">
        <v>40</v>
      </c>
      <c r="M189" s="5">
        <v>230000000</v>
      </c>
      <c r="N189" s="2" t="s">
        <v>224</v>
      </c>
      <c r="O189" s="1" t="s">
        <v>398</v>
      </c>
      <c r="P189" s="1" t="s">
        <v>125</v>
      </c>
      <c r="Q189" s="9">
        <v>230000000</v>
      </c>
      <c r="R189" s="2" t="s">
        <v>521</v>
      </c>
      <c r="S189" s="1"/>
      <c r="T189" s="2" t="s">
        <v>167</v>
      </c>
      <c r="U189" s="1" t="s">
        <v>716</v>
      </c>
      <c r="V189" s="2" t="s">
        <v>716</v>
      </c>
      <c r="W189" s="16">
        <v>30</v>
      </c>
      <c r="X189" s="16" t="s">
        <v>106</v>
      </c>
      <c r="Y189" s="16">
        <v>10</v>
      </c>
      <c r="Z189" s="1"/>
      <c r="AA189" s="4" t="s">
        <v>138</v>
      </c>
      <c r="AB189" s="72"/>
      <c r="AC189" s="72"/>
      <c r="AD189" s="72">
        <v>810000000</v>
      </c>
      <c r="AE189" s="72">
        <f t="shared" si="142"/>
        <v>907200000.00000012</v>
      </c>
      <c r="AF189" s="72"/>
      <c r="AG189" s="72"/>
      <c r="AH189" s="72">
        <v>714000000</v>
      </c>
      <c r="AI189" s="72">
        <f t="shared" si="143"/>
        <v>799680000.00000012</v>
      </c>
      <c r="AJ189" s="72"/>
      <c r="AK189" s="72"/>
      <c r="AL189" s="72">
        <v>699720000</v>
      </c>
      <c r="AM189" s="72">
        <f t="shared" si="144"/>
        <v>783686400.00000012</v>
      </c>
      <c r="AN189" s="72"/>
      <c r="AO189" s="72"/>
      <c r="AP189" s="72">
        <v>734706000</v>
      </c>
      <c r="AQ189" s="72">
        <f t="shared" si="145"/>
        <v>822870720.00000012</v>
      </c>
      <c r="AR189" s="72"/>
      <c r="AS189" s="72"/>
      <c r="AT189" s="72">
        <v>771441300</v>
      </c>
      <c r="AU189" s="72">
        <f t="shared" si="146"/>
        <v>864014256.00000012</v>
      </c>
      <c r="AV189" s="72"/>
      <c r="AW189" s="43">
        <f t="shared" ref="AW189:AW195" si="147">AD189+AH189+AL189+AP189+AT189</f>
        <v>3729867300</v>
      </c>
      <c r="AX189" s="43">
        <f t="shared" ref="AX189:AX197" si="148">AW189*1.12</f>
        <v>4177451376.0000005</v>
      </c>
      <c r="AY189" s="1" t="s">
        <v>129</v>
      </c>
      <c r="AZ189" s="2" t="s">
        <v>721</v>
      </c>
      <c r="BA189" s="2" t="s">
        <v>722</v>
      </c>
      <c r="BB189" s="1"/>
      <c r="BC189" s="1"/>
      <c r="BD189" s="1"/>
      <c r="BE189" s="1"/>
      <c r="BF189" s="1"/>
      <c r="BG189" s="4"/>
      <c r="BH189" s="4"/>
      <c r="BI189" s="4"/>
      <c r="BJ189" s="32"/>
      <c r="BK189" s="32">
        <v>14</v>
      </c>
    </row>
    <row r="190" spans="1:63" s="188" customFormat="1" ht="12.95" customHeight="1" x14ac:dyDescent="0.25">
      <c r="A190" s="1" t="s">
        <v>217</v>
      </c>
      <c r="B190" s="1"/>
      <c r="C190" s="179" t="s">
        <v>753</v>
      </c>
      <c r="D190" s="1"/>
      <c r="E190" s="1"/>
      <c r="F190" s="2" t="s">
        <v>718</v>
      </c>
      <c r="G190" s="3" t="s">
        <v>719</v>
      </c>
      <c r="H190" s="3" t="s">
        <v>720</v>
      </c>
      <c r="I190" s="4" t="s">
        <v>120</v>
      </c>
      <c r="J190" s="1"/>
      <c r="K190" s="1"/>
      <c r="L190" s="2">
        <v>40</v>
      </c>
      <c r="M190" s="5">
        <v>230000000</v>
      </c>
      <c r="N190" s="2" t="s">
        <v>224</v>
      </c>
      <c r="O190" s="1" t="s">
        <v>144</v>
      </c>
      <c r="P190" s="1" t="s">
        <v>125</v>
      </c>
      <c r="Q190" s="9">
        <v>230000000</v>
      </c>
      <c r="R190" s="2" t="s">
        <v>225</v>
      </c>
      <c r="S190" s="1"/>
      <c r="T190" s="2" t="s">
        <v>167</v>
      </c>
      <c r="U190" s="1" t="s">
        <v>716</v>
      </c>
      <c r="V190" s="2" t="s">
        <v>716</v>
      </c>
      <c r="W190" s="16">
        <v>30</v>
      </c>
      <c r="X190" s="16" t="s">
        <v>106</v>
      </c>
      <c r="Y190" s="16">
        <v>10</v>
      </c>
      <c r="Z190" s="1"/>
      <c r="AA190" s="4" t="s">
        <v>138</v>
      </c>
      <c r="AB190" s="72"/>
      <c r="AC190" s="72"/>
      <c r="AD190" s="72">
        <v>525000000</v>
      </c>
      <c r="AE190" s="72">
        <f t="shared" si="142"/>
        <v>588000000</v>
      </c>
      <c r="AF190" s="72"/>
      <c r="AG190" s="72"/>
      <c r="AH190" s="72">
        <v>445000000</v>
      </c>
      <c r="AI190" s="72">
        <f t="shared" si="143"/>
        <v>498400000.00000006</v>
      </c>
      <c r="AJ190" s="72"/>
      <c r="AK190" s="72"/>
      <c r="AL190" s="72">
        <v>493000000</v>
      </c>
      <c r="AM190" s="72">
        <f t="shared" si="144"/>
        <v>552160000</v>
      </c>
      <c r="AN190" s="72"/>
      <c r="AO190" s="72"/>
      <c r="AP190" s="72">
        <v>517650000</v>
      </c>
      <c r="AQ190" s="72">
        <f t="shared" si="145"/>
        <v>579768000</v>
      </c>
      <c r="AR190" s="72"/>
      <c r="AS190" s="72"/>
      <c r="AT190" s="72">
        <v>543532500</v>
      </c>
      <c r="AU190" s="72">
        <f t="shared" si="146"/>
        <v>608756400</v>
      </c>
      <c r="AV190" s="72"/>
      <c r="AW190" s="42">
        <v>0</v>
      </c>
      <c r="AX190" s="42">
        <f>AW190*1.12</f>
        <v>0</v>
      </c>
      <c r="AY190" s="1" t="s">
        <v>129</v>
      </c>
      <c r="AZ190" s="2" t="s">
        <v>723</v>
      </c>
      <c r="BA190" s="2" t="s">
        <v>724</v>
      </c>
      <c r="BB190" s="1"/>
      <c r="BC190" s="1"/>
      <c r="BD190" s="1"/>
      <c r="BE190" s="1"/>
      <c r="BF190" s="1"/>
      <c r="BG190" s="4"/>
      <c r="BH190" s="4"/>
      <c r="BI190" s="4"/>
      <c r="BJ190" s="32"/>
      <c r="BK190" s="32"/>
    </row>
    <row r="191" spans="1:63" s="188" customFormat="1" ht="12.95" customHeight="1" x14ac:dyDescent="0.25">
      <c r="A191" s="1" t="s">
        <v>217</v>
      </c>
      <c r="B191" s="1"/>
      <c r="C191" s="179" t="s">
        <v>767</v>
      </c>
      <c r="D191" s="1"/>
      <c r="E191" s="1"/>
      <c r="F191" s="2" t="s">
        <v>718</v>
      </c>
      <c r="G191" s="3" t="s">
        <v>719</v>
      </c>
      <c r="H191" s="3" t="s">
        <v>720</v>
      </c>
      <c r="I191" s="4" t="s">
        <v>120</v>
      </c>
      <c r="J191" s="1"/>
      <c r="K191" s="1"/>
      <c r="L191" s="2">
        <v>40</v>
      </c>
      <c r="M191" s="5">
        <v>230000000</v>
      </c>
      <c r="N191" s="2" t="s">
        <v>224</v>
      </c>
      <c r="O191" s="1" t="s">
        <v>398</v>
      </c>
      <c r="P191" s="1" t="s">
        <v>125</v>
      </c>
      <c r="Q191" s="9">
        <v>230000000</v>
      </c>
      <c r="R191" s="2" t="s">
        <v>225</v>
      </c>
      <c r="S191" s="1"/>
      <c r="T191" s="2" t="s">
        <v>167</v>
      </c>
      <c r="U191" s="1" t="s">
        <v>716</v>
      </c>
      <c r="V191" s="2" t="s">
        <v>716</v>
      </c>
      <c r="W191" s="16">
        <v>30</v>
      </c>
      <c r="X191" s="16" t="s">
        <v>106</v>
      </c>
      <c r="Y191" s="16">
        <v>10</v>
      </c>
      <c r="Z191" s="1"/>
      <c r="AA191" s="4" t="s">
        <v>138</v>
      </c>
      <c r="AB191" s="72"/>
      <c r="AC191" s="72"/>
      <c r="AD191" s="72">
        <v>525000000</v>
      </c>
      <c r="AE191" s="72">
        <f t="shared" si="142"/>
        <v>588000000</v>
      </c>
      <c r="AF191" s="72"/>
      <c r="AG191" s="72"/>
      <c r="AH191" s="72">
        <v>445000000</v>
      </c>
      <c r="AI191" s="72">
        <f t="shared" si="143"/>
        <v>498400000.00000006</v>
      </c>
      <c r="AJ191" s="72"/>
      <c r="AK191" s="72"/>
      <c r="AL191" s="72">
        <v>493000000</v>
      </c>
      <c r="AM191" s="72">
        <f t="shared" si="144"/>
        <v>552160000</v>
      </c>
      <c r="AN191" s="72"/>
      <c r="AO191" s="72"/>
      <c r="AP191" s="72">
        <v>517650000</v>
      </c>
      <c r="AQ191" s="72">
        <f t="shared" si="145"/>
        <v>579768000</v>
      </c>
      <c r="AR191" s="72"/>
      <c r="AS191" s="72"/>
      <c r="AT191" s="72">
        <v>543532500</v>
      </c>
      <c r="AU191" s="72">
        <f t="shared" si="146"/>
        <v>608756400</v>
      </c>
      <c r="AV191" s="72"/>
      <c r="AW191" s="43">
        <f t="shared" si="147"/>
        <v>2524182500</v>
      </c>
      <c r="AX191" s="43">
        <f t="shared" si="148"/>
        <v>2827084400.0000005</v>
      </c>
      <c r="AY191" s="1" t="s">
        <v>129</v>
      </c>
      <c r="AZ191" s="2" t="s">
        <v>723</v>
      </c>
      <c r="BA191" s="2" t="s">
        <v>724</v>
      </c>
      <c r="BB191" s="1"/>
      <c r="BC191" s="1"/>
      <c r="BD191" s="1"/>
      <c r="BE191" s="1"/>
      <c r="BF191" s="1"/>
      <c r="BG191" s="4"/>
      <c r="BH191" s="4"/>
      <c r="BI191" s="4"/>
      <c r="BJ191" s="32"/>
      <c r="BK191" s="32">
        <v>14</v>
      </c>
    </row>
    <row r="192" spans="1:63" s="188" customFormat="1" ht="12.95" customHeight="1" x14ac:dyDescent="0.25">
      <c r="A192" s="1" t="s">
        <v>217</v>
      </c>
      <c r="B192" s="1"/>
      <c r="C192" s="179" t="s">
        <v>754</v>
      </c>
      <c r="D192" s="1"/>
      <c r="E192" s="1"/>
      <c r="F192" s="2" t="s">
        <v>718</v>
      </c>
      <c r="G192" s="3" t="s">
        <v>719</v>
      </c>
      <c r="H192" s="3" t="s">
        <v>720</v>
      </c>
      <c r="I192" s="4" t="s">
        <v>120</v>
      </c>
      <c r="J192" s="1"/>
      <c r="K192" s="1"/>
      <c r="L192" s="2">
        <v>40</v>
      </c>
      <c r="M192" s="5">
        <v>230000000</v>
      </c>
      <c r="N192" s="2" t="s">
        <v>224</v>
      </c>
      <c r="O192" s="1" t="s">
        <v>144</v>
      </c>
      <c r="P192" s="1" t="s">
        <v>125</v>
      </c>
      <c r="Q192" s="9">
        <v>230000000</v>
      </c>
      <c r="R192" s="2" t="s">
        <v>725</v>
      </c>
      <c r="S192" s="1"/>
      <c r="T192" s="2" t="s">
        <v>167</v>
      </c>
      <c r="U192" s="1" t="s">
        <v>716</v>
      </c>
      <c r="V192" s="2" t="s">
        <v>716</v>
      </c>
      <c r="W192" s="16">
        <v>30</v>
      </c>
      <c r="X192" s="16" t="s">
        <v>106</v>
      </c>
      <c r="Y192" s="16">
        <v>10</v>
      </c>
      <c r="Z192" s="1"/>
      <c r="AA192" s="4" t="s">
        <v>138</v>
      </c>
      <c r="AB192" s="72"/>
      <c r="AC192" s="72"/>
      <c r="AD192" s="72">
        <v>945395412</v>
      </c>
      <c r="AE192" s="72">
        <f t="shared" si="142"/>
        <v>1058842861.4400001</v>
      </c>
      <c r="AF192" s="72"/>
      <c r="AG192" s="72"/>
      <c r="AH192" s="72">
        <v>220000000</v>
      </c>
      <c r="AI192" s="72">
        <f t="shared" si="143"/>
        <v>246400000.00000003</v>
      </c>
      <c r="AJ192" s="72"/>
      <c r="AK192" s="72"/>
      <c r="AL192" s="72">
        <v>220000000</v>
      </c>
      <c r="AM192" s="72">
        <f t="shared" si="144"/>
        <v>246400000.00000003</v>
      </c>
      <c r="AN192" s="72"/>
      <c r="AO192" s="72"/>
      <c r="AP192" s="72">
        <v>220000000</v>
      </c>
      <c r="AQ192" s="72">
        <f t="shared" si="145"/>
        <v>246400000.00000003</v>
      </c>
      <c r="AR192" s="72"/>
      <c r="AS192" s="72"/>
      <c r="AT192" s="72">
        <v>220000000</v>
      </c>
      <c r="AU192" s="72">
        <f t="shared" si="146"/>
        <v>246400000.00000003</v>
      </c>
      <c r="AV192" s="72"/>
      <c r="AW192" s="42">
        <v>0</v>
      </c>
      <c r="AX192" s="42">
        <f>AW192*1.12</f>
        <v>0</v>
      </c>
      <c r="AY192" s="1" t="s">
        <v>129</v>
      </c>
      <c r="AZ192" s="2" t="s">
        <v>726</v>
      </c>
      <c r="BA192" s="2" t="s">
        <v>727</v>
      </c>
      <c r="BB192" s="1"/>
      <c r="BC192" s="1"/>
      <c r="BD192" s="1"/>
      <c r="BE192" s="1"/>
      <c r="BF192" s="1"/>
      <c r="BG192" s="4"/>
      <c r="BH192" s="4"/>
      <c r="BI192" s="4"/>
      <c r="BJ192" s="32"/>
      <c r="BK192" s="32"/>
    </row>
    <row r="193" spans="1:64" s="188" customFormat="1" ht="12.95" customHeight="1" x14ac:dyDescent="0.25">
      <c r="A193" s="1" t="s">
        <v>217</v>
      </c>
      <c r="B193" s="1"/>
      <c r="C193" s="179" t="s">
        <v>768</v>
      </c>
      <c r="D193" s="1"/>
      <c r="E193" s="1"/>
      <c r="F193" s="2" t="s">
        <v>718</v>
      </c>
      <c r="G193" s="3" t="s">
        <v>719</v>
      </c>
      <c r="H193" s="3" t="s">
        <v>720</v>
      </c>
      <c r="I193" s="4" t="s">
        <v>120</v>
      </c>
      <c r="J193" s="1"/>
      <c r="K193" s="1"/>
      <c r="L193" s="2">
        <v>40</v>
      </c>
      <c r="M193" s="5">
        <v>230000000</v>
      </c>
      <c r="N193" s="2" t="s">
        <v>224</v>
      </c>
      <c r="O193" s="1" t="s">
        <v>398</v>
      </c>
      <c r="P193" s="1" t="s">
        <v>125</v>
      </c>
      <c r="Q193" s="9">
        <v>230000000</v>
      </c>
      <c r="R193" s="2" t="s">
        <v>725</v>
      </c>
      <c r="S193" s="1"/>
      <c r="T193" s="2" t="s">
        <v>167</v>
      </c>
      <c r="U193" s="1" t="s">
        <v>716</v>
      </c>
      <c r="V193" s="2" t="s">
        <v>716</v>
      </c>
      <c r="W193" s="16">
        <v>30</v>
      </c>
      <c r="X193" s="16" t="s">
        <v>106</v>
      </c>
      <c r="Y193" s="16">
        <v>10</v>
      </c>
      <c r="Z193" s="1"/>
      <c r="AA193" s="4" t="s">
        <v>138</v>
      </c>
      <c r="AB193" s="72"/>
      <c r="AC193" s="72"/>
      <c r="AD193" s="117">
        <v>505000000</v>
      </c>
      <c r="AE193" s="72">
        <f t="shared" si="142"/>
        <v>565600000</v>
      </c>
      <c r="AF193" s="72"/>
      <c r="AG193" s="72"/>
      <c r="AH193" s="72">
        <v>220000000</v>
      </c>
      <c r="AI193" s="72">
        <f t="shared" si="143"/>
        <v>246400000.00000003</v>
      </c>
      <c r="AJ193" s="72"/>
      <c r="AK193" s="72"/>
      <c r="AL193" s="72">
        <v>220000000</v>
      </c>
      <c r="AM193" s="72">
        <f t="shared" si="144"/>
        <v>246400000.00000003</v>
      </c>
      <c r="AN193" s="72"/>
      <c r="AO193" s="72"/>
      <c r="AP193" s="72">
        <v>220000000</v>
      </c>
      <c r="AQ193" s="72">
        <f t="shared" si="145"/>
        <v>246400000.00000003</v>
      </c>
      <c r="AR193" s="72"/>
      <c r="AS193" s="72"/>
      <c r="AT193" s="72">
        <v>220000000</v>
      </c>
      <c r="AU193" s="72">
        <f t="shared" si="146"/>
        <v>246400000.00000003</v>
      </c>
      <c r="AV193" s="72"/>
      <c r="AW193" s="43">
        <f t="shared" si="147"/>
        <v>1385000000</v>
      </c>
      <c r="AX193" s="43">
        <f t="shared" si="148"/>
        <v>1551200000.0000002</v>
      </c>
      <c r="AY193" s="1" t="s">
        <v>129</v>
      </c>
      <c r="AZ193" s="2" t="s">
        <v>726</v>
      </c>
      <c r="BA193" s="2" t="s">
        <v>727</v>
      </c>
      <c r="BB193" s="1"/>
      <c r="BC193" s="1"/>
      <c r="BD193" s="1"/>
      <c r="BE193" s="1"/>
      <c r="BF193" s="1"/>
      <c r="BG193" s="4"/>
      <c r="BH193" s="4"/>
      <c r="BI193" s="4"/>
      <c r="BJ193" s="32"/>
      <c r="BK193" s="32" t="s">
        <v>769</v>
      </c>
    </row>
    <row r="194" spans="1:64" s="188" customFormat="1" ht="12.95" customHeight="1" x14ac:dyDescent="0.25">
      <c r="A194" s="1" t="s">
        <v>217</v>
      </c>
      <c r="B194" s="1"/>
      <c r="C194" s="179" t="s">
        <v>755</v>
      </c>
      <c r="D194" s="1"/>
      <c r="E194" s="1"/>
      <c r="F194" s="2" t="s">
        <v>718</v>
      </c>
      <c r="G194" s="3" t="s">
        <v>719</v>
      </c>
      <c r="H194" s="3" t="s">
        <v>720</v>
      </c>
      <c r="I194" s="4" t="s">
        <v>120</v>
      </c>
      <c r="J194" s="1"/>
      <c r="K194" s="1"/>
      <c r="L194" s="2">
        <v>40</v>
      </c>
      <c r="M194" s="5">
        <v>230000000</v>
      </c>
      <c r="N194" s="2" t="s">
        <v>224</v>
      </c>
      <c r="O194" s="1" t="s">
        <v>144</v>
      </c>
      <c r="P194" s="1" t="s">
        <v>125</v>
      </c>
      <c r="Q194" s="9">
        <v>230000000</v>
      </c>
      <c r="R194" s="2" t="s">
        <v>511</v>
      </c>
      <c r="S194" s="1"/>
      <c r="T194" s="2" t="s">
        <v>167</v>
      </c>
      <c r="U194" s="1" t="s">
        <v>716</v>
      </c>
      <c r="V194" s="2" t="s">
        <v>716</v>
      </c>
      <c r="W194" s="16">
        <v>30</v>
      </c>
      <c r="X194" s="16" t="s">
        <v>106</v>
      </c>
      <c r="Y194" s="16">
        <v>10</v>
      </c>
      <c r="Z194" s="1"/>
      <c r="AA194" s="4" t="s">
        <v>138</v>
      </c>
      <c r="AB194" s="72"/>
      <c r="AC194" s="72"/>
      <c r="AD194" s="72">
        <v>574851800</v>
      </c>
      <c r="AE194" s="72">
        <f t="shared" si="142"/>
        <v>643834016.00000012</v>
      </c>
      <c r="AF194" s="72"/>
      <c r="AG194" s="72"/>
      <c r="AH194" s="72">
        <v>250000000</v>
      </c>
      <c r="AI194" s="72">
        <f t="shared" si="143"/>
        <v>280000000</v>
      </c>
      <c r="AJ194" s="72"/>
      <c r="AK194" s="72"/>
      <c r="AL194" s="72">
        <v>265000000</v>
      </c>
      <c r="AM194" s="72">
        <f t="shared" si="144"/>
        <v>296800000</v>
      </c>
      <c r="AN194" s="72"/>
      <c r="AO194" s="72"/>
      <c r="AP194" s="72">
        <v>265000000</v>
      </c>
      <c r="AQ194" s="72">
        <f t="shared" si="145"/>
        <v>296800000</v>
      </c>
      <c r="AR194" s="72"/>
      <c r="AS194" s="72"/>
      <c r="AT194" s="72">
        <v>265000000</v>
      </c>
      <c r="AU194" s="72">
        <f t="shared" si="146"/>
        <v>296800000</v>
      </c>
      <c r="AV194" s="72"/>
      <c r="AW194" s="42">
        <v>0</v>
      </c>
      <c r="AX194" s="42">
        <f>AW194*1.12</f>
        <v>0</v>
      </c>
      <c r="AY194" s="1" t="s">
        <v>129</v>
      </c>
      <c r="AZ194" s="2" t="s">
        <v>728</v>
      </c>
      <c r="BA194" s="2" t="s">
        <v>729</v>
      </c>
      <c r="BB194" s="1"/>
      <c r="BC194" s="1"/>
      <c r="BD194" s="1"/>
      <c r="BE194" s="1"/>
      <c r="BF194" s="1"/>
      <c r="BG194" s="4"/>
      <c r="BH194" s="4"/>
      <c r="BI194" s="4"/>
      <c r="BJ194" s="32"/>
      <c r="BK194" s="32"/>
    </row>
    <row r="195" spans="1:64" s="188" customFormat="1" ht="12.95" customHeight="1" x14ac:dyDescent="0.25">
      <c r="A195" s="1" t="s">
        <v>217</v>
      </c>
      <c r="B195" s="1"/>
      <c r="C195" s="179" t="s">
        <v>770</v>
      </c>
      <c r="D195" s="1"/>
      <c r="E195" s="1"/>
      <c r="F195" s="2" t="s">
        <v>718</v>
      </c>
      <c r="G195" s="3" t="s">
        <v>719</v>
      </c>
      <c r="H195" s="3" t="s">
        <v>720</v>
      </c>
      <c r="I195" s="4" t="s">
        <v>120</v>
      </c>
      <c r="J195" s="1"/>
      <c r="K195" s="1"/>
      <c r="L195" s="2">
        <v>40</v>
      </c>
      <c r="M195" s="5">
        <v>230000000</v>
      </c>
      <c r="N195" s="2" t="s">
        <v>224</v>
      </c>
      <c r="O195" s="1" t="s">
        <v>398</v>
      </c>
      <c r="P195" s="1" t="s">
        <v>125</v>
      </c>
      <c r="Q195" s="9">
        <v>230000000</v>
      </c>
      <c r="R195" s="2" t="s">
        <v>511</v>
      </c>
      <c r="S195" s="1"/>
      <c r="T195" s="2" t="s">
        <v>167</v>
      </c>
      <c r="U195" s="1" t="s">
        <v>716</v>
      </c>
      <c r="V195" s="2" t="s">
        <v>716</v>
      </c>
      <c r="W195" s="16">
        <v>30</v>
      </c>
      <c r="X195" s="16" t="s">
        <v>106</v>
      </c>
      <c r="Y195" s="16">
        <v>10</v>
      </c>
      <c r="Z195" s="1"/>
      <c r="AA195" s="4" t="s">
        <v>138</v>
      </c>
      <c r="AB195" s="72"/>
      <c r="AC195" s="72"/>
      <c r="AD195" s="72">
        <v>574851800</v>
      </c>
      <c r="AE195" s="72">
        <f t="shared" si="142"/>
        <v>643834016.00000012</v>
      </c>
      <c r="AF195" s="72"/>
      <c r="AG195" s="72"/>
      <c r="AH195" s="72">
        <v>250000000</v>
      </c>
      <c r="AI195" s="72">
        <f t="shared" si="143"/>
        <v>280000000</v>
      </c>
      <c r="AJ195" s="72"/>
      <c r="AK195" s="72"/>
      <c r="AL195" s="72">
        <v>265000000</v>
      </c>
      <c r="AM195" s="72">
        <f t="shared" si="144"/>
        <v>296800000</v>
      </c>
      <c r="AN195" s="72"/>
      <c r="AO195" s="72"/>
      <c r="AP195" s="72">
        <v>265000000</v>
      </c>
      <c r="AQ195" s="72">
        <f t="shared" si="145"/>
        <v>296800000</v>
      </c>
      <c r="AR195" s="72"/>
      <c r="AS195" s="72"/>
      <c r="AT195" s="72">
        <v>265000000</v>
      </c>
      <c r="AU195" s="72">
        <f t="shared" si="146"/>
        <v>296800000</v>
      </c>
      <c r="AV195" s="72"/>
      <c r="AW195" s="43">
        <f t="shared" si="147"/>
        <v>1619851800</v>
      </c>
      <c r="AX195" s="43">
        <f t="shared" si="148"/>
        <v>1814234016.0000002</v>
      </c>
      <c r="AY195" s="1" t="s">
        <v>129</v>
      </c>
      <c r="AZ195" s="2" t="s">
        <v>728</v>
      </c>
      <c r="BA195" s="2" t="s">
        <v>729</v>
      </c>
      <c r="BB195" s="1"/>
      <c r="BC195" s="1"/>
      <c r="BD195" s="1"/>
      <c r="BE195" s="1"/>
      <c r="BF195" s="1"/>
      <c r="BG195" s="4"/>
      <c r="BH195" s="4"/>
      <c r="BI195" s="4"/>
      <c r="BJ195" s="32"/>
      <c r="BK195" s="32">
        <v>14</v>
      </c>
    </row>
    <row r="196" spans="1:64" s="188" customFormat="1" ht="12.95" customHeight="1" x14ac:dyDescent="0.25">
      <c r="A196" s="1" t="s">
        <v>217</v>
      </c>
      <c r="B196" s="1"/>
      <c r="C196" s="175" t="s">
        <v>790</v>
      </c>
      <c r="D196" s="1"/>
      <c r="E196" s="1"/>
      <c r="F196" s="2" t="s">
        <v>221</v>
      </c>
      <c r="G196" s="3" t="s">
        <v>222</v>
      </c>
      <c r="H196" s="3" t="s">
        <v>223</v>
      </c>
      <c r="I196" s="4" t="s">
        <v>120</v>
      </c>
      <c r="J196" s="1"/>
      <c r="K196" s="1"/>
      <c r="L196" s="2">
        <v>40</v>
      </c>
      <c r="M196" s="5" t="s">
        <v>122</v>
      </c>
      <c r="N196" s="2" t="s">
        <v>224</v>
      </c>
      <c r="O196" s="1" t="s">
        <v>398</v>
      </c>
      <c r="P196" s="1" t="s">
        <v>125</v>
      </c>
      <c r="Q196" s="9">
        <v>230000000</v>
      </c>
      <c r="R196" s="2" t="s">
        <v>511</v>
      </c>
      <c r="S196" s="1"/>
      <c r="T196" s="2" t="s">
        <v>146</v>
      </c>
      <c r="U196" s="1"/>
      <c r="V196" s="2"/>
      <c r="W196" s="16">
        <v>30</v>
      </c>
      <c r="X196" s="16" t="s">
        <v>106</v>
      </c>
      <c r="Y196" s="16">
        <v>10</v>
      </c>
      <c r="Z196" s="1"/>
      <c r="AA196" s="4" t="s">
        <v>138</v>
      </c>
      <c r="AB196" s="72"/>
      <c r="AC196" s="72"/>
      <c r="AD196" s="72">
        <v>235000360</v>
      </c>
      <c r="AE196" s="72">
        <f t="shared" si="142"/>
        <v>263200403.20000002</v>
      </c>
      <c r="AF196" s="72"/>
      <c r="AG196" s="72"/>
      <c r="AH196" s="72">
        <v>370143686</v>
      </c>
      <c r="AI196" s="72">
        <f t="shared" si="143"/>
        <v>414560928.32000005</v>
      </c>
      <c r="AJ196" s="72"/>
      <c r="AK196" s="72"/>
      <c r="AL196" s="72"/>
      <c r="AM196" s="72"/>
      <c r="AN196" s="72"/>
      <c r="AO196" s="72"/>
      <c r="AP196" s="72"/>
      <c r="AQ196" s="72"/>
      <c r="AR196" s="72"/>
      <c r="AS196" s="72"/>
      <c r="AT196" s="72"/>
      <c r="AU196" s="72"/>
      <c r="AV196" s="72"/>
      <c r="AW196" s="43">
        <v>0</v>
      </c>
      <c r="AX196" s="43">
        <f t="shared" si="148"/>
        <v>0</v>
      </c>
      <c r="AY196" s="1" t="s">
        <v>129</v>
      </c>
      <c r="AZ196" s="2" t="s">
        <v>776</v>
      </c>
      <c r="BA196" s="2" t="s">
        <v>777</v>
      </c>
      <c r="BB196" s="1"/>
      <c r="BC196" s="1"/>
      <c r="BD196" s="1"/>
      <c r="BE196" s="1"/>
      <c r="BF196" s="1"/>
      <c r="BG196" s="4"/>
      <c r="BH196" s="4"/>
      <c r="BI196" s="4"/>
      <c r="BJ196" s="32"/>
      <c r="BK196" s="32" t="s">
        <v>403</v>
      </c>
    </row>
    <row r="197" spans="1:64" s="188" customFormat="1" ht="12.95" customHeight="1" x14ac:dyDescent="0.25">
      <c r="A197" s="153" t="s">
        <v>217</v>
      </c>
      <c r="B197" s="153"/>
      <c r="C197" s="159" t="s">
        <v>801</v>
      </c>
      <c r="D197" s="153"/>
      <c r="E197" s="153"/>
      <c r="F197" s="156" t="s">
        <v>221</v>
      </c>
      <c r="G197" s="199" t="s">
        <v>222</v>
      </c>
      <c r="H197" s="199" t="s">
        <v>223</v>
      </c>
      <c r="I197" s="159" t="s">
        <v>120</v>
      </c>
      <c r="J197" s="153"/>
      <c r="K197" s="153"/>
      <c r="L197" s="156">
        <v>40</v>
      </c>
      <c r="M197" s="182" t="s">
        <v>122</v>
      </c>
      <c r="N197" s="156" t="s">
        <v>224</v>
      </c>
      <c r="O197" s="153" t="s">
        <v>694</v>
      </c>
      <c r="P197" s="153" t="s">
        <v>125</v>
      </c>
      <c r="Q197" s="194">
        <v>230000000</v>
      </c>
      <c r="R197" s="156" t="s">
        <v>511</v>
      </c>
      <c r="S197" s="153"/>
      <c r="T197" s="156" t="s">
        <v>146</v>
      </c>
      <c r="U197" s="153"/>
      <c r="V197" s="156"/>
      <c r="W197" s="157">
        <v>30</v>
      </c>
      <c r="X197" s="157" t="s">
        <v>106</v>
      </c>
      <c r="Y197" s="157">
        <v>10</v>
      </c>
      <c r="Z197" s="153"/>
      <c r="AA197" s="159" t="s">
        <v>138</v>
      </c>
      <c r="AB197" s="187"/>
      <c r="AC197" s="187"/>
      <c r="AD197" s="173">
        <v>275000000</v>
      </c>
      <c r="AE197" s="187">
        <f t="shared" si="142"/>
        <v>308000000</v>
      </c>
      <c r="AF197" s="187"/>
      <c r="AG197" s="187"/>
      <c r="AH197" s="173">
        <v>330144046</v>
      </c>
      <c r="AI197" s="187">
        <f t="shared" si="143"/>
        <v>369761331.52000004</v>
      </c>
      <c r="AJ197" s="187"/>
      <c r="AK197" s="187"/>
      <c r="AL197" s="187"/>
      <c r="AM197" s="187"/>
      <c r="AN197" s="187"/>
      <c r="AO197" s="187"/>
      <c r="AP197" s="187"/>
      <c r="AQ197" s="187"/>
      <c r="AR197" s="187"/>
      <c r="AS197" s="187"/>
      <c r="AT197" s="187"/>
      <c r="AU197" s="187"/>
      <c r="AV197" s="187"/>
      <c r="AW197" s="162">
        <v>0</v>
      </c>
      <c r="AX197" s="162">
        <f t="shared" si="148"/>
        <v>0</v>
      </c>
      <c r="AY197" s="153" t="s">
        <v>129</v>
      </c>
      <c r="AZ197" s="156" t="s">
        <v>776</v>
      </c>
      <c r="BA197" s="156" t="s">
        <v>777</v>
      </c>
      <c r="BB197" s="153"/>
      <c r="BC197" s="153"/>
      <c r="BD197" s="153"/>
      <c r="BE197" s="153"/>
      <c r="BF197" s="153"/>
      <c r="BG197" s="159"/>
      <c r="BH197" s="159"/>
      <c r="BI197" s="159"/>
      <c r="BJ197" s="159"/>
      <c r="BK197" s="32">
        <v>14</v>
      </c>
    </row>
    <row r="198" spans="1:64" s="293" customFormat="1" ht="12.95" customHeight="1" x14ac:dyDescent="0.25">
      <c r="A198" s="246" t="s">
        <v>217</v>
      </c>
      <c r="B198" s="231"/>
      <c r="C198" s="247" t="s">
        <v>826</v>
      </c>
      <c r="D198" s="248"/>
      <c r="E198" s="231" t="s">
        <v>220</v>
      </c>
      <c r="F198" s="231" t="s">
        <v>221</v>
      </c>
      <c r="G198" s="231" t="s">
        <v>222</v>
      </c>
      <c r="H198" s="249" t="s">
        <v>223</v>
      </c>
      <c r="I198" s="246" t="s">
        <v>120</v>
      </c>
      <c r="J198" s="246"/>
      <c r="K198" s="246"/>
      <c r="L198" s="246">
        <v>40</v>
      </c>
      <c r="M198" s="246" t="s">
        <v>122</v>
      </c>
      <c r="N198" s="246" t="s">
        <v>224</v>
      </c>
      <c r="O198" s="246" t="s">
        <v>806</v>
      </c>
      <c r="P198" s="246" t="s">
        <v>125</v>
      </c>
      <c r="Q198" s="246">
        <v>230000000</v>
      </c>
      <c r="R198" s="246" t="s">
        <v>511</v>
      </c>
      <c r="S198" s="246"/>
      <c r="T198" s="250" t="s">
        <v>146</v>
      </c>
      <c r="U198" s="246"/>
      <c r="V198" s="246"/>
      <c r="W198" s="246">
        <v>30</v>
      </c>
      <c r="X198" s="246" t="s">
        <v>106</v>
      </c>
      <c r="Y198" s="246">
        <v>10</v>
      </c>
      <c r="Z198" s="251"/>
      <c r="AA198" s="252" t="s">
        <v>138</v>
      </c>
      <c r="AB198" s="246"/>
      <c r="AC198" s="246"/>
      <c r="AD198" s="251">
        <v>235000360</v>
      </c>
      <c r="AE198" s="253">
        <f>AD198*1.12</f>
        <v>263200403.20000002</v>
      </c>
      <c r="AF198" s="251"/>
      <c r="AG198" s="251"/>
      <c r="AH198" s="251">
        <v>370143686</v>
      </c>
      <c r="AI198" s="253">
        <f>AH198*1.12</f>
        <v>414560928.32000005</v>
      </c>
      <c r="AJ198" s="251">
        <v>0</v>
      </c>
      <c r="AK198" s="251">
        <v>0</v>
      </c>
      <c r="AL198" s="251">
        <v>0</v>
      </c>
      <c r="AM198" s="251">
        <v>0</v>
      </c>
      <c r="AN198" s="251">
        <v>0</v>
      </c>
      <c r="AO198" s="251">
        <v>0</v>
      </c>
      <c r="AP198" s="251">
        <v>0</v>
      </c>
      <c r="AQ198" s="251">
        <v>0</v>
      </c>
      <c r="AR198" s="251">
        <v>0</v>
      </c>
      <c r="AS198" s="251">
        <v>0</v>
      </c>
      <c r="AT198" s="251">
        <v>0</v>
      </c>
      <c r="AU198" s="251">
        <v>0</v>
      </c>
      <c r="AV198" s="251"/>
      <c r="AW198" s="253">
        <v>0</v>
      </c>
      <c r="AX198" s="253">
        <v>0</v>
      </c>
      <c r="AY198" s="246" t="s">
        <v>129</v>
      </c>
      <c r="AZ198" s="246" t="s">
        <v>776</v>
      </c>
      <c r="BA198" s="249" t="s">
        <v>777</v>
      </c>
      <c r="BB198" s="254"/>
      <c r="BC198" s="255"/>
      <c r="BD198" s="255"/>
      <c r="BE198" s="255"/>
      <c r="BF198" s="255"/>
      <c r="BG198" s="256"/>
      <c r="BH198" s="256"/>
      <c r="BI198" s="256"/>
      <c r="BJ198" s="256"/>
      <c r="BK198" s="291" t="s">
        <v>827</v>
      </c>
    </row>
    <row r="199" spans="1:64" s="293" customFormat="1" ht="12.95" customHeight="1" x14ac:dyDescent="0.25">
      <c r="A199" s="246" t="s">
        <v>217</v>
      </c>
      <c r="B199" s="231"/>
      <c r="C199" s="247" t="s">
        <v>841</v>
      </c>
      <c r="D199" s="248"/>
      <c r="E199" s="231"/>
      <c r="F199" s="231" t="s">
        <v>221</v>
      </c>
      <c r="G199" s="231" t="s">
        <v>222</v>
      </c>
      <c r="H199" s="249" t="s">
        <v>223</v>
      </c>
      <c r="I199" s="246" t="s">
        <v>120</v>
      </c>
      <c r="J199" s="246"/>
      <c r="K199" s="246"/>
      <c r="L199" s="246">
        <v>40</v>
      </c>
      <c r="M199" s="246" t="s">
        <v>122</v>
      </c>
      <c r="N199" s="246" t="s">
        <v>224</v>
      </c>
      <c r="O199" s="246" t="s">
        <v>840</v>
      </c>
      <c r="P199" s="246" t="s">
        <v>125</v>
      </c>
      <c r="Q199" s="246">
        <v>230000000</v>
      </c>
      <c r="R199" s="246" t="s">
        <v>511</v>
      </c>
      <c r="S199" s="246"/>
      <c r="T199" s="275" t="s">
        <v>146</v>
      </c>
      <c r="U199" s="246"/>
      <c r="V199" s="246"/>
      <c r="W199" s="246">
        <v>30</v>
      </c>
      <c r="X199" s="246" t="s">
        <v>106</v>
      </c>
      <c r="Y199" s="246">
        <v>10</v>
      </c>
      <c r="Z199" s="251"/>
      <c r="AA199" s="252" t="s">
        <v>138</v>
      </c>
      <c r="AB199" s="246"/>
      <c r="AC199" s="246"/>
      <c r="AD199" s="251">
        <v>275000000</v>
      </c>
      <c r="AE199" s="276">
        <v>308000000</v>
      </c>
      <c r="AF199" s="251"/>
      <c r="AG199" s="251"/>
      <c r="AH199" s="251">
        <v>330144046</v>
      </c>
      <c r="AI199" s="276">
        <v>369761331.52000004</v>
      </c>
      <c r="AJ199" s="251"/>
      <c r="AK199" s="251"/>
      <c r="AL199" s="251"/>
      <c r="AM199" s="251"/>
      <c r="AN199" s="251"/>
      <c r="AO199" s="251"/>
      <c r="AP199" s="251"/>
      <c r="AQ199" s="251"/>
      <c r="AR199" s="251"/>
      <c r="AS199" s="251"/>
      <c r="AT199" s="251"/>
      <c r="AU199" s="251"/>
      <c r="AV199" s="251"/>
      <c r="AW199" s="276">
        <v>0</v>
      </c>
      <c r="AX199" s="276">
        <f>AW199*1.12</f>
        <v>0</v>
      </c>
      <c r="AY199" s="246" t="s">
        <v>129</v>
      </c>
      <c r="AZ199" s="246" t="s">
        <v>776</v>
      </c>
      <c r="BA199" s="249" t="s">
        <v>777</v>
      </c>
      <c r="BB199" s="254"/>
      <c r="BC199" s="255"/>
      <c r="BD199" s="255"/>
      <c r="BE199" s="255"/>
      <c r="BF199" s="255"/>
      <c r="BG199" s="256"/>
      <c r="BH199" s="256"/>
      <c r="BI199" s="256"/>
      <c r="BJ199" s="256"/>
      <c r="BK199" s="291" t="s">
        <v>827</v>
      </c>
    </row>
    <row r="200" spans="1:64" s="293" customFormat="1" ht="12.95" customHeight="1" x14ac:dyDescent="0.25">
      <c r="A200" s="246" t="s">
        <v>217</v>
      </c>
      <c r="B200" s="231" t="s">
        <v>852</v>
      </c>
      <c r="C200" s="247" t="s">
        <v>853</v>
      </c>
      <c r="D200" s="248"/>
      <c r="E200" s="231"/>
      <c r="F200" s="231" t="s">
        <v>221</v>
      </c>
      <c r="G200" s="231" t="s">
        <v>222</v>
      </c>
      <c r="H200" s="249" t="s">
        <v>223</v>
      </c>
      <c r="I200" s="246" t="s">
        <v>120</v>
      </c>
      <c r="J200" s="246"/>
      <c r="K200" s="246"/>
      <c r="L200" s="246">
        <v>40</v>
      </c>
      <c r="M200" s="246" t="s">
        <v>122</v>
      </c>
      <c r="N200" s="246" t="s">
        <v>224</v>
      </c>
      <c r="O200" s="246" t="s">
        <v>854</v>
      </c>
      <c r="P200" s="246" t="s">
        <v>125</v>
      </c>
      <c r="Q200" s="246">
        <v>230000000</v>
      </c>
      <c r="R200" s="246" t="s">
        <v>511</v>
      </c>
      <c r="S200" s="246"/>
      <c r="T200" s="275" t="s">
        <v>146</v>
      </c>
      <c r="U200" s="246"/>
      <c r="V200" s="246"/>
      <c r="W200" s="246">
        <v>30</v>
      </c>
      <c r="X200" s="246" t="s">
        <v>106</v>
      </c>
      <c r="Y200" s="246">
        <v>10</v>
      </c>
      <c r="Z200" s="251"/>
      <c r="AA200" s="252" t="s">
        <v>138</v>
      </c>
      <c r="AB200" s="246"/>
      <c r="AC200" s="246"/>
      <c r="AD200" s="251">
        <v>226336870</v>
      </c>
      <c r="AE200" s="276">
        <v>253497294.40000004</v>
      </c>
      <c r="AF200" s="251"/>
      <c r="AG200" s="251"/>
      <c r="AH200" s="251">
        <v>356498020</v>
      </c>
      <c r="AI200" s="276">
        <v>399277782.40000004</v>
      </c>
      <c r="AJ200" s="251"/>
      <c r="AK200" s="251"/>
      <c r="AL200" s="251"/>
      <c r="AM200" s="251"/>
      <c r="AN200" s="251"/>
      <c r="AO200" s="251"/>
      <c r="AP200" s="251"/>
      <c r="AQ200" s="251"/>
      <c r="AR200" s="251"/>
      <c r="AS200" s="251"/>
      <c r="AT200" s="251"/>
      <c r="AU200" s="251"/>
      <c r="AV200" s="251"/>
      <c r="AW200" s="251">
        <f>AD200+AH200</f>
        <v>582834890</v>
      </c>
      <c r="AX200" s="251">
        <f>AW200*1.12</f>
        <v>652775076.80000007</v>
      </c>
      <c r="AY200" s="246" t="s">
        <v>129</v>
      </c>
      <c r="AZ200" s="246" t="s">
        <v>776</v>
      </c>
      <c r="BA200" s="249" t="s">
        <v>777</v>
      </c>
      <c r="BB200" s="254"/>
      <c r="BC200" s="255"/>
      <c r="BD200" s="255"/>
      <c r="BE200" s="255"/>
      <c r="BF200" s="255"/>
      <c r="BG200" s="256"/>
      <c r="BH200" s="256"/>
      <c r="BI200" s="256"/>
      <c r="BJ200" s="256"/>
      <c r="BK200" s="291" t="s">
        <v>855</v>
      </c>
    </row>
    <row r="201" spans="1:64" s="294" customFormat="1" ht="21" customHeight="1" x14ac:dyDescent="0.25">
      <c r="A201" s="257" t="s">
        <v>150</v>
      </c>
      <c r="B201" s="257"/>
      <c r="C201" s="257" t="s">
        <v>828</v>
      </c>
      <c r="D201" s="257"/>
      <c r="E201" s="232"/>
      <c r="F201" s="258" t="s">
        <v>829</v>
      </c>
      <c r="G201" s="259" t="s">
        <v>830</v>
      </c>
      <c r="H201" s="259" t="s">
        <v>831</v>
      </c>
      <c r="I201" s="260" t="s">
        <v>120</v>
      </c>
      <c r="J201" s="257"/>
      <c r="K201" s="260"/>
      <c r="L201" s="261">
        <v>30</v>
      </c>
      <c r="M201" s="262">
        <v>230000000</v>
      </c>
      <c r="N201" s="262" t="s">
        <v>123</v>
      </c>
      <c r="O201" s="257" t="s">
        <v>806</v>
      </c>
      <c r="P201" s="262" t="s">
        <v>125</v>
      </c>
      <c r="Q201" s="258">
        <v>230000000</v>
      </c>
      <c r="R201" s="263" t="s">
        <v>382</v>
      </c>
      <c r="S201" s="257"/>
      <c r="T201" s="257" t="s">
        <v>146</v>
      </c>
      <c r="U201" s="257"/>
      <c r="V201" s="257"/>
      <c r="W201" s="261">
        <v>0</v>
      </c>
      <c r="X201" s="264">
        <v>100</v>
      </c>
      <c r="Y201" s="261">
        <v>0</v>
      </c>
      <c r="Z201" s="260"/>
      <c r="AA201" s="257" t="s">
        <v>138</v>
      </c>
      <c r="AB201" s="260"/>
      <c r="AC201" s="265">
        <v>551061225</v>
      </c>
      <c r="AD201" s="265">
        <v>551061225</v>
      </c>
      <c r="AE201" s="265">
        <f>AD201*1.12</f>
        <v>617188572</v>
      </c>
      <c r="AF201" s="265"/>
      <c r="AG201" s="265">
        <v>65083557</v>
      </c>
      <c r="AH201" s="265">
        <v>65083557</v>
      </c>
      <c r="AI201" s="265">
        <f>AH201*1.12</f>
        <v>72893583.840000004</v>
      </c>
      <c r="AJ201" s="265"/>
      <c r="AK201" s="265"/>
      <c r="AL201" s="265"/>
      <c r="AM201" s="265">
        <f>AL201*1.12</f>
        <v>0</v>
      </c>
      <c r="AN201" s="266"/>
      <c r="AO201" s="265"/>
      <c r="AP201" s="265"/>
      <c r="AQ201" s="265"/>
      <c r="AR201" s="266"/>
      <c r="AS201" s="267"/>
      <c r="AT201" s="267"/>
      <c r="AU201" s="267"/>
      <c r="AV201" s="257"/>
      <c r="AW201" s="265">
        <v>0</v>
      </c>
      <c r="AX201" s="265">
        <v>0</v>
      </c>
      <c r="AY201" s="268" t="s">
        <v>129</v>
      </c>
      <c r="AZ201" s="269" t="s">
        <v>832</v>
      </c>
      <c r="BA201" s="269" t="s">
        <v>833</v>
      </c>
      <c r="BB201" s="270"/>
      <c r="BC201" s="270"/>
      <c r="BD201" s="270"/>
      <c r="BE201" s="270"/>
      <c r="BF201" s="270"/>
      <c r="BG201" s="270"/>
      <c r="BH201" s="270"/>
      <c r="BI201" s="270"/>
      <c r="BJ201" s="270"/>
      <c r="BK201" s="292" t="s">
        <v>403</v>
      </c>
      <c r="BL201" s="271"/>
    </row>
    <row r="202" spans="1:64" s="293" customFormat="1" ht="12.95" customHeight="1" x14ac:dyDescent="0.25">
      <c r="A202" s="246" t="s">
        <v>150</v>
      </c>
      <c r="B202" s="231"/>
      <c r="C202" s="247" t="s">
        <v>839</v>
      </c>
      <c r="D202" s="248"/>
      <c r="E202" s="231"/>
      <c r="F202" s="231" t="s">
        <v>829</v>
      </c>
      <c r="G202" s="231" t="s">
        <v>830</v>
      </c>
      <c r="H202" s="249" t="s">
        <v>831</v>
      </c>
      <c r="I202" s="246" t="s">
        <v>120</v>
      </c>
      <c r="J202" s="246"/>
      <c r="K202" s="246"/>
      <c r="L202" s="246">
        <v>30</v>
      </c>
      <c r="M202" s="246">
        <v>230000000</v>
      </c>
      <c r="N202" s="246" t="s">
        <v>123</v>
      </c>
      <c r="O202" s="246" t="s">
        <v>840</v>
      </c>
      <c r="P202" s="246" t="s">
        <v>125</v>
      </c>
      <c r="Q202" s="246">
        <v>230000000</v>
      </c>
      <c r="R202" s="246" t="s">
        <v>382</v>
      </c>
      <c r="S202" s="246"/>
      <c r="T202" s="275" t="s">
        <v>146</v>
      </c>
      <c r="U202" s="246"/>
      <c r="V202" s="246"/>
      <c r="W202" s="246">
        <v>0</v>
      </c>
      <c r="X202" s="246">
        <v>100</v>
      </c>
      <c r="Y202" s="246">
        <v>0</v>
      </c>
      <c r="Z202" s="251"/>
      <c r="AA202" s="252" t="s">
        <v>138</v>
      </c>
      <c r="AB202" s="246"/>
      <c r="AC202" s="246">
        <v>551061225</v>
      </c>
      <c r="AD202" s="251">
        <v>551061225</v>
      </c>
      <c r="AE202" s="276">
        <v>617188572</v>
      </c>
      <c r="AF202" s="251"/>
      <c r="AG202" s="251">
        <v>65083557</v>
      </c>
      <c r="AH202" s="251">
        <v>65083557</v>
      </c>
      <c r="AI202" s="276">
        <v>72893583.840000004</v>
      </c>
      <c r="AJ202" s="251"/>
      <c r="AK202" s="251"/>
      <c r="AL202" s="251"/>
      <c r="AM202" s="251">
        <v>0</v>
      </c>
      <c r="AN202" s="251"/>
      <c r="AO202" s="251"/>
      <c r="AP202" s="251"/>
      <c r="AQ202" s="251"/>
      <c r="AR202" s="251"/>
      <c r="AS202" s="251"/>
      <c r="AT202" s="251"/>
      <c r="AU202" s="251"/>
      <c r="AV202" s="251"/>
      <c r="AW202" s="276">
        <f>AD202+AH202</f>
        <v>616144782</v>
      </c>
      <c r="AX202" s="276">
        <v>690082155.84000003</v>
      </c>
      <c r="AY202" s="246" t="s">
        <v>129</v>
      </c>
      <c r="AZ202" s="246" t="s">
        <v>832</v>
      </c>
      <c r="BA202" s="249" t="s">
        <v>833</v>
      </c>
      <c r="BB202" s="254"/>
      <c r="BC202" s="255"/>
      <c r="BD202" s="255"/>
      <c r="BE202" s="255"/>
      <c r="BF202" s="255"/>
      <c r="BG202" s="256"/>
      <c r="BH202" s="256"/>
      <c r="BI202" s="256"/>
      <c r="BJ202" s="256"/>
      <c r="BK202" s="291" t="s">
        <v>827</v>
      </c>
    </row>
    <row r="203" spans="1:64" s="293" customFormat="1" ht="12.95" customHeight="1" x14ac:dyDescent="0.25">
      <c r="A203" s="323" t="s">
        <v>217</v>
      </c>
      <c r="B203" s="324"/>
      <c r="C203" s="325" t="s">
        <v>925</v>
      </c>
      <c r="D203" s="326"/>
      <c r="E203" s="324"/>
      <c r="F203" s="324" t="s">
        <v>221</v>
      </c>
      <c r="G203" s="324" t="s">
        <v>222</v>
      </c>
      <c r="H203" s="327" t="s">
        <v>223</v>
      </c>
      <c r="I203" s="328" t="s">
        <v>120</v>
      </c>
      <c r="J203" s="328"/>
      <c r="K203" s="328"/>
      <c r="L203" s="328">
        <v>40</v>
      </c>
      <c r="M203" s="328" t="s">
        <v>122</v>
      </c>
      <c r="N203" s="328" t="s">
        <v>224</v>
      </c>
      <c r="O203" s="328" t="s">
        <v>907</v>
      </c>
      <c r="P203" s="328" t="s">
        <v>125</v>
      </c>
      <c r="Q203" s="328">
        <v>230000000</v>
      </c>
      <c r="R203" s="328" t="s">
        <v>908</v>
      </c>
      <c r="S203" s="328"/>
      <c r="T203" s="329" t="s">
        <v>146</v>
      </c>
      <c r="U203" s="328"/>
      <c r="V203" s="328"/>
      <c r="W203" s="328">
        <v>30</v>
      </c>
      <c r="X203" s="328" t="s">
        <v>106</v>
      </c>
      <c r="Y203" s="328">
        <v>10</v>
      </c>
      <c r="Z203" s="330"/>
      <c r="AA203" s="331" t="s">
        <v>138</v>
      </c>
      <c r="AB203" s="328"/>
      <c r="AC203" s="328"/>
      <c r="AD203" s="330">
        <v>285737988</v>
      </c>
      <c r="AE203" s="332">
        <v>320026546.56</v>
      </c>
      <c r="AF203" s="330"/>
      <c r="AG203" s="330"/>
      <c r="AH203" s="330">
        <v>700092341</v>
      </c>
      <c r="AI203" s="332">
        <v>784103421.92000008</v>
      </c>
      <c r="AJ203" s="330">
        <v>0</v>
      </c>
      <c r="AK203" s="330">
        <v>0</v>
      </c>
      <c r="AL203" s="330">
        <v>0</v>
      </c>
      <c r="AM203" s="330">
        <v>0</v>
      </c>
      <c r="AN203" s="330">
        <v>0</v>
      </c>
      <c r="AO203" s="330">
        <v>0</v>
      </c>
      <c r="AP203" s="330">
        <v>0</v>
      </c>
      <c r="AQ203" s="330">
        <v>0</v>
      </c>
      <c r="AR203" s="330">
        <v>0</v>
      </c>
      <c r="AS203" s="330">
        <v>0</v>
      </c>
      <c r="AT203" s="330">
        <v>0</v>
      </c>
      <c r="AU203" s="330">
        <v>0</v>
      </c>
      <c r="AV203" s="330"/>
      <c r="AW203" s="332">
        <v>985830329</v>
      </c>
      <c r="AX203" s="332">
        <v>1104129968.48</v>
      </c>
      <c r="AY203" s="328" t="s">
        <v>129</v>
      </c>
      <c r="AZ203" s="328" t="s">
        <v>909</v>
      </c>
      <c r="BA203" s="327" t="s">
        <v>910</v>
      </c>
      <c r="BB203" s="333"/>
      <c r="BC203" s="334"/>
      <c r="BD203" s="334"/>
      <c r="BE203" s="334"/>
      <c r="BF203" s="255"/>
      <c r="BG203" s="321"/>
      <c r="BH203" s="256"/>
      <c r="BI203" s="256"/>
      <c r="BJ203" s="321"/>
      <c r="BK203" s="322" t="s">
        <v>403</v>
      </c>
    </row>
    <row r="204" spans="1:64" s="293" customFormat="1" ht="12.95" customHeight="1" x14ac:dyDescent="0.25">
      <c r="A204" s="323" t="s">
        <v>217</v>
      </c>
      <c r="B204" s="324"/>
      <c r="C204" s="325" t="s">
        <v>924</v>
      </c>
      <c r="D204" s="326"/>
      <c r="E204" s="324"/>
      <c r="F204" s="324" t="s">
        <v>502</v>
      </c>
      <c r="G204" s="324" t="s">
        <v>503</v>
      </c>
      <c r="H204" s="327" t="s">
        <v>503</v>
      </c>
      <c r="I204" s="328" t="s">
        <v>120</v>
      </c>
      <c r="J204" s="328"/>
      <c r="K204" s="328"/>
      <c r="L204" s="328">
        <v>40</v>
      </c>
      <c r="M204" s="328">
        <v>230000000</v>
      </c>
      <c r="N204" s="328" t="s">
        <v>165</v>
      </c>
      <c r="O204" s="328" t="s">
        <v>907</v>
      </c>
      <c r="P204" s="328" t="s">
        <v>125</v>
      </c>
      <c r="Q204" s="328">
        <v>230000000</v>
      </c>
      <c r="R204" s="328" t="s">
        <v>174</v>
      </c>
      <c r="S204" s="328"/>
      <c r="T204" s="329" t="s">
        <v>146</v>
      </c>
      <c r="U204" s="328"/>
      <c r="V204" s="328"/>
      <c r="W204" s="328">
        <v>30</v>
      </c>
      <c r="X204" s="328" t="s">
        <v>106</v>
      </c>
      <c r="Y204" s="328">
        <v>10</v>
      </c>
      <c r="Z204" s="330"/>
      <c r="AA204" s="331" t="s">
        <v>138</v>
      </c>
      <c r="AB204" s="328"/>
      <c r="AC204" s="328"/>
      <c r="AD204" s="330">
        <v>279354680</v>
      </c>
      <c r="AE204" s="332">
        <v>312877241.60000002</v>
      </c>
      <c r="AF204" s="330"/>
      <c r="AG204" s="330"/>
      <c r="AH204" s="330">
        <v>378237000</v>
      </c>
      <c r="AI204" s="332">
        <v>423625440.00000006</v>
      </c>
      <c r="AJ204" s="330"/>
      <c r="AK204" s="330"/>
      <c r="AL204" s="330"/>
      <c r="AM204" s="330">
        <v>0</v>
      </c>
      <c r="AN204" s="330"/>
      <c r="AO204" s="330"/>
      <c r="AP204" s="330"/>
      <c r="AQ204" s="330">
        <v>0</v>
      </c>
      <c r="AR204" s="330"/>
      <c r="AS204" s="330"/>
      <c r="AT204" s="330"/>
      <c r="AU204" s="330">
        <v>0</v>
      </c>
      <c r="AV204" s="330"/>
      <c r="AW204" s="332">
        <v>657591680</v>
      </c>
      <c r="AX204" s="332">
        <v>736502681.60000002</v>
      </c>
      <c r="AY204" s="328" t="s">
        <v>129</v>
      </c>
      <c r="AZ204" s="328" t="s">
        <v>911</v>
      </c>
      <c r="BA204" s="327" t="s">
        <v>912</v>
      </c>
      <c r="BB204" s="333"/>
      <c r="BC204" s="334"/>
      <c r="BD204" s="334"/>
      <c r="BE204" s="334"/>
      <c r="BF204" s="255"/>
      <c r="BG204" s="321"/>
      <c r="BH204" s="256"/>
      <c r="BI204" s="256"/>
      <c r="BJ204" s="321"/>
      <c r="BK204" s="322" t="s">
        <v>403</v>
      </c>
    </row>
    <row r="205" spans="1:64" ht="12.95" customHeight="1" x14ac:dyDescent="0.25">
      <c r="A205" s="140"/>
      <c r="B205" s="136"/>
      <c r="C205" s="136"/>
      <c r="D205" s="136"/>
      <c r="E205" s="45" t="s">
        <v>234</v>
      </c>
      <c r="F205" s="136"/>
      <c r="G205" s="136"/>
      <c r="H205" s="136"/>
      <c r="I205" s="136"/>
      <c r="J205" s="136"/>
      <c r="K205" s="136"/>
      <c r="L205" s="136"/>
      <c r="M205" s="136"/>
      <c r="N205" s="136"/>
      <c r="O205" s="136"/>
      <c r="P205" s="136"/>
      <c r="Q205" s="136"/>
      <c r="R205" s="136"/>
      <c r="S205" s="136"/>
      <c r="T205" s="136"/>
      <c r="U205" s="136"/>
      <c r="V205" s="136"/>
      <c r="W205" s="136"/>
      <c r="X205" s="136"/>
      <c r="Y205" s="136"/>
      <c r="Z205" s="136"/>
      <c r="AA205" s="136"/>
      <c r="AB205" s="136"/>
      <c r="AC205" s="141"/>
      <c r="AD205" s="141"/>
      <c r="AE205" s="141"/>
      <c r="AF205" s="141"/>
      <c r="AG205" s="141"/>
      <c r="AH205" s="141"/>
      <c r="AI205" s="141"/>
      <c r="AJ205" s="141"/>
      <c r="AK205" s="141"/>
      <c r="AL205" s="141"/>
      <c r="AM205" s="141"/>
      <c r="AN205" s="141"/>
      <c r="AO205" s="141"/>
      <c r="AP205" s="141"/>
      <c r="AQ205" s="141"/>
      <c r="AR205" s="141"/>
      <c r="AS205" s="141"/>
      <c r="AT205" s="141"/>
      <c r="AU205" s="141"/>
      <c r="AV205" s="137"/>
      <c r="AW205" s="126">
        <f>SUM(AW160:AW204)</f>
        <v>17630250610</v>
      </c>
      <c r="AX205" s="126">
        <f>SUM(AX160:AX204)</f>
        <v>19745880683.199997</v>
      </c>
      <c r="AY205" s="136"/>
      <c r="AZ205" s="136"/>
      <c r="BA205" s="136"/>
      <c r="BB205" s="136"/>
      <c r="BC205" s="136"/>
      <c r="BD205" s="136"/>
      <c r="BE205" s="136"/>
      <c r="BF205" s="136"/>
      <c r="BG205" s="142"/>
      <c r="BH205" s="136"/>
      <c r="BI205" s="136"/>
      <c r="BJ205" s="142"/>
      <c r="BK205" s="142"/>
    </row>
    <row r="206" spans="1:64" s="165" customFormat="1" ht="12.95" customHeight="1" x14ac:dyDescent="0.25">
      <c r="A206" s="136"/>
      <c r="B206" s="136"/>
      <c r="C206" s="136"/>
      <c r="D206" s="136"/>
      <c r="E206" s="216" t="s">
        <v>112</v>
      </c>
      <c r="F206" s="136"/>
      <c r="G206" s="136"/>
      <c r="H206" s="136"/>
      <c r="I206" s="136"/>
      <c r="J206" s="136"/>
      <c r="K206" s="136"/>
      <c r="L206" s="136"/>
      <c r="M206" s="136"/>
      <c r="N206" s="136"/>
      <c r="O206" s="136"/>
      <c r="P206" s="136"/>
      <c r="Q206" s="136"/>
      <c r="R206" s="136"/>
      <c r="S206" s="136"/>
      <c r="T206" s="136"/>
      <c r="U206" s="136"/>
      <c r="V206" s="136"/>
      <c r="W206" s="136"/>
      <c r="X206" s="136"/>
      <c r="Y206" s="136"/>
      <c r="Z206" s="136"/>
      <c r="AA206" s="136"/>
      <c r="AB206" s="136"/>
      <c r="AC206" s="136"/>
      <c r="AD206" s="143"/>
      <c r="AE206" s="143"/>
      <c r="AF206" s="143"/>
      <c r="AG206" s="143"/>
      <c r="AH206" s="143"/>
      <c r="AI206" s="143"/>
      <c r="AJ206" s="143"/>
      <c r="AK206" s="143"/>
      <c r="AL206" s="143"/>
      <c r="AM206" s="143"/>
      <c r="AN206" s="143"/>
      <c r="AO206" s="143"/>
      <c r="AP206" s="143"/>
      <c r="AQ206" s="143"/>
      <c r="AR206" s="143"/>
      <c r="AS206" s="143"/>
      <c r="AT206" s="143"/>
      <c r="AU206" s="143"/>
      <c r="AV206" s="144"/>
      <c r="AW206" s="144"/>
      <c r="AX206" s="144"/>
      <c r="AY206" s="136"/>
      <c r="AZ206" s="136"/>
      <c r="BA206" s="136"/>
      <c r="BB206" s="136"/>
      <c r="BC206" s="136"/>
      <c r="BD206" s="136"/>
      <c r="BE206" s="136"/>
      <c r="BF206" s="136"/>
      <c r="BG206" s="136"/>
      <c r="BH206" s="136"/>
      <c r="BI206" s="136"/>
      <c r="BJ206" s="142"/>
      <c r="BK206" s="127"/>
    </row>
    <row r="207" spans="1:64" s="166" customFormat="1" ht="12.95" customHeight="1" x14ac:dyDescent="0.25">
      <c r="A207" s="15" t="s">
        <v>133</v>
      </c>
      <c r="B207" s="15" t="s">
        <v>157</v>
      </c>
      <c r="C207" s="175" t="s">
        <v>235</v>
      </c>
      <c r="D207" s="175"/>
      <c r="E207" s="175" t="s">
        <v>236</v>
      </c>
      <c r="F207" s="22" t="s">
        <v>237</v>
      </c>
      <c r="G207" s="22" t="s">
        <v>238</v>
      </c>
      <c r="H207" s="22" t="s">
        <v>238</v>
      </c>
      <c r="I207" s="23" t="s">
        <v>120</v>
      </c>
      <c r="J207" s="23"/>
      <c r="K207" s="23"/>
      <c r="L207" s="22">
        <v>100</v>
      </c>
      <c r="M207" s="5">
        <v>230000000</v>
      </c>
      <c r="N207" s="5" t="s">
        <v>137</v>
      </c>
      <c r="O207" s="5" t="s">
        <v>239</v>
      </c>
      <c r="P207" s="23" t="s">
        <v>125</v>
      </c>
      <c r="Q207" s="24">
        <v>230000000</v>
      </c>
      <c r="R207" s="25" t="s">
        <v>174</v>
      </c>
      <c r="S207" s="25"/>
      <c r="T207" s="23"/>
      <c r="U207" s="5" t="s">
        <v>126</v>
      </c>
      <c r="V207" s="23" t="s">
        <v>127</v>
      </c>
      <c r="W207" s="23">
        <v>0</v>
      </c>
      <c r="X207" s="23">
        <v>100</v>
      </c>
      <c r="Y207" s="23">
        <v>0</v>
      </c>
      <c r="Z207" s="40"/>
      <c r="AA207" s="5" t="s">
        <v>138</v>
      </c>
      <c r="AB207" s="26"/>
      <c r="AC207" s="26"/>
      <c r="AD207" s="26">
        <v>350349359.97000003</v>
      </c>
      <c r="AE207" s="26">
        <v>392391283.16640007</v>
      </c>
      <c r="AF207" s="26"/>
      <c r="AG207" s="26"/>
      <c r="AH207" s="26">
        <v>350349359.97000003</v>
      </c>
      <c r="AI207" s="26">
        <v>392391283.16640007</v>
      </c>
      <c r="AJ207" s="19"/>
      <c r="AK207" s="19"/>
      <c r="AL207" s="19">
        <v>350349359.97000003</v>
      </c>
      <c r="AM207" s="19">
        <v>392391283.16640007</v>
      </c>
      <c r="AN207" s="19">
        <v>0</v>
      </c>
      <c r="AO207" s="19">
        <v>0</v>
      </c>
      <c r="AP207" s="19">
        <v>0</v>
      </c>
      <c r="AQ207" s="19">
        <v>0</v>
      </c>
      <c r="AR207" s="19">
        <v>0</v>
      </c>
      <c r="AS207" s="19">
        <v>0</v>
      </c>
      <c r="AT207" s="19">
        <v>0</v>
      </c>
      <c r="AU207" s="19">
        <v>0</v>
      </c>
      <c r="AV207" s="42"/>
      <c r="AW207" s="42">
        <f t="shared" ref="AW207" si="149">AD207+AH207+AL207+AP207+AT207</f>
        <v>1051048079.9100001</v>
      </c>
      <c r="AX207" s="42">
        <f t="shared" ref="AX207" si="150">AW207*1.12</f>
        <v>1177173849.4992001</v>
      </c>
      <c r="AY207" s="12" t="s">
        <v>129</v>
      </c>
      <c r="AZ207" s="1" t="s">
        <v>240</v>
      </c>
      <c r="BA207" s="1" t="s">
        <v>241</v>
      </c>
      <c r="BB207" s="5"/>
      <c r="BC207" s="5"/>
      <c r="BD207" s="5"/>
      <c r="BE207" s="5"/>
      <c r="BF207" s="5"/>
      <c r="BG207" s="5"/>
      <c r="BH207" s="5"/>
      <c r="BI207" s="5"/>
      <c r="BJ207" s="168"/>
      <c r="BK207" s="27"/>
    </row>
    <row r="208" spans="1:64" s="166" customFormat="1" ht="12.95" customHeight="1" x14ac:dyDescent="0.25">
      <c r="A208" s="15" t="s">
        <v>133</v>
      </c>
      <c r="B208" s="15" t="s">
        <v>218</v>
      </c>
      <c r="C208" s="175" t="s">
        <v>242</v>
      </c>
      <c r="D208" s="175"/>
      <c r="E208" s="175" t="s">
        <v>243</v>
      </c>
      <c r="F208" s="22" t="s">
        <v>244</v>
      </c>
      <c r="G208" s="22" t="s">
        <v>245</v>
      </c>
      <c r="H208" s="22" t="s">
        <v>246</v>
      </c>
      <c r="I208" s="23" t="s">
        <v>120</v>
      </c>
      <c r="J208" s="23"/>
      <c r="K208" s="23"/>
      <c r="L208" s="22">
        <v>100</v>
      </c>
      <c r="M208" s="5">
        <v>230000000</v>
      </c>
      <c r="N208" s="5" t="s">
        <v>137</v>
      </c>
      <c r="O208" s="5" t="s">
        <v>239</v>
      </c>
      <c r="P208" s="23" t="s">
        <v>125</v>
      </c>
      <c r="Q208" s="24">
        <v>230000001</v>
      </c>
      <c r="R208" s="25" t="s">
        <v>174</v>
      </c>
      <c r="S208" s="25"/>
      <c r="T208" s="23"/>
      <c r="U208" s="5" t="s">
        <v>126</v>
      </c>
      <c r="V208" s="23" t="s">
        <v>127</v>
      </c>
      <c r="W208" s="23">
        <v>0</v>
      </c>
      <c r="X208" s="23">
        <v>100</v>
      </c>
      <c r="Y208" s="23">
        <v>0</v>
      </c>
      <c r="Z208" s="40"/>
      <c r="AA208" s="5" t="s">
        <v>138</v>
      </c>
      <c r="AB208" s="26"/>
      <c r="AC208" s="26"/>
      <c r="AD208" s="26">
        <v>8866176.0000000037</v>
      </c>
      <c r="AE208" s="26">
        <v>9930117.1200000048</v>
      </c>
      <c r="AF208" s="26"/>
      <c r="AG208" s="26"/>
      <c r="AH208" s="26">
        <v>8866176.0000000037</v>
      </c>
      <c r="AI208" s="26">
        <v>9930117.1200000048</v>
      </c>
      <c r="AJ208" s="19"/>
      <c r="AK208" s="19"/>
      <c r="AL208" s="19">
        <v>8866176.0000000037</v>
      </c>
      <c r="AM208" s="19">
        <v>9930117.1200000048</v>
      </c>
      <c r="AN208" s="19">
        <v>0</v>
      </c>
      <c r="AO208" s="19">
        <v>0</v>
      </c>
      <c r="AP208" s="19">
        <v>0</v>
      </c>
      <c r="AQ208" s="19">
        <v>0</v>
      </c>
      <c r="AR208" s="19">
        <v>0</v>
      </c>
      <c r="AS208" s="19">
        <v>0</v>
      </c>
      <c r="AT208" s="19">
        <v>0</v>
      </c>
      <c r="AU208" s="19">
        <v>0</v>
      </c>
      <c r="AV208" s="42"/>
      <c r="AW208" s="42">
        <f t="shared" ref="AW208:AW251" si="151">AD208+AH208+AL208+AP208+AT208</f>
        <v>26598528.000000011</v>
      </c>
      <c r="AX208" s="42">
        <f t="shared" ref="AX208:AX273" si="152">AW208*1.12</f>
        <v>29790351.360000014</v>
      </c>
      <c r="AY208" s="12" t="s">
        <v>129</v>
      </c>
      <c r="AZ208" s="1" t="s">
        <v>247</v>
      </c>
      <c r="BA208" s="1" t="s">
        <v>248</v>
      </c>
      <c r="BB208" s="5"/>
      <c r="BC208" s="5"/>
      <c r="BD208" s="5"/>
      <c r="BE208" s="5"/>
      <c r="BF208" s="5"/>
      <c r="BG208" s="5"/>
      <c r="BH208" s="5"/>
      <c r="BI208" s="5"/>
      <c r="BJ208" s="168"/>
      <c r="BK208" s="27"/>
    </row>
    <row r="209" spans="1:66" s="166" customFormat="1" ht="12.75" x14ac:dyDescent="0.25">
      <c r="A209" s="15" t="s">
        <v>133</v>
      </c>
      <c r="B209" s="15" t="s">
        <v>218</v>
      </c>
      <c r="C209" s="175" t="s">
        <v>249</v>
      </c>
      <c r="D209" s="175"/>
      <c r="E209" s="175" t="s">
        <v>250</v>
      </c>
      <c r="F209" s="22" t="s">
        <v>251</v>
      </c>
      <c r="G209" s="22" t="s">
        <v>252</v>
      </c>
      <c r="H209" s="22" t="s">
        <v>252</v>
      </c>
      <c r="I209" s="23" t="s">
        <v>120</v>
      </c>
      <c r="J209" s="23"/>
      <c r="K209" s="23"/>
      <c r="L209" s="22">
        <v>100</v>
      </c>
      <c r="M209" s="5">
        <v>230000000</v>
      </c>
      <c r="N209" s="5" t="s">
        <v>137</v>
      </c>
      <c r="O209" s="5" t="s">
        <v>239</v>
      </c>
      <c r="P209" s="23" t="s">
        <v>125</v>
      </c>
      <c r="Q209" s="24">
        <v>230000000</v>
      </c>
      <c r="R209" s="25" t="s">
        <v>145</v>
      </c>
      <c r="S209" s="25"/>
      <c r="T209" s="23"/>
      <c r="U209" s="5" t="s">
        <v>126</v>
      </c>
      <c r="V209" s="23" t="s">
        <v>127</v>
      </c>
      <c r="W209" s="23">
        <v>0</v>
      </c>
      <c r="X209" s="23">
        <v>100</v>
      </c>
      <c r="Y209" s="23">
        <v>0</v>
      </c>
      <c r="Z209" s="40"/>
      <c r="AA209" s="5" t="s">
        <v>138</v>
      </c>
      <c r="AB209" s="26"/>
      <c r="AC209" s="26"/>
      <c r="AD209" s="26">
        <v>341627670</v>
      </c>
      <c r="AE209" s="26">
        <v>382622990.40000004</v>
      </c>
      <c r="AF209" s="26"/>
      <c r="AG209" s="26"/>
      <c r="AH209" s="26">
        <v>341627670</v>
      </c>
      <c r="AI209" s="26">
        <v>382622990.40000004</v>
      </c>
      <c r="AJ209" s="19"/>
      <c r="AK209" s="19"/>
      <c r="AL209" s="19">
        <v>341627670</v>
      </c>
      <c r="AM209" s="19">
        <v>382622990.40000004</v>
      </c>
      <c r="AN209" s="19">
        <v>0</v>
      </c>
      <c r="AO209" s="19">
        <v>0</v>
      </c>
      <c r="AP209" s="19">
        <v>0</v>
      </c>
      <c r="AQ209" s="19">
        <v>0</v>
      </c>
      <c r="AR209" s="19">
        <v>0</v>
      </c>
      <c r="AS209" s="19">
        <v>0</v>
      </c>
      <c r="AT209" s="19">
        <v>0</v>
      </c>
      <c r="AU209" s="19">
        <v>0</v>
      </c>
      <c r="AV209" s="42"/>
      <c r="AW209" s="42">
        <v>0</v>
      </c>
      <c r="AX209" s="42">
        <f t="shared" si="152"/>
        <v>0</v>
      </c>
      <c r="AY209" s="9" t="s">
        <v>129</v>
      </c>
      <c r="AZ209" s="1" t="s">
        <v>253</v>
      </c>
      <c r="BA209" s="2" t="s">
        <v>254</v>
      </c>
      <c r="BB209" s="5"/>
      <c r="BC209" s="5"/>
      <c r="BD209" s="5"/>
      <c r="BE209" s="5"/>
      <c r="BF209" s="5"/>
      <c r="BG209" s="5"/>
      <c r="BH209" s="5"/>
      <c r="BI209" s="5"/>
      <c r="BJ209" s="168"/>
      <c r="BK209" s="27"/>
    </row>
    <row r="210" spans="1:66" s="166" customFormat="1" ht="12.95" customHeight="1" x14ac:dyDescent="0.25">
      <c r="A210" s="295" t="s">
        <v>133</v>
      </c>
      <c r="B210" s="295" t="s">
        <v>218</v>
      </c>
      <c r="C210" s="175" t="s">
        <v>891</v>
      </c>
      <c r="D210" s="175"/>
      <c r="E210" s="175" t="s">
        <v>250</v>
      </c>
      <c r="F210" s="22" t="s">
        <v>251</v>
      </c>
      <c r="G210" s="22" t="s">
        <v>252</v>
      </c>
      <c r="H210" s="22" t="s">
        <v>252</v>
      </c>
      <c r="I210" s="23" t="s">
        <v>120</v>
      </c>
      <c r="J210" s="23"/>
      <c r="K210" s="23"/>
      <c r="L210" s="22">
        <v>100</v>
      </c>
      <c r="M210" s="5">
        <v>230000000</v>
      </c>
      <c r="N210" s="5" t="s">
        <v>137</v>
      </c>
      <c r="O210" s="5" t="s">
        <v>239</v>
      </c>
      <c r="P210" s="23" t="s">
        <v>125</v>
      </c>
      <c r="Q210" s="24">
        <v>230000000</v>
      </c>
      <c r="R210" s="25" t="s">
        <v>145</v>
      </c>
      <c r="S210" s="25"/>
      <c r="T210" s="23"/>
      <c r="U210" s="5" t="s">
        <v>126</v>
      </c>
      <c r="V210" s="23" t="s">
        <v>127</v>
      </c>
      <c r="W210" s="23">
        <v>0</v>
      </c>
      <c r="X210" s="23">
        <v>100</v>
      </c>
      <c r="Y210" s="23">
        <v>0</v>
      </c>
      <c r="Z210" s="40"/>
      <c r="AA210" s="5" t="s">
        <v>138</v>
      </c>
      <c r="AB210" s="26"/>
      <c r="AC210" s="26"/>
      <c r="AD210" s="296">
        <f>341627670-76089614</f>
        <v>265538056</v>
      </c>
      <c r="AE210" s="297">
        <f t="shared" ref="AE210" si="153">AD210*1.12</f>
        <v>297402622.72000003</v>
      </c>
      <c r="AF210" s="296"/>
      <c r="AG210" s="296"/>
      <c r="AH210" s="296">
        <v>341627670</v>
      </c>
      <c r="AI210" s="296">
        <v>382622990.40000004</v>
      </c>
      <c r="AJ210" s="19"/>
      <c r="AK210" s="19"/>
      <c r="AL210" s="19">
        <v>341627670</v>
      </c>
      <c r="AM210" s="19">
        <v>382622990.40000004</v>
      </c>
      <c r="AN210" s="19">
        <v>0</v>
      </c>
      <c r="AO210" s="19">
        <v>0</v>
      </c>
      <c r="AP210" s="19">
        <v>0</v>
      </c>
      <c r="AQ210" s="19">
        <v>0</v>
      </c>
      <c r="AR210" s="19">
        <v>0</v>
      </c>
      <c r="AS210" s="19">
        <v>0</v>
      </c>
      <c r="AT210" s="19">
        <v>0</v>
      </c>
      <c r="AU210" s="19">
        <v>0</v>
      </c>
      <c r="AV210" s="19"/>
      <c r="AW210" s="19">
        <f>Z210+AD210+AH210+AL210+AP210</f>
        <v>948793396</v>
      </c>
      <c r="AX210" s="19">
        <f>AW210*1.12</f>
        <v>1062648603.5200001</v>
      </c>
      <c r="AY210" s="19" t="s">
        <v>129</v>
      </c>
      <c r="AZ210" s="42" t="s">
        <v>253</v>
      </c>
      <c r="BA210" s="42" t="s">
        <v>254</v>
      </c>
      <c r="BB210" s="42"/>
      <c r="BC210" s="9"/>
      <c r="BD210" s="1"/>
      <c r="BE210" s="2"/>
      <c r="BF210" s="5"/>
      <c r="BG210" s="5"/>
      <c r="BH210" s="5"/>
      <c r="BI210" s="5"/>
      <c r="BJ210" s="5"/>
      <c r="BK210" s="168" t="s">
        <v>892</v>
      </c>
      <c r="BL210" s="39"/>
      <c r="BM210" s="39"/>
      <c r="BN210" s="39"/>
    </row>
    <row r="211" spans="1:66" s="166" customFormat="1" ht="12.95" customHeight="1" x14ac:dyDescent="0.25">
      <c r="A211" s="15" t="s">
        <v>133</v>
      </c>
      <c r="B211" s="15" t="s">
        <v>218</v>
      </c>
      <c r="C211" s="175" t="s">
        <v>255</v>
      </c>
      <c r="D211" s="175"/>
      <c r="E211" s="175" t="s">
        <v>256</v>
      </c>
      <c r="F211" s="22" t="s">
        <v>251</v>
      </c>
      <c r="G211" s="22" t="s">
        <v>252</v>
      </c>
      <c r="H211" s="22" t="s">
        <v>252</v>
      </c>
      <c r="I211" s="23" t="s">
        <v>120</v>
      </c>
      <c r="J211" s="23"/>
      <c r="K211" s="23"/>
      <c r="L211" s="22">
        <v>100</v>
      </c>
      <c r="M211" s="5">
        <v>230000000</v>
      </c>
      <c r="N211" s="5" t="s">
        <v>137</v>
      </c>
      <c r="O211" s="5" t="s">
        <v>239</v>
      </c>
      <c r="P211" s="23" t="s">
        <v>125</v>
      </c>
      <c r="Q211" s="24">
        <v>230000000</v>
      </c>
      <c r="R211" s="25" t="s">
        <v>257</v>
      </c>
      <c r="S211" s="25"/>
      <c r="T211" s="23"/>
      <c r="U211" s="5" t="s">
        <v>126</v>
      </c>
      <c r="V211" s="23" t="s">
        <v>127</v>
      </c>
      <c r="W211" s="23">
        <v>0</v>
      </c>
      <c r="X211" s="23">
        <v>100</v>
      </c>
      <c r="Y211" s="23">
        <v>0</v>
      </c>
      <c r="Z211" s="40"/>
      <c r="AA211" s="5" t="s">
        <v>138</v>
      </c>
      <c r="AB211" s="26"/>
      <c r="AC211" s="26"/>
      <c r="AD211" s="26">
        <v>474799299.99999964</v>
      </c>
      <c r="AE211" s="26">
        <v>531775215.99999964</v>
      </c>
      <c r="AF211" s="26"/>
      <c r="AG211" s="26"/>
      <c r="AH211" s="26">
        <v>474799299.99999964</v>
      </c>
      <c r="AI211" s="26">
        <v>531775215.99999964</v>
      </c>
      <c r="AJ211" s="19"/>
      <c r="AK211" s="19"/>
      <c r="AL211" s="19">
        <v>474799300</v>
      </c>
      <c r="AM211" s="19">
        <v>531775216.00000006</v>
      </c>
      <c r="AN211" s="19">
        <v>0</v>
      </c>
      <c r="AO211" s="19">
        <v>0</v>
      </c>
      <c r="AP211" s="19">
        <v>0</v>
      </c>
      <c r="AQ211" s="19">
        <v>0</v>
      </c>
      <c r="AR211" s="19">
        <v>0</v>
      </c>
      <c r="AS211" s="19">
        <v>0</v>
      </c>
      <c r="AT211" s="19">
        <v>0</v>
      </c>
      <c r="AU211" s="19">
        <v>0</v>
      </c>
      <c r="AV211" s="42"/>
      <c r="AW211" s="42">
        <v>0</v>
      </c>
      <c r="AX211" s="42">
        <f t="shared" si="152"/>
        <v>0</v>
      </c>
      <c r="AY211" s="9" t="s">
        <v>129</v>
      </c>
      <c r="AZ211" s="1" t="s">
        <v>258</v>
      </c>
      <c r="BA211" s="2" t="s">
        <v>259</v>
      </c>
      <c r="BB211" s="5"/>
      <c r="BC211" s="5"/>
      <c r="BD211" s="5"/>
      <c r="BE211" s="5"/>
      <c r="BF211" s="5"/>
      <c r="BG211" s="5"/>
      <c r="BH211" s="5"/>
      <c r="BI211" s="5"/>
      <c r="BJ211" s="168"/>
      <c r="BK211" s="27"/>
    </row>
    <row r="212" spans="1:66" s="166" customFormat="1" ht="12.95" customHeight="1" x14ac:dyDescent="0.25">
      <c r="A212" s="15" t="s">
        <v>133</v>
      </c>
      <c r="B212" s="15" t="s">
        <v>218</v>
      </c>
      <c r="C212" s="175" t="s">
        <v>893</v>
      </c>
      <c r="D212" s="175"/>
      <c r="E212" s="175" t="s">
        <v>256</v>
      </c>
      <c r="F212" s="22" t="s">
        <v>251</v>
      </c>
      <c r="G212" s="22" t="s">
        <v>252</v>
      </c>
      <c r="H212" s="22" t="s">
        <v>252</v>
      </c>
      <c r="I212" s="23" t="s">
        <v>120</v>
      </c>
      <c r="J212" s="23"/>
      <c r="K212" s="23"/>
      <c r="L212" s="22">
        <v>100</v>
      </c>
      <c r="M212" s="5">
        <v>230000000</v>
      </c>
      <c r="N212" s="5" t="s">
        <v>137</v>
      </c>
      <c r="O212" s="5" t="s">
        <v>239</v>
      </c>
      <c r="P212" s="23" t="s">
        <v>125</v>
      </c>
      <c r="Q212" s="24">
        <v>230000000</v>
      </c>
      <c r="R212" s="25" t="s">
        <v>257</v>
      </c>
      <c r="S212" s="25"/>
      <c r="T212" s="23"/>
      <c r="U212" s="5" t="s">
        <v>126</v>
      </c>
      <c r="V212" s="23" t="s">
        <v>127</v>
      </c>
      <c r="W212" s="23">
        <v>0</v>
      </c>
      <c r="X212" s="23">
        <v>100</v>
      </c>
      <c r="Y212" s="23">
        <v>0</v>
      </c>
      <c r="Z212" s="40"/>
      <c r="AA212" s="5" t="s">
        <v>138</v>
      </c>
      <c r="AB212" s="26"/>
      <c r="AC212" s="26"/>
      <c r="AD212" s="296">
        <f>474799300+26956800-133697235</f>
        <v>368058865</v>
      </c>
      <c r="AE212" s="297">
        <f t="shared" ref="AE212" si="154">AD212*1.12</f>
        <v>412225928.80000001</v>
      </c>
      <c r="AF212" s="296"/>
      <c r="AG212" s="296"/>
      <c r="AH212" s="296">
        <v>474799299.99999964</v>
      </c>
      <c r="AI212" s="296">
        <v>531775215.99999964</v>
      </c>
      <c r="AJ212" s="19"/>
      <c r="AK212" s="19"/>
      <c r="AL212" s="19">
        <v>474799300</v>
      </c>
      <c r="AM212" s="19">
        <v>531775216.00000006</v>
      </c>
      <c r="AN212" s="19">
        <v>0</v>
      </c>
      <c r="AO212" s="19">
        <v>0</v>
      </c>
      <c r="AP212" s="19">
        <v>0</v>
      </c>
      <c r="AQ212" s="19">
        <v>0</v>
      </c>
      <c r="AR212" s="19">
        <v>0</v>
      </c>
      <c r="AS212" s="19">
        <v>0</v>
      </c>
      <c r="AT212" s="19">
        <v>0</v>
      </c>
      <c r="AU212" s="19">
        <v>0</v>
      </c>
      <c r="AV212" s="19"/>
      <c r="AW212" s="42">
        <f>Z212+AD212+AH212+AL212+AP212</f>
        <v>1317657464.9999995</v>
      </c>
      <c r="AX212" s="19">
        <f>AW212*1.12</f>
        <v>1475776360.7999997</v>
      </c>
      <c r="AY212" s="9" t="s">
        <v>129</v>
      </c>
      <c r="AZ212" s="1" t="s">
        <v>258</v>
      </c>
      <c r="BA212" s="2" t="s">
        <v>259</v>
      </c>
      <c r="BB212" s="5"/>
      <c r="BC212" s="5"/>
      <c r="BD212" s="5"/>
      <c r="BE212" s="5"/>
      <c r="BF212" s="5"/>
      <c r="BG212" s="5"/>
      <c r="BH212" s="5"/>
      <c r="BI212" s="5"/>
      <c r="BJ212" s="168"/>
      <c r="BK212" s="27" t="s">
        <v>892</v>
      </c>
      <c r="BM212" s="39"/>
      <c r="BN212" s="39"/>
    </row>
    <row r="213" spans="1:66" s="166" customFormat="1" ht="12.95" customHeight="1" x14ac:dyDescent="0.25">
      <c r="A213" s="15" t="s">
        <v>133</v>
      </c>
      <c r="B213" s="15" t="s">
        <v>218</v>
      </c>
      <c r="C213" s="175" t="s">
        <v>260</v>
      </c>
      <c r="D213" s="175"/>
      <c r="E213" s="175" t="s">
        <v>261</v>
      </c>
      <c r="F213" s="22" t="s">
        <v>251</v>
      </c>
      <c r="G213" s="22" t="s">
        <v>252</v>
      </c>
      <c r="H213" s="22" t="s">
        <v>252</v>
      </c>
      <c r="I213" s="23" t="s">
        <v>120</v>
      </c>
      <c r="J213" s="23"/>
      <c r="K213" s="23"/>
      <c r="L213" s="22">
        <v>100</v>
      </c>
      <c r="M213" s="5">
        <v>230000000</v>
      </c>
      <c r="N213" s="5" t="s">
        <v>137</v>
      </c>
      <c r="O213" s="5" t="s">
        <v>239</v>
      </c>
      <c r="P213" s="23" t="s">
        <v>125</v>
      </c>
      <c r="Q213" s="24">
        <v>230000000</v>
      </c>
      <c r="R213" s="25" t="s">
        <v>262</v>
      </c>
      <c r="S213" s="25"/>
      <c r="T213" s="23"/>
      <c r="U213" s="5" t="s">
        <v>126</v>
      </c>
      <c r="V213" s="23" t="s">
        <v>127</v>
      </c>
      <c r="W213" s="23">
        <v>0</v>
      </c>
      <c r="X213" s="23">
        <v>100</v>
      </c>
      <c r="Y213" s="23">
        <v>0</v>
      </c>
      <c r="Z213" s="40"/>
      <c r="AA213" s="5" t="s">
        <v>138</v>
      </c>
      <c r="AB213" s="26"/>
      <c r="AC213" s="26"/>
      <c r="AD213" s="26">
        <v>282220650</v>
      </c>
      <c r="AE213" s="26">
        <v>316087128.00000006</v>
      </c>
      <c r="AF213" s="26"/>
      <c r="AG213" s="26"/>
      <c r="AH213" s="26">
        <v>282220650</v>
      </c>
      <c r="AI213" s="26">
        <v>316087128.00000006</v>
      </c>
      <c r="AJ213" s="19"/>
      <c r="AK213" s="19"/>
      <c r="AL213" s="19">
        <v>282220650</v>
      </c>
      <c r="AM213" s="19">
        <v>316087128.00000006</v>
      </c>
      <c r="AN213" s="19">
        <v>0</v>
      </c>
      <c r="AO213" s="19">
        <v>0</v>
      </c>
      <c r="AP213" s="19">
        <v>0</v>
      </c>
      <c r="AQ213" s="19">
        <v>0</v>
      </c>
      <c r="AR213" s="19">
        <v>0</v>
      </c>
      <c r="AS213" s="19">
        <v>0</v>
      </c>
      <c r="AT213" s="19">
        <v>0</v>
      </c>
      <c r="AU213" s="19">
        <v>0</v>
      </c>
      <c r="AV213" s="42"/>
      <c r="AW213" s="42">
        <v>0</v>
      </c>
      <c r="AX213" s="42">
        <f t="shared" si="152"/>
        <v>0</v>
      </c>
      <c r="AY213" s="9" t="s">
        <v>129</v>
      </c>
      <c r="AZ213" s="1" t="s">
        <v>263</v>
      </c>
      <c r="BA213" s="2" t="s">
        <v>264</v>
      </c>
      <c r="BB213" s="5"/>
      <c r="BC213" s="5"/>
      <c r="BD213" s="5"/>
      <c r="BE213" s="5"/>
      <c r="BF213" s="5"/>
      <c r="BG213" s="5"/>
      <c r="BH213" s="5"/>
      <c r="BI213" s="5"/>
      <c r="BJ213" s="168"/>
      <c r="BK213" s="27"/>
    </row>
    <row r="214" spans="1:66" s="166" customFormat="1" ht="12.95" customHeight="1" x14ac:dyDescent="0.25">
      <c r="A214" s="15" t="s">
        <v>133</v>
      </c>
      <c r="B214" s="15" t="s">
        <v>218</v>
      </c>
      <c r="C214" s="175" t="s">
        <v>894</v>
      </c>
      <c r="D214" s="175"/>
      <c r="E214" s="175" t="s">
        <v>261</v>
      </c>
      <c r="F214" s="22" t="s">
        <v>251</v>
      </c>
      <c r="G214" s="22" t="s">
        <v>252</v>
      </c>
      <c r="H214" s="22" t="s">
        <v>252</v>
      </c>
      <c r="I214" s="23" t="s">
        <v>120</v>
      </c>
      <c r="J214" s="23"/>
      <c r="K214" s="23"/>
      <c r="L214" s="22">
        <v>100</v>
      </c>
      <c r="M214" s="5">
        <v>230000000</v>
      </c>
      <c r="N214" s="5" t="s">
        <v>137</v>
      </c>
      <c r="O214" s="5" t="s">
        <v>239</v>
      </c>
      <c r="P214" s="23" t="s">
        <v>125</v>
      </c>
      <c r="Q214" s="24">
        <v>230000000</v>
      </c>
      <c r="R214" s="25" t="s">
        <v>262</v>
      </c>
      <c r="S214" s="25"/>
      <c r="T214" s="23"/>
      <c r="U214" s="5" t="s">
        <v>126</v>
      </c>
      <c r="V214" s="23" t="s">
        <v>127</v>
      </c>
      <c r="W214" s="23">
        <v>0</v>
      </c>
      <c r="X214" s="23">
        <v>100</v>
      </c>
      <c r="Y214" s="23">
        <v>0</v>
      </c>
      <c r="Z214" s="40"/>
      <c r="AA214" s="5" t="s">
        <v>138</v>
      </c>
      <c r="AB214" s="26"/>
      <c r="AC214" s="26"/>
      <c r="AD214" s="296">
        <f>282220650-78321043</f>
        <v>203899607</v>
      </c>
      <c r="AE214" s="297">
        <f t="shared" ref="AE214" si="155">AD214*1.12</f>
        <v>228367559.84000003</v>
      </c>
      <c r="AF214" s="296"/>
      <c r="AG214" s="296"/>
      <c r="AH214" s="296">
        <v>282220650</v>
      </c>
      <c r="AI214" s="296">
        <v>316087128.00000006</v>
      </c>
      <c r="AJ214" s="19"/>
      <c r="AK214" s="19"/>
      <c r="AL214" s="19">
        <v>282220650</v>
      </c>
      <c r="AM214" s="19">
        <v>316087128.00000006</v>
      </c>
      <c r="AN214" s="19">
        <v>0</v>
      </c>
      <c r="AO214" s="19">
        <v>0</v>
      </c>
      <c r="AP214" s="19">
        <v>0</v>
      </c>
      <c r="AQ214" s="19">
        <v>0</v>
      </c>
      <c r="AR214" s="19">
        <v>0</v>
      </c>
      <c r="AS214" s="19">
        <v>0</v>
      </c>
      <c r="AT214" s="19">
        <v>0</v>
      </c>
      <c r="AU214" s="19">
        <v>0</v>
      </c>
      <c r="AV214" s="19"/>
      <c r="AW214" s="42">
        <f>Z214+AD214+AH214+AL214+AP214</f>
        <v>768340907</v>
      </c>
      <c r="AX214" s="19">
        <f>AW214*1.12</f>
        <v>860541815.84000003</v>
      </c>
      <c r="AY214" s="9" t="s">
        <v>129</v>
      </c>
      <c r="AZ214" s="1" t="s">
        <v>263</v>
      </c>
      <c r="BA214" s="2" t="s">
        <v>264</v>
      </c>
      <c r="BB214" s="5"/>
      <c r="BC214" s="5"/>
      <c r="BD214" s="5"/>
      <c r="BE214" s="5"/>
      <c r="BF214" s="5"/>
      <c r="BG214" s="5"/>
      <c r="BH214" s="5"/>
      <c r="BI214" s="5"/>
      <c r="BJ214" s="168"/>
      <c r="BK214" s="27" t="s">
        <v>892</v>
      </c>
      <c r="BM214" s="39"/>
      <c r="BN214" s="39"/>
    </row>
    <row r="215" spans="1:66" s="166" customFormat="1" ht="12.95" customHeight="1" x14ac:dyDescent="0.25">
      <c r="A215" s="15" t="s">
        <v>133</v>
      </c>
      <c r="B215" s="15" t="s">
        <v>218</v>
      </c>
      <c r="C215" s="175" t="s">
        <v>265</v>
      </c>
      <c r="D215" s="175"/>
      <c r="E215" s="175" t="s">
        <v>242</v>
      </c>
      <c r="F215" s="22" t="s">
        <v>251</v>
      </c>
      <c r="G215" s="22" t="s">
        <v>252</v>
      </c>
      <c r="H215" s="22" t="s">
        <v>252</v>
      </c>
      <c r="I215" s="23" t="s">
        <v>120</v>
      </c>
      <c r="J215" s="23"/>
      <c r="K215" s="23"/>
      <c r="L215" s="22">
        <v>100</v>
      </c>
      <c r="M215" s="5">
        <v>230000000</v>
      </c>
      <c r="N215" s="5" t="s">
        <v>137</v>
      </c>
      <c r="O215" s="5" t="s">
        <v>239</v>
      </c>
      <c r="P215" s="23" t="s">
        <v>125</v>
      </c>
      <c r="Q215" s="24">
        <v>230000000</v>
      </c>
      <c r="R215" s="25" t="s">
        <v>266</v>
      </c>
      <c r="S215" s="25"/>
      <c r="T215" s="23"/>
      <c r="U215" s="5" t="s">
        <v>126</v>
      </c>
      <c r="V215" s="23" t="s">
        <v>127</v>
      </c>
      <c r="W215" s="23">
        <v>0</v>
      </c>
      <c r="X215" s="23">
        <v>100</v>
      </c>
      <c r="Y215" s="23">
        <v>0</v>
      </c>
      <c r="Z215" s="40"/>
      <c r="AA215" s="5" t="s">
        <v>138</v>
      </c>
      <c r="AB215" s="26"/>
      <c r="AC215" s="26"/>
      <c r="AD215" s="26">
        <v>298980990</v>
      </c>
      <c r="AE215" s="26">
        <v>334858708.80000001</v>
      </c>
      <c r="AF215" s="26"/>
      <c r="AG215" s="26"/>
      <c r="AH215" s="26">
        <v>298980990</v>
      </c>
      <c r="AI215" s="26">
        <v>334858708.80000001</v>
      </c>
      <c r="AJ215" s="19"/>
      <c r="AK215" s="19"/>
      <c r="AL215" s="19">
        <v>298980990</v>
      </c>
      <c r="AM215" s="19">
        <v>334858708.80000001</v>
      </c>
      <c r="AN215" s="19">
        <v>0</v>
      </c>
      <c r="AO215" s="19">
        <v>0</v>
      </c>
      <c r="AP215" s="19">
        <v>0</v>
      </c>
      <c r="AQ215" s="19">
        <v>0</v>
      </c>
      <c r="AR215" s="19">
        <v>0</v>
      </c>
      <c r="AS215" s="19">
        <v>0</v>
      </c>
      <c r="AT215" s="19">
        <v>0</v>
      </c>
      <c r="AU215" s="19">
        <v>0</v>
      </c>
      <c r="AV215" s="42"/>
      <c r="AW215" s="42"/>
      <c r="AX215" s="42">
        <v>0</v>
      </c>
      <c r="AY215" s="9" t="s">
        <v>129</v>
      </c>
      <c r="AZ215" s="1" t="s">
        <v>267</v>
      </c>
      <c r="BA215" s="2" t="s">
        <v>268</v>
      </c>
      <c r="BB215" s="5"/>
      <c r="BC215" s="5"/>
      <c r="BD215" s="5"/>
      <c r="BE215" s="5"/>
      <c r="BF215" s="5"/>
      <c r="BG215" s="5"/>
      <c r="BH215" s="5"/>
      <c r="BI215" s="5"/>
      <c r="BJ215" s="168"/>
      <c r="BK215" s="27"/>
    </row>
    <row r="216" spans="1:66" s="166" customFormat="1" ht="12.95" customHeight="1" x14ac:dyDescent="0.25">
      <c r="A216" s="15" t="s">
        <v>133</v>
      </c>
      <c r="B216" s="15" t="s">
        <v>218</v>
      </c>
      <c r="C216" s="175" t="s">
        <v>895</v>
      </c>
      <c r="D216" s="175"/>
      <c r="E216" s="175" t="s">
        <v>242</v>
      </c>
      <c r="F216" s="22" t="s">
        <v>251</v>
      </c>
      <c r="G216" s="22" t="s">
        <v>252</v>
      </c>
      <c r="H216" s="22" t="s">
        <v>252</v>
      </c>
      <c r="I216" s="23" t="s">
        <v>120</v>
      </c>
      <c r="J216" s="23"/>
      <c r="K216" s="23"/>
      <c r="L216" s="22">
        <v>100</v>
      </c>
      <c r="M216" s="5">
        <v>230000000</v>
      </c>
      <c r="N216" s="5" t="s">
        <v>137</v>
      </c>
      <c r="O216" s="5" t="s">
        <v>239</v>
      </c>
      <c r="P216" s="23" t="s">
        <v>125</v>
      </c>
      <c r="Q216" s="24">
        <v>230000000</v>
      </c>
      <c r="R216" s="25" t="s">
        <v>266</v>
      </c>
      <c r="S216" s="25"/>
      <c r="T216" s="23"/>
      <c r="U216" s="5" t="s">
        <v>126</v>
      </c>
      <c r="V216" s="23" t="s">
        <v>127</v>
      </c>
      <c r="W216" s="23">
        <v>0</v>
      </c>
      <c r="X216" s="23">
        <v>100</v>
      </c>
      <c r="Y216" s="23">
        <v>0</v>
      </c>
      <c r="Z216" s="40"/>
      <c r="AA216" s="5" t="s">
        <v>138</v>
      </c>
      <c r="AB216" s="26"/>
      <c r="AC216" s="26"/>
      <c r="AD216" s="296">
        <f>298980990-68968842</f>
        <v>230012148</v>
      </c>
      <c r="AE216" s="297">
        <f t="shared" ref="AE216" si="156">AD216*1.12</f>
        <v>257613605.76000002</v>
      </c>
      <c r="AF216" s="296"/>
      <c r="AG216" s="296"/>
      <c r="AH216" s="296">
        <v>298980990</v>
      </c>
      <c r="AI216" s="296">
        <v>334858708.80000001</v>
      </c>
      <c r="AJ216" s="19"/>
      <c r="AK216" s="19"/>
      <c r="AL216" s="19">
        <v>298980990</v>
      </c>
      <c r="AM216" s="19">
        <v>334858708.80000001</v>
      </c>
      <c r="AN216" s="19">
        <v>0</v>
      </c>
      <c r="AO216" s="19">
        <v>0</v>
      </c>
      <c r="AP216" s="19">
        <v>0</v>
      </c>
      <c r="AQ216" s="19">
        <v>0</v>
      </c>
      <c r="AR216" s="19">
        <v>0</v>
      </c>
      <c r="AS216" s="19">
        <v>0</v>
      </c>
      <c r="AT216" s="19">
        <v>0</v>
      </c>
      <c r="AU216" s="19">
        <v>0</v>
      </c>
      <c r="AV216" s="19"/>
      <c r="AW216" s="42">
        <f>Z216+AD216+AH216+AL216+AP216</f>
        <v>827974128</v>
      </c>
      <c r="AX216" s="19">
        <f>AW216*1.12</f>
        <v>927331023.36000013</v>
      </c>
      <c r="AY216" s="9" t="s">
        <v>129</v>
      </c>
      <c r="AZ216" s="1" t="s">
        <v>267</v>
      </c>
      <c r="BA216" s="2" t="s">
        <v>268</v>
      </c>
      <c r="BB216" s="5"/>
      <c r="BC216" s="5"/>
      <c r="BD216" s="5"/>
      <c r="BE216" s="5"/>
      <c r="BF216" s="5"/>
      <c r="BG216" s="5"/>
      <c r="BH216" s="5"/>
      <c r="BI216" s="5"/>
      <c r="BJ216" s="168"/>
      <c r="BK216" s="27" t="s">
        <v>892</v>
      </c>
      <c r="BM216" s="39"/>
      <c r="BN216" s="39"/>
    </row>
    <row r="217" spans="1:66" s="166" customFormat="1" ht="12.95" customHeight="1" x14ac:dyDescent="0.25">
      <c r="A217" s="15" t="s">
        <v>133</v>
      </c>
      <c r="B217" s="15" t="s">
        <v>218</v>
      </c>
      <c r="C217" s="175" t="s">
        <v>269</v>
      </c>
      <c r="D217" s="175"/>
      <c r="E217" s="175" t="s">
        <v>270</v>
      </c>
      <c r="F217" s="22" t="s">
        <v>251</v>
      </c>
      <c r="G217" s="22" t="s">
        <v>252</v>
      </c>
      <c r="H217" s="22" t="s">
        <v>252</v>
      </c>
      <c r="I217" s="23" t="s">
        <v>120</v>
      </c>
      <c r="J217" s="23"/>
      <c r="K217" s="23"/>
      <c r="L217" s="22">
        <v>100</v>
      </c>
      <c r="M217" s="5">
        <v>230000000</v>
      </c>
      <c r="N217" s="5" t="s">
        <v>137</v>
      </c>
      <c r="O217" s="5" t="s">
        <v>239</v>
      </c>
      <c r="P217" s="23" t="s">
        <v>125</v>
      </c>
      <c r="Q217" s="24">
        <v>230000000</v>
      </c>
      <c r="R217" s="25" t="s">
        <v>174</v>
      </c>
      <c r="S217" s="25"/>
      <c r="T217" s="23"/>
      <c r="U217" s="5" t="s">
        <v>126</v>
      </c>
      <c r="V217" s="23" t="s">
        <v>127</v>
      </c>
      <c r="W217" s="23">
        <v>0</v>
      </c>
      <c r="X217" s="23">
        <v>100</v>
      </c>
      <c r="Y217" s="23">
        <v>0</v>
      </c>
      <c r="Z217" s="40"/>
      <c r="AA217" s="5" t="s">
        <v>138</v>
      </c>
      <c r="AB217" s="26"/>
      <c r="AC217" s="26"/>
      <c r="AD217" s="26">
        <v>244204314</v>
      </c>
      <c r="AE217" s="26">
        <v>273508831.68000001</v>
      </c>
      <c r="AF217" s="26"/>
      <c r="AG217" s="26"/>
      <c r="AH217" s="26">
        <v>244204314</v>
      </c>
      <c r="AI217" s="26">
        <v>273508831.68000001</v>
      </c>
      <c r="AJ217" s="19"/>
      <c r="AK217" s="19"/>
      <c r="AL217" s="19">
        <v>244204314</v>
      </c>
      <c r="AM217" s="19">
        <v>273508831.68000001</v>
      </c>
      <c r="AN217" s="19">
        <v>0</v>
      </c>
      <c r="AO217" s="19">
        <v>0</v>
      </c>
      <c r="AP217" s="19">
        <v>0</v>
      </c>
      <c r="AQ217" s="19">
        <v>0</v>
      </c>
      <c r="AR217" s="19">
        <v>0</v>
      </c>
      <c r="AS217" s="19">
        <v>0</v>
      </c>
      <c r="AT217" s="19">
        <v>0</v>
      </c>
      <c r="AU217" s="19">
        <v>0</v>
      </c>
      <c r="AV217" s="42"/>
      <c r="AW217" s="42">
        <v>0</v>
      </c>
      <c r="AX217" s="42">
        <f t="shared" si="152"/>
        <v>0</v>
      </c>
      <c r="AY217" s="12" t="s">
        <v>129</v>
      </c>
      <c r="AZ217" s="1" t="s">
        <v>271</v>
      </c>
      <c r="BA217" s="1" t="s">
        <v>272</v>
      </c>
      <c r="BB217" s="5"/>
      <c r="BC217" s="5"/>
      <c r="BD217" s="5"/>
      <c r="BE217" s="5"/>
      <c r="BF217" s="5"/>
      <c r="BG217" s="5"/>
      <c r="BH217" s="5"/>
      <c r="BI217" s="5"/>
      <c r="BJ217" s="168"/>
      <c r="BK217" s="27" t="s">
        <v>375</v>
      </c>
    </row>
    <row r="218" spans="1:66" s="166" customFormat="1" ht="12.95" customHeight="1" x14ac:dyDescent="0.25">
      <c r="A218" s="15" t="s">
        <v>133</v>
      </c>
      <c r="B218" s="15" t="s">
        <v>218</v>
      </c>
      <c r="C218" s="175" t="s">
        <v>273</v>
      </c>
      <c r="D218" s="175"/>
      <c r="E218" s="175" t="s">
        <v>274</v>
      </c>
      <c r="F218" s="22" t="s">
        <v>275</v>
      </c>
      <c r="G218" s="22" t="s">
        <v>276</v>
      </c>
      <c r="H218" s="22" t="s">
        <v>276</v>
      </c>
      <c r="I218" s="23" t="s">
        <v>120</v>
      </c>
      <c r="J218" s="23"/>
      <c r="K218" s="23"/>
      <c r="L218" s="22">
        <v>100</v>
      </c>
      <c r="M218" s="5">
        <v>230000000</v>
      </c>
      <c r="N218" s="5" t="s">
        <v>137</v>
      </c>
      <c r="O218" s="5" t="s">
        <v>239</v>
      </c>
      <c r="P218" s="23" t="s">
        <v>125</v>
      </c>
      <c r="Q218" s="24">
        <v>230000000</v>
      </c>
      <c r="R218" s="25" t="s">
        <v>145</v>
      </c>
      <c r="S218" s="25"/>
      <c r="T218" s="23"/>
      <c r="U218" s="5" t="s">
        <v>126</v>
      </c>
      <c r="V218" s="23" t="s">
        <v>127</v>
      </c>
      <c r="W218" s="23">
        <v>0</v>
      </c>
      <c r="X218" s="23">
        <v>100</v>
      </c>
      <c r="Y218" s="23">
        <v>0</v>
      </c>
      <c r="Z218" s="40"/>
      <c r="AA218" s="5" t="s">
        <v>138</v>
      </c>
      <c r="AB218" s="26"/>
      <c r="AC218" s="26"/>
      <c r="AD218" s="26">
        <v>522385633</v>
      </c>
      <c r="AE218" s="26">
        <v>585071908.96000004</v>
      </c>
      <c r="AF218" s="26"/>
      <c r="AG218" s="26"/>
      <c r="AH218" s="26">
        <v>522385633</v>
      </c>
      <c r="AI218" s="26">
        <v>585071908.96000004</v>
      </c>
      <c r="AJ218" s="19"/>
      <c r="AK218" s="19"/>
      <c r="AL218" s="19">
        <v>522385633</v>
      </c>
      <c r="AM218" s="19">
        <v>585071908.96000004</v>
      </c>
      <c r="AN218" s="19">
        <v>0</v>
      </c>
      <c r="AO218" s="19">
        <v>0</v>
      </c>
      <c r="AP218" s="19">
        <v>0</v>
      </c>
      <c r="AQ218" s="19">
        <v>0</v>
      </c>
      <c r="AR218" s="19">
        <v>0</v>
      </c>
      <c r="AS218" s="19">
        <v>0</v>
      </c>
      <c r="AT218" s="19">
        <v>0</v>
      </c>
      <c r="AU218" s="19">
        <v>0</v>
      </c>
      <c r="AV218" s="42"/>
      <c r="AW218" s="42">
        <v>0</v>
      </c>
      <c r="AX218" s="42">
        <f t="shared" si="152"/>
        <v>0</v>
      </c>
      <c r="AY218" s="9" t="s">
        <v>129</v>
      </c>
      <c r="AZ218" s="1" t="s">
        <v>277</v>
      </c>
      <c r="BA218" s="1" t="s">
        <v>278</v>
      </c>
      <c r="BB218" s="5"/>
      <c r="BC218" s="5"/>
      <c r="BD218" s="5"/>
      <c r="BE218" s="5"/>
      <c r="BF218" s="5"/>
      <c r="BG218" s="5"/>
      <c r="BH218" s="5"/>
      <c r="BI218" s="5"/>
      <c r="BJ218" s="168"/>
      <c r="BK218" s="27"/>
    </row>
    <row r="219" spans="1:66" s="166" customFormat="1" ht="12.95" customHeight="1" x14ac:dyDescent="0.25">
      <c r="A219" s="15" t="s">
        <v>133</v>
      </c>
      <c r="B219" s="15" t="s">
        <v>218</v>
      </c>
      <c r="C219" s="179" t="s">
        <v>901</v>
      </c>
      <c r="D219" s="4"/>
      <c r="E219" s="4"/>
      <c r="F219" s="22" t="s">
        <v>275</v>
      </c>
      <c r="G219" s="22" t="s">
        <v>276</v>
      </c>
      <c r="H219" s="22" t="s">
        <v>276</v>
      </c>
      <c r="I219" s="23" t="s">
        <v>120</v>
      </c>
      <c r="J219" s="298"/>
      <c r="K219" s="298"/>
      <c r="L219" s="22">
        <v>100</v>
      </c>
      <c r="M219" s="5">
        <v>230000000</v>
      </c>
      <c r="N219" s="5" t="s">
        <v>137</v>
      </c>
      <c r="O219" s="5" t="s">
        <v>239</v>
      </c>
      <c r="P219" s="23" t="s">
        <v>125</v>
      </c>
      <c r="Q219" s="24">
        <v>230000000</v>
      </c>
      <c r="R219" s="25" t="s">
        <v>145</v>
      </c>
      <c r="S219" s="25"/>
      <c r="T219" s="23"/>
      <c r="U219" s="5" t="s">
        <v>126</v>
      </c>
      <c r="V219" s="23" t="s">
        <v>127</v>
      </c>
      <c r="W219" s="23">
        <v>0</v>
      </c>
      <c r="X219" s="23">
        <v>100</v>
      </c>
      <c r="Y219" s="23">
        <v>0</v>
      </c>
      <c r="Z219" s="40"/>
      <c r="AA219" s="5" t="s">
        <v>138</v>
      </c>
      <c r="AB219" s="26"/>
      <c r="AC219" s="26"/>
      <c r="AD219" s="26">
        <f>522385633-32193173</f>
        <v>490192460</v>
      </c>
      <c r="AE219" s="297">
        <f t="shared" ref="AE219" si="157">AD219*1.12</f>
        <v>549015555.20000005</v>
      </c>
      <c r="AF219" s="296"/>
      <c r="AG219" s="296"/>
      <c r="AH219" s="26">
        <v>522385633</v>
      </c>
      <c r="AI219" s="26">
        <v>585071908.96000004</v>
      </c>
      <c r="AJ219" s="19"/>
      <c r="AK219" s="19"/>
      <c r="AL219" s="19">
        <v>522385633</v>
      </c>
      <c r="AM219" s="19">
        <v>585071908.96000004</v>
      </c>
      <c r="AN219" s="19"/>
      <c r="AO219" s="19"/>
      <c r="AP219" s="19"/>
      <c r="AQ219" s="19"/>
      <c r="AR219" s="19"/>
      <c r="AS219" s="19"/>
      <c r="AT219" s="19"/>
      <c r="AU219" s="19"/>
      <c r="AV219" s="19"/>
      <c r="AW219" s="42">
        <f>Z219+AD219+AH219+AL219+AP219</f>
        <v>1534963726</v>
      </c>
      <c r="AX219" s="19">
        <f>AW219*1.12</f>
        <v>1719159373.1200001</v>
      </c>
      <c r="AY219" s="9" t="s">
        <v>129</v>
      </c>
      <c r="AZ219" s="1" t="s">
        <v>277</v>
      </c>
      <c r="BA219" s="1" t="s">
        <v>278</v>
      </c>
      <c r="BB219" s="5"/>
      <c r="BC219" s="5"/>
      <c r="BD219" s="5"/>
      <c r="BE219" s="5"/>
      <c r="BF219" s="5"/>
      <c r="BG219" s="5"/>
      <c r="BH219" s="5"/>
      <c r="BI219" s="5"/>
      <c r="BJ219" s="168"/>
      <c r="BK219" s="27" t="s">
        <v>892</v>
      </c>
      <c r="BM219" s="39"/>
      <c r="BN219" s="39"/>
    </row>
    <row r="220" spans="1:66" s="166" customFormat="1" ht="12.95" customHeight="1" x14ac:dyDescent="0.25">
      <c r="A220" s="15" t="s">
        <v>133</v>
      </c>
      <c r="B220" s="15" t="s">
        <v>218</v>
      </c>
      <c r="C220" s="175" t="s">
        <v>279</v>
      </c>
      <c r="D220" s="175"/>
      <c r="E220" s="175" t="s">
        <v>273</v>
      </c>
      <c r="F220" s="22" t="s">
        <v>275</v>
      </c>
      <c r="G220" s="22" t="s">
        <v>276</v>
      </c>
      <c r="H220" s="22" t="s">
        <v>276</v>
      </c>
      <c r="I220" s="23" t="s">
        <v>120</v>
      </c>
      <c r="J220" s="23"/>
      <c r="K220" s="23"/>
      <c r="L220" s="22">
        <v>100</v>
      </c>
      <c r="M220" s="5">
        <v>230000000</v>
      </c>
      <c r="N220" s="5" t="s">
        <v>137</v>
      </c>
      <c r="O220" s="5" t="s">
        <v>239</v>
      </c>
      <c r="P220" s="23" t="s">
        <v>125</v>
      </c>
      <c r="Q220" s="24">
        <v>230000000</v>
      </c>
      <c r="R220" s="25" t="s">
        <v>257</v>
      </c>
      <c r="S220" s="25"/>
      <c r="T220" s="23"/>
      <c r="U220" s="5" t="s">
        <v>126</v>
      </c>
      <c r="V220" s="23" t="s">
        <v>127</v>
      </c>
      <c r="W220" s="23">
        <v>0</v>
      </c>
      <c r="X220" s="23">
        <v>100</v>
      </c>
      <c r="Y220" s="23">
        <v>0</v>
      </c>
      <c r="Z220" s="40"/>
      <c r="AA220" s="5" t="s">
        <v>138</v>
      </c>
      <c r="AB220" s="26"/>
      <c r="AC220" s="26"/>
      <c r="AD220" s="26">
        <v>855214259.99999964</v>
      </c>
      <c r="AE220" s="26">
        <v>957839971.19999969</v>
      </c>
      <c r="AF220" s="26"/>
      <c r="AG220" s="26"/>
      <c r="AH220" s="26">
        <v>855214259.99999964</v>
      </c>
      <c r="AI220" s="26">
        <v>957839971.19999969</v>
      </c>
      <c r="AJ220" s="19"/>
      <c r="AK220" s="19"/>
      <c r="AL220" s="19">
        <v>855214259.99999964</v>
      </c>
      <c r="AM220" s="19">
        <v>957839971.19999969</v>
      </c>
      <c r="AN220" s="19">
        <v>0</v>
      </c>
      <c r="AO220" s="19">
        <v>0</v>
      </c>
      <c r="AP220" s="19">
        <v>0</v>
      </c>
      <c r="AQ220" s="19">
        <v>0</v>
      </c>
      <c r="AR220" s="19">
        <v>0</v>
      </c>
      <c r="AS220" s="19">
        <v>0</v>
      </c>
      <c r="AT220" s="19">
        <v>0</v>
      </c>
      <c r="AU220" s="19">
        <v>0</v>
      </c>
      <c r="AV220" s="42"/>
      <c r="AW220" s="42">
        <v>0</v>
      </c>
      <c r="AX220" s="42">
        <f t="shared" si="152"/>
        <v>0</v>
      </c>
      <c r="AY220" s="9" t="s">
        <v>129</v>
      </c>
      <c r="AZ220" s="1" t="s">
        <v>280</v>
      </c>
      <c r="BA220" s="1" t="s">
        <v>281</v>
      </c>
      <c r="BB220" s="5"/>
      <c r="BC220" s="5"/>
      <c r="BD220" s="5"/>
      <c r="BE220" s="5"/>
      <c r="BF220" s="5"/>
      <c r="BG220" s="5"/>
      <c r="BH220" s="5"/>
      <c r="BI220" s="5"/>
      <c r="BJ220" s="168"/>
      <c r="BK220" s="27"/>
    </row>
    <row r="221" spans="1:66" s="166" customFormat="1" ht="12.95" customHeight="1" x14ac:dyDescent="0.25">
      <c r="A221" s="15" t="s">
        <v>133</v>
      </c>
      <c r="B221" s="15" t="s">
        <v>218</v>
      </c>
      <c r="C221" s="175" t="s">
        <v>897</v>
      </c>
      <c r="D221" s="175"/>
      <c r="E221" s="175" t="s">
        <v>273</v>
      </c>
      <c r="F221" s="22" t="s">
        <v>275</v>
      </c>
      <c r="G221" s="22" t="s">
        <v>276</v>
      </c>
      <c r="H221" s="22" t="s">
        <v>276</v>
      </c>
      <c r="I221" s="23" t="s">
        <v>120</v>
      </c>
      <c r="J221" s="23"/>
      <c r="K221" s="23"/>
      <c r="L221" s="22">
        <v>100</v>
      </c>
      <c r="M221" s="5">
        <v>230000000</v>
      </c>
      <c r="N221" s="5" t="s">
        <v>137</v>
      </c>
      <c r="O221" s="5" t="s">
        <v>239</v>
      </c>
      <c r="P221" s="23" t="s">
        <v>125</v>
      </c>
      <c r="Q221" s="24">
        <v>230000000</v>
      </c>
      <c r="R221" s="25" t="s">
        <v>257</v>
      </c>
      <c r="S221" s="25"/>
      <c r="T221" s="23"/>
      <c r="U221" s="5" t="s">
        <v>126</v>
      </c>
      <c r="V221" s="23" t="s">
        <v>127</v>
      </c>
      <c r="W221" s="23">
        <v>0</v>
      </c>
      <c r="X221" s="23">
        <v>100</v>
      </c>
      <c r="Y221" s="23">
        <v>0</v>
      </c>
      <c r="Z221" s="40"/>
      <c r="AA221" s="5" t="s">
        <v>138</v>
      </c>
      <c r="AB221" s="26"/>
      <c r="AC221" s="26"/>
      <c r="AD221" s="296">
        <f>855214260+1451300</f>
        <v>856665560</v>
      </c>
      <c r="AE221" s="297">
        <f t="shared" ref="AE221" si="158">AD221*1.12</f>
        <v>959465427.20000005</v>
      </c>
      <c r="AF221" s="26"/>
      <c r="AG221" s="26"/>
      <c r="AH221" s="26">
        <v>855214259.99999964</v>
      </c>
      <c r="AI221" s="296">
        <v>957839971.19999969</v>
      </c>
      <c r="AJ221" s="19"/>
      <c r="AK221" s="19"/>
      <c r="AL221" s="19">
        <v>855214259.99999964</v>
      </c>
      <c r="AM221" s="19">
        <v>957839971.19999969</v>
      </c>
      <c r="AN221" s="19">
        <v>0</v>
      </c>
      <c r="AO221" s="19">
        <v>0</v>
      </c>
      <c r="AP221" s="19">
        <v>0</v>
      </c>
      <c r="AQ221" s="19">
        <v>0</v>
      </c>
      <c r="AR221" s="19">
        <v>0</v>
      </c>
      <c r="AS221" s="19">
        <v>0</v>
      </c>
      <c r="AT221" s="19">
        <v>0</v>
      </c>
      <c r="AU221" s="19">
        <v>0</v>
      </c>
      <c r="AV221" s="19"/>
      <c r="AW221" s="19">
        <f>Z221+AD221+AH221+AL221+AP221</f>
        <v>2567094079.999999</v>
      </c>
      <c r="AX221" s="19">
        <f>AW221*1.12</f>
        <v>2875145369.5999994</v>
      </c>
      <c r="AY221" s="19" t="s">
        <v>129</v>
      </c>
      <c r="AZ221" s="42" t="s">
        <v>280</v>
      </c>
      <c r="BA221" s="42" t="s">
        <v>281</v>
      </c>
      <c r="BB221" s="42"/>
      <c r="BC221" s="9"/>
      <c r="BD221" s="1"/>
      <c r="BE221" s="1"/>
      <c r="BF221" s="5"/>
      <c r="BG221" s="5"/>
      <c r="BH221" s="5"/>
      <c r="BI221" s="5"/>
      <c r="BJ221" s="5"/>
      <c r="BK221" s="168" t="s">
        <v>898</v>
      </c>
      <c r="BL221" s="39"/>
      <c r="BM221" s="39"/>
      <c r="BN221" s="39"/>
    </row>
    <row r="222" spans="1:66" s="166" customFormat="1" ht="12.95" customHeight="1" x14ac:dyDescent="0.25">
      <c r="A222" s="15" t="s">
        <v>133</v>
      </c>
      <c r="B222" s="15" t="s">
        <v>218</v>
      </c>
      <c r="C222" s="175" t="s">
        <v>270</v>
      </c>
      <c r="D222" s="175"/>
      <c r="E222" s="175" t="s">
        <v>279</v>
      </c>
      <c r="F222" s="22" t="s">
        <v>275</v>
      </c>
      <c r="G222" s="22" t="s">
        <v>276</v>
      </c>
      <c r="H222" s="22" t="s">
        <v>276</v>
      </c>
      <c r="I222" s="23" t="s">
        <v>120</v>
      </c>
      <c r="J222" s="23"/>
      <c r="K222" s="23"/>
      <c r="L222" s="22">
        <v>100</v>
      </c>
      <c r="M222" s="5">
        <v>230000000</v>
      </c>
      <c r="N222" s="5" t="s">
        <v>137</v>
      </c>
      <c r="O222" s="5" t="s">
        <v>239</v>
      </c>
      <c r="P222" s="23" t="s">
        <v>125</v>
      </c>
      <c r="Q222" s="24">
        <v>230000000</v>
      </c>
      <c r="R222" s="25" t="s">
        <v>262</v>
      </c>
      <c r="S222" s="25"/>
      <c r="T222" s="23"/>
      <c r="U222" s="5" t="s">
        <v>126</v>
      </c>
      <c r="V222" s="23" t="s">
        <v>127</v>
      </c>
      <c r="W222" s="23">
        <v>0</v>
      </c>
      <c r="X222" s="23">
        <v>100</v>
      </c>
      <c r="Y222" s="23">
        <v>0</v>
      </c>
      <c r="Z222" s="40"/>
      <c r="AA222" s="5" t="s">
        <v>138</v>
      </c>
      <c r="AB222" s="26"/>
      <c r="AC222" s="26"/>
      <c r="AD222" s="26">
        <v>302011129.00000006</v>
      </c>
      <c r="AE222" s="26">
        <v>338252464.48000008</v>
      </c>
      <c r="AF222" s="26"/>
      <c r="AG222" s="26"/>
      <c r="AH222" s="26">
        <v>302011129.00000006</v>
      </c>
      <c r="AI222" s="26">
        <v>338252464.48000008</v>
      </c>
      <c r="AJ222" s="19"/>
      <c r="AK222" s="19"/>
      <c r="AL222" s="19">
        <v>302011129.00000006</v>
      </c>
      <c r="AM222" s="19">
        <v>338252464.48000008</v>
      </c>
      <c r="AN222" s="19">
        <v>0</v>
      </c>
      <c r="AO222" s="19">
        <v>0</v>
      </c>
      <c r="AP222" s="19">
        <v>0</v>
      </c>
      <c r="AQ222" s="19">
        <v>0</v>
      </c>
      <c r="AR222" s="19">
        <v>0</v>
      </c>
      <c r="AS222" s="19">
        <v>0</v>
      </c>
      <c r="AT222" s="19">
        <v>0</v>
      </c>
      <c r="AU222" s="19">
        <v>0</v>
      </c>
      <c r="AV222" s="42"/>
      <c r="AW222" s="42"/>
      <c r="AX222" s="42">
        <f t="shared" si="152"/>
        <v>0</v>
      </c>
      <c r="AY222" s="9" t="s">
        <v>129</v>
      </c>
      <c r="AZ222" s="1" t="s">
        <v>282</v>
      </c>
      <c r="BA222" s="1" t="s">
        <v>283</v>
      </c>
      <c r="BB222" s="5"/>
      <c r="BC222" s="5"/>
      <c r="BD222" s="5"/>
      <c r="BE222" s="5"/>
      <c r="BF222" s="5"/>
      <c r="BG222" s="5"/>
      <c r="BH222" s="5"/>
      <c r="BI222" s="5"/>
      <c r="BJ222" s="168"/>
      <c r="BK222" s="27"/>
    </row>
    <row r="223" spans="1:66" s="166" customFormat="1" ht="12.95" customHeight="1" x14ac:dyDescent="0.25">
      <c r="A223" s="15" t="s">
        <v>133</v>
      </c>
      <c r="B223" s="15" t="s">
        <v>218</v>
      </c>
      <c r="C223" s="4" t="s">
        <v>900</v>
      </c>
      <c r="D223" s="4"/>
      <c r="E223" s="4"/>
      <c r="F223" s="22" t="s">
        <v>275</v>
      </c>
      <c r="G223" s="22" t="s">
        <v>276</v>
      </c>
      <c r="H223" s="22" t="s">
        <v>276</v>
      </c>
      <c r="I223" s="23" t="s">
        <v>120</v>
      </c>
      <c r="J223" s="23"/>
      <c r="K223" s="23"/>
      <c r="L223" s="22">
        <v>100</v>
      </c>
      <c r="M223" s="5">
        <v>230000000</v>
      </c>
      <c r="N223" s="5" t="s">
        <v>137</v>
      </c>
      <c r="O223" s="5" t="s">
        <v>239</v>
      </c>
      <c r="P223" s="23" t="s">
        <v>125</v>
      </c>
      <c r="Q223" s="24">
        <v>230000000</v>
      </c>
      <c r="R223" s="25" t="s">
        <v>262</v>
      </c>
      <c r="S223" s="25"/>
      <c r="T223" s="23"/>
      <c r="U223" s="5" t="s">
        <v>126</v>
      </c>
      <c r="V223" s="23" t="s">
        <v>127</v>
      </c>
      <c r="W223" s="23">
        <v>0</v>
      </c>
      <c r="X223" s="23">
        <v>100</v>
      </c>
      <c r="Y223" s="23">
        <v>0</v>
      </c>
      <c r="Z223" s="40"/>
      <c r="AA223" s="5" t="s">
        <v>138</v>
      </c>
      <c r="AB223" s="26"/>
      <c r="AC223" s="26"/>
      <c r="AD223" s="26">
        <f>302011129-41975522</f>
        <v>260035607</v>
      </c>
      <c r="AE223" s="297">
        <f t="shared" ref="AE223" si="159">AD223*1.12</f>
        <v>291239879.84000003</v>
      </c>
      <c r="AF223" s="296"/>
      <c r="AG223" s="296"/>
      <c r="AH223" s="26">
        <v>302011129.00000006</v>
      </c>
      <c r="AI223" s="26">
        <v>338252464.48000008</v>
      </c>
      <c r="AJ223" s="19"/>
      <c r="AK223" s="19"/>
      <c r="AL223" s="19">
        <v>302011129.00000006</v>
      </c>
      <c r="AM223" s="19">
        <v>338252464.48000008</v>
      </c>
      <c r="AN223" s="19"/>
      <c r="AO223" s="19"/>
      <c r="AP223" s="19"/>
      <c r="AQ223" s="19"/>
      <c r="AR223" s="19"/>
      <c r="AS223" s="19"/>
      <c r="AT223" s="19"/>
      <c r="AU223" s="19"/>
      <c r="AV223" s="19"/>
      <c r="AW223" s="19">
        <f>Z223+AD223+AH223+AL223+AP223</f>
        <v>864057865</v>
      </c>
      <c r="AX223" s="19">
        <f>AW223*1.12</f>
        <v>967744808.80000007</v>
      </c>
      <c r="AY223" s="19" t="s">
        <v>129</v>
      </c>
      <c r="AZ223" s="42" t="s">
        <v>282</v>
      </c>
      <c r="BA223" s="42" t="s">
        <v>283</v>
      </c>
      <c r="BB223" s="42"/>
      <c r="BC223" s="9"/>
      <c r="BD223" s="1"/>
      <c r="BE223" s="1"/>
      <c r="BF223" s="5"/>
      <c r="BG223" s="5"/>
      <c r="BH223" s="5"/>
      <c r="BI223" s="5"/>
      <c r="BJ223" s="5"/>
      <c r="BK223" s="168" t="s">
        <v>892</v>
      </c>
      <c r="BL223" s="39"/>
      <c r="BM223" s="39"/>
      <c r="BN223" s="39"/>
    </row>
    <row r="224" spans="1:66" s="166" customFormat="1" ht="12.95" customHeight="1" x14ac:dyDescent="0.25">
      <c r="A224" s="15" t="s">
        <v>133</v>
      </c>
      <c r="B224" s="15" t="s">
        <v>218</v>
      </c>
      <c r="C224" s="175" t="s">
        <v>274</v>
      </c>
      <c r="D224" s="175"/>
      <c r="E224" s="175" t="s">
        <v>284</v>
      </c>
      <c r="F224" s="22" t="s">
        <v>275</v>
      </c>
      <c r="G224" s="22" t="s">
        <v>276</v>
      </c>
      <c r="H224" s="22" t="s">
        <v>276</v>
      </c>
      <c r="I224" s="23" t="s">
        <v>120</v>
      </c>
      <c r="J224" s="23"/>
      <c r="K224" s="23"/>
      <c r="L224" s="22">
        <v>100</v>
      </c>
      <c r="M224" s="5">
        <v>230000000</v>
      </c>
      <c r="N224" s="5" t="s">
        <v>137</v>
      </c>
      <c r="O224" s="5" t="s">
        <v>239</v>
      </c>
      <c r="P224" s="23" t="s">
        <v>125</v>
      </c>
      <c r="Q224" s="24">
        <v>230000000</v>
      </c>
      <c r="R224" s="25" t="s">
        <v>266</v>
      </c>
      <c r="S224" s="25"/>
      <c r="T224" s="23"/>
      <c r="U224" s="5" t="s">
        <v>126</v>
      </c>
      <c r="V224" s="23" t="s">
        <v>127</v>
      </c>
      <c r="W224" s="23">
        <v>0</v>
      </c>
      <c r="X224" s="23">
        <v>100</v>
      </c>
      <c r="Y224" s="23">
        <v>0</v>
      </c>
      <c r="Z224" s="40"/>
      <c r="AA224" s="5" t="s">
        <v>138</v>
      </c>
      <c r="AB224" s="26"/>
      <c r="AC224" s="26"/>
      <c r="AD224" s="26">
        <v>222408390</v>
      </c>
      <c r="AE224" s="26">
        <v>249097396.80000001</v>
      </c>
      <c r="AF224" s="26"/>
      <c r="AG224" s="26"/>
      <c r="AH224" s="26">
        <v>222408390</v>
      </c>
      <c r="AI224" s="26">
        <v>249097396.80000001</v>
      </c>
      <c r="AJ224" s="19"/>
      <c r="AK224" s="19"/>
      <c r="AL224" s="19">
        <v>222408390</v>
      </c>
      <c r="AM224" s="19">
        <v>249097396.80000001</v>
      </c>
      <c r="AN224" s="19">
        <v>0</v>
      </c>
      <c r="AO224" s="19">
        <v>0</v>
      </c>
      <c r="AP224" s="19">
        <v>0</v>
      </c>
      <c r="AQ224" s="19">
        <v>0</v>
      </c>
      <c r="AR224" s="19">
        <v>0</v>
      </c>
      <c r="AS224" s="19">
        <v>0</v>
      </c>
      <c r="AT224" s="19">
        <v>0</v>
      </c>
      <c r="AU224" s="19">
        <v>0</v>
      </c>
      <c r="AV224" s="42"/>
      <c r="AW224" s="42"/>
      <c r="AX224" s="42">
        <f t="shared" si="152"/>
        <v>0</v>
      </c>
      <c r="AY224" s="9" t="s">
        <v>129</v>
      </c>
      <c r="AZ224" s="1" t="s">
        <v>285</v>
      </c>
      <c r="BA224" s="1" t="s">
        <v>286</v>
      </c>
      <c r="BB224" s="5"/>
      <c r="BC224" s="5"/>
      <c r="BD224" s="5"/>
      <c r="BE224" s="5"/>
      <c r="BF224" s="5"/>
      <c r="BG224" s="5"/>
      <c r="BH224" s="5"/>
      <c r="BI224" s="5"/>
      <c r="BJ224" s="168"/>
      <c r="BK224" s="27"/>
    </row>
    <row r="225" spans="1:66" s="166" customFormat="1" ht="12.95" customHeight="1" x14ac:dyDescent="0.25">
      <c r="A225" s="15" t="s">
        <v>133</v>
      </c>
      <c r="B225" s="15" t="s">
        <v>218</v>
      </c>
      <c r="C225" s="299" t="s">
        <v>899</v>
      </c>
      <c r="D225" s="299"/>
      <c r="E225" s="300" t="s">
        <v>275</v>
      </c>
      <c r="F225" s="300" t="s">
        <v>275</v>
      </c>
      <c r="G225" s="301" t="s">
        <v>276</v>
      </c>
      <c r="H225" s="301" t="s">
        <v>276</v>
      </c>
      <c r="I225" s="181" t="s">
        <v>120</v>
      </c>
      <c r="J225" s="181"/>
      <c r="K225" s="301"/>
      <c r="L225" s="301">
        <v>100</v>
      </c>
      <c r="M225" s="182">
        <v>230000000</v>
      </c>
      <c r="N225" s="182" t="s">
        <v>137</v>
      </c>
      <c r="O225" s="182" t="s">
        <v>239</v>
      </c>
      <c r="P225" s="181" t="s">
        <v>125</v>
      </c>
      <c r="Q225" s="183">
        <v>230000000</v>
      </c>
      <c r="R225" s="184" t="s">
        <v>266</v>
      </c>
      <c r="S225" s="181"/>
      <c r="T225" s="182"/>
      <c r="U225" s="182" t="s">
        <v>126</v>
      </c>
      <c r="V225" s="181" t="s">
        <v>127</v>
      </c>
      <c r="W225" s="181">
        <v>0</v>
      </c>
      <c r="X225" s="181">
        <v>100</v>
      </c>
      <c r="Y225" s="181">
        <v>0</v>
      </c>
      <c r="Z225" s="185"/>
      <c r="AA225" s="182" t="s">
        <v>138</v>
      </c>
      <c r="AB225" s="302"/>
      <c r="AC225" s="302"/>
      <c r="AD225" s="302">
        <f>222408390-11140495</f>
        <v>211267895</v>
      </c>
      <c r="AE225" s="303">
        <f t="shared" ref="AE225" si="160">AD225*1.12</f>
        <v>236620042.40000004</v>
      </c>
      <c r="AF225" s="302"/>
      <c r="AG225" s="302"/>
      <c r="AH225" s="302">
        <v>222408390</v>
      </c>
      <c r="AI225" s="302">
        <v>249097396.80000001</v>
      </c>
      <c r="AJ225" s="304"/>
      <c r="AK225" s="304"/>
      <c r="AL225" s="304">
        <v>222408390</v>
      </c>
      <c r="AM225" s="304">
        <v>249097396.80000001</v>
      </c>
      <c r="AN225" s="304">
        <v>0</v>
      </c>
      <c r="AO225" s="304">
        <v>0</v>
      </c>
      <c r="AP225" s="304">
        <v>0</v>
      </c>
      <c r="AQ225" s="304">
        <v>0</v>
      </c>
      <c r="AR225" s="304">
        <v>0</v>
      </c>
      <c r="AS225" s="304">
        <v>0</v>
      </c>
      <c r="AT225" s="304">
        <v>0</v>
      </c>
      <c r="AU225" s="162"/>
      <c r="AV225" s="162"/>
      <c r="AW225" s="162">
        <f>Z225+AD225+AH225+AL225+AP225</f>
        <v>656084675</v>
      </c>
      <c r="AX225" s="19">
        <f>AW225*1.12</f>
        <v>734814836.00000012</v>
      </c>
      <c r="AY225" s="162" t="s">
        <v>129</v>
      </c>
      <c r="AZ225" s="162" t="s">
        <v>285</v>
      </c>
      <c r="BA225" s="162" t="s">
        <v>286</v>
      </c>
      <c r="BB225" s="162"/>
      <c r="BC225" s="194"/>
      <c r="BD225" s="153"/>
      <c r="BE225" s="153"/>
      <c r="BF225" s="182"/>
      <c r="BG225" s="182"/>
      <c r="BH225" s="182"/>
      <c r="BI225" s="182"/>
      <c r="BJ225" s="182"/>
      <c r="BK225" s="168" t="s">
        <v>892</v>
      </c>
      <c r="BL225" s="39"/>
      <c r="BM225" s="39"/>
    </row>
    <row r="226" spans="1:66" s="166" customFormat="1" ht="12.95" customHeight="1" x14ac:dyDescent="0.25">
      <c r="A226" s="15" t="s">
        <v>133</v>
      </c>
      <c r="B226" s="15" t="s">
        <v>218</v>
      </c>
      <c r="C226" s="175" t="s">
        <v>284</v>
      </c>
      <c r="D226" s="175"/>
      <c r="E226" s="175" t="s">
        <v>287</v>
      </c>
      <c r="F226" s="22" t="s">
        <v>275</v>
      </c>
      <c r="G226" s="22" t="s">
        <v>288</v>
      </c>
      <c r="H226" s="22" t="s">
        <v>289</v>
      </c>
      <c r="I226" s="23" t="s">
        <v>120</v>
      </c>
      <c r="J226" s="23"/>
      <c r="K226" s="23"/>
      <c r="L226" s="22">
        <v>100</v>
      </c>
      <c r="M226" s="5">
        <v>230000000</v>
      </c>
      <c r="N226" s="5" t="s">
        <v>137</v>
      </c>
      <c r="O226" s="5" t="s">
        <v>239</v>
      </c>
      <c r="P226" s="23" t="s">
        <v>125</v>
      </c>
      <c r="Q226" s="24">
        <v>230000000</v>
      </c>
      <c r="R226" s="25" t="s">
        <v>174</v>
      </c>
      <c r="S226" s="25"/>
      <c r="T226" s="23"/>
      <c r="U226" s="5" t="s">
        <v>126</v>
      </c>
      <c r="V226" s="23" t="s">
        <v>127</v>
      </c>
      <c r="W226" s="23">
        <v>0</v>
      </c>
      <c r="X226" s="23">
        <v>100</v>
      </c>
      <c r="Y226" s="23">
        <v>0</v>
      </c>
      <c r="Z226" s="40"/>
      <c r="AA226" s="5" t="s">
        <v>138</v>
      </c>
      <c r="AB226" s="26"/>
      <c r="AC226" s="26"/>
      <c r="AD226" s="26">
        <v>296417422.80000001</v>
      </c>
      <c r="AE226" s="26">
        <v>331987513.53600007</v>
      </c>
      <c r="AF226" s="26"/>
      <c r="AG226" s="26"/>
      <c r="AH226" s="26">
        <v>296417422.80000001</v>
      </c>
      <c r="AI226" s="26">
        <v>331987513.53600007</v>
      </c>
      <c r="AJ226" s="19"/>
      <c r="AK226" s="19"/>
      <c r="AL226" s="19">
        <v>296417422.80000001</v>
      </c>
      <c r="AM226" s="19">
        <v>331987513.53600007</v>
      </c>
      <c r="AN226" s="19">
        <v>0</v>
      </c>
      <c r="AO226" s="19">
        <v>0</v>
      </c>
      <c r="AP226" s="19">
        <v>0</v>
      </c>
      <c r="AQ226" s="19">
        <v>0</v>
      </c>
      <c r="AR226" s="19">
        <v>0</v>
      </c>
      <c r="AS226" s="19">
        <v>0</v>
      </c>
      <c r="AT226" s="19">
        <v>0</v>
      </c>
      <c r="AU226" s="19">
        <v>0</v>
      </c>
      <c r="AV226" s="42"/>
      <c r="AW226" s="42"/>
      <c r="AX226" s="42">
        <f t="shared" si="152"/>
        <v>0</v>
      </c>
      <c r="AY226" s="9" t="s">
        <v>129</v>
      </c>
      <c r="AZ226" s="1" t="s">
        <v>290</v>
      </c>
      <c r="BA226" s="1" t="s">
        <v>291</v>
      </c>
      <c r="BB226" s="5"/>
      <c r="BC226" s="5"/>
      <c r="BD226" s="5"/>
      <c r="BE226" s="5"/>
      <c r="BF226" s="5"/>
      <c r="BG226" s="5"/>
      <c r="BH226" s="5"/>
      <c r="BI226" s="5"/>
      <c r="BJ226" s="168"/>
      <c r="BK226" s="27"/>
    </row>
    <row r="227" spans="1:66" s="166" customFormat="1" ht="12.95" customHeight="1" x14ac:dyDescent="0.25">
      <c r="A227" s="15" t="s">
        <v>133</v>
      </c>
      <c r="B227" s="15" t="s">
        <v>218</v>
      </c>
      <c r="C227" s="179" t="s">
        <v>902</v>
      </c>
      <c r="D227" s="4"/>
      <c r="E227" s="4"/>
      <c r="F227" s="22" t="s">
        <v>275</v>
      </c>
      <c r="G227" s="22" t="s">
        <v>288</v>
      </c>
      <c r="H227" s="22" t="s">
        <v>289</v>
      </c>
      <c r="I227" s="23" t="s">
        <v>120</v>
      </c>
      <c r="J227" s="298"/>
      <c r="K227" s="298"/>
      <c r="L227" s="22">
        <v>100</v>
      </c>
      <c r="M227" s="5">
        <v>230000000</v>
      </c>
      <c r="N227" s="5" t="s">
        <v>137</v>
      </c>
      <c r="O227" s="5" t="s">
        <v>239</v>
      </c>
      <c r="P227" s="23" t="s">
        <v>125</v>
      </c>
      <c r="Q227" s="24">
        <v>230000000</v>
      </c>
      <c r="R227" s="25" t="s">
        <v>174</v>
      </c>
      <c r="S227" s="25"/>
      <c r="T227" s="23"/>
      <c r="U227" s="5" t="s">
        <v>126</v>
      </c>
      <c r="V227" s="23" t="s">
        <v>127</v>
      </c>
      <c r="W227" s="23">
        <v>0</v>
      </c>
      <c r="X227" s="23">
        <v>100</v>
      </c>
      <c r="Y227" s="23">
        <v>0</v>
      </c>
      <c r="Z227" s="40"/>
      <c r="AA227" s="5" t="s">
        <v>138</v>
      </c>
      <c r="AB227" s="26"/>
      <c r="AC227" s="26"/>
      <c r="AD227" s="26">
        <f>296417422.8-41052464</f>
        <v>255364958.80000001</v>
      </c>
      <c r="AE227" s="297">
        <f t="shared" ref="AE227" si="161">AD227*1.12</f>
        <v>286008753.85600007</v>
      </c>
      <c r="AF227" s="296"/>
      <c r="AG227" s="296"/>
      <c r="AH227" s="26">
        <v>296417422.80000001</v>
      </c>
      <c r="AI227" s="26">
        <v>331987513.53600007</v>
      </c>
      <c r="AJ227" s="19"/>
      <c r="AK227" s="19"/>
      <c r="AL227" s="19">
        <v>296417422.80000001</v>
      </c>
      <c r="AM227" s="19">
        <v>331987513.53600007</v>
      </c>
      <c r="AN227" s="19"/>
      <c r="AO227" s="19"/>
      <c r="AP227" s="19"/>
      <c r="AQ227" s="19"/>
      <c r="AR227" s="19"/>
      <c r="AS227" s="19"/>
      <c r="AT227" s="19"/>
      <c r="AU227" s="19"/>
      <c r="AV227" s="19"/>
      <c r="AW227" s="19">
        <f>Z227+AD227+AH227+AL227+AP227</f>
        <v>848199804.4000001</v>
      </c>
      <c r="AX227" s="19">
        <f>AW227*1.12</f>
        <v>949983780.92800021</v>
      </c>
      <c r="AY227" s="19" t="s">
        <v>129</v>
      </c>
      <c r="AZ227" s="42" t="s">
        <v>290</v>
      </c>
      <c r="BA227" s="42" t="s">
        <v>291</v>
      </c>
      <c r="BB227" s="42"/>
      <c r="BC227" s="9"/>
      <c r="BD227" s="1"/>
      <c r="BE227" s="1"/>
      <c r="BF227" s="5"/>
      <c r="BG227" s="5"/>
      <c r="BH227" s="5"/>
      <c r="BI227" s="5"/>
      <c r="BJ227" s="5"/>
      <c r="BK227" s="168" t="s">
        <v>892</v>
      </c>
      <c r="BL227" s="39"/>
      <c r="BM227" s="39"/>
      <c r="BN227" s="39"/>
    </row>
    <row r="228" spans="1:66" s="166" customFormat="1" ht="12.95" customHeight="1" x14ac:dyDescent="0.25">
      <c r="A228" s="15" t="s">
        <v>133</v>
      </c>
      <c r="B228" s="15" t="s">
        <v>218</v>
      </c>
      <c r="C228" s="175" t="s">
        <v>292</v>
      </c>
      <c r="D228" s="175"/>
      <c r="E228" s="175" t="s">
        <v>292</v>
      </c>
      <c r="F228" s="22" t="s">
        <v>293</v>
      </c>
      <c r="G228" s="22" t="s">
        <v>294</v>
      </c>
      <c r="H228" s="22" t="s">
        <v>294</v>
      </c>
      <c r="I228" s="23" t="s">
        <v>120</v>
      </c>
      <c r="J228" s="23"/>
      <c r="K228" s="23"/>
      <c r="L228" s="22">
        <v>100</v>
      </c>
      <c r="M228" s="5">
        <v>230000000</v>
      </c>
      <c r="N228" s="5" t="s">
        <v>123</v>
      </c>
      <c r="O228" s="5" t="s">
        <v>239</v>
      </c>
      <c r="P228" s="23" t="s">
        <v>125</v>
      </c>
      <c r="Q228" s="24">
        <v>230000000</v>
      </c>
      <c r="R228" s="25" t="s">
        <v>187</v>
      </c>
      <c r="S228" s="25"/>
      <c r="T228" s="23"/>
      <c r="U228" s="5" t="s">
        <v>126</v>
      </c>
      <c r="V228" s="23" t="s">
        <v>127</v>
      </c>
      <c r="W228" s="23">
        <v>0</v>
      </c>
      <c r="X228" s="23">
        <v>100</v>
      </c>
      <c r="Y228" s="23">
        <v>0</v>
      </c>
      <c r="Z228" s="40"/>
      <c r="AA228" s="5" t="s">
        <v>138</v>
      </c>
      <c r="AB228" s="26"/>
      <c r="AC228" s="26"/>
      <c r="AD228" s="26">
        <v>101541119.99999996</v>
      </c>
      <c r="AE228" s="26">
        <v>113726054.39999996</v>
      </c>
      <c r="AF228" s="26"/>
      <c r="AG228" s="26"/>
      <c r="AH228" s="26">
        <v>101541119.99999996</v>
      </c>
      <c r="AI228" s="26">
        <v>113726054.39999996</v>
      </c>
      <c r="AJ228" s="19"/>
      <c r="AK228" s="19"/>
      <c r="AL228" s="19">
        <v>101541119.99999996</v>
      </c>
      <c r="AM228" s="19">
        <v>113726054.39999996</v>
      </c>
      <c r="AN228" s="19">
        <v>0</v>
      </c>
      <c r="AO228" s="19">
        <v>0</v>
      </c>
      <c r="AP228" s="19">
        <v>0</v>
      </c>
      <c r="AQ228" s="19">
        <v>0</v>
      </c>
      <c r="AR228" s="19">
        <v>0</v>
      </c>
      <c r="AS228" s="19">
        <v>0</v>
      </c>
      <c r="AT228" s="19">
        <v>0</v>
      </c>
      <c r="AU228" s="19">
        <v>0</v>
      </c>
      <c r="AV228" s="42"/>
      <c r="AW228" s="42">
        <v>0</v>
      </c>
      <c r="AX228" s="42">
        <f t="shared" si="152"/>
        <v>0</v>
      </c>
      <c r="AY228" s="9" t="s">
        <v>129</v>
      </c>
      <c r="AZ228" s="18" t="s">
        <v>295</v>
      </c>
      <c r="BA228" s="2" t="s">
        <v>296</v>
      </c>
      <c r="BB228" s="5"/>
      <c r="BC228" s="5"/>
      <c r="BD228" s="5"/>
      <c r="BE228" s="5"/>
      <c r="BF228" s="5"/>
      <c r="BG228" s="5"/>
      <c r="BH228" s="5"/>
      <c r="BI228" s="5"/>
      <c r="BJ228" s="168"/>
      <c r="BK228" s="27"/>
    </row>
    <row r="229" spans="1:66" s="166" customFormat="1" ht="12.95" customHeight="1" x14ac:dyDescent="0.25">
      <c r="A229" s="15" t="s">
        <v>133</v>
      </c>
      <c r="B229" s="15" t="s">
        <v>218</v>
      </c>
      <c r="C229" s="176" t="s">
        <v>387</v>
      </c>
      <c r="D229" s="177"/>
      <c r="E229" s="4" t="s">
        <v>292</v>
      </c>
      <c r="F229" s="22" t="s">
        <v>293</v>
      </c>
      <c r="G229" s="22" t="s">
        <v>294</v>
      </c>
      <c r="H229" s="22" t="s">
        <v>294</v>
      </c>
      <c r="I229" s="23" t="s">
        <v>120</v>
      </c>
      <c r="J229" s="23"/>
      <c r="K229" s="23"/>
      <c r="L229" s="22">
        <v>100</v>
      </c>
      <c r="M229" s="5">
        <v>230000000</v>
      </c>
      <c r="N229" s="5" t="s">
        <v>123</v>
      </c>
      <c r="O229" s="1" t="s">
        <v>126</v>
      </c>
      <c r="P229" s="23" t="s">
        <v>125</v>
      </c>
      <c r="Q229" s="24">
        <v>230000000</v>
      </c>
      <c r="R229" s="25" t="s">
        <v>187</v>
      </c>
      <c r="S229" s="25"/>
      <c r="T229" s="23" t="s">
        <v>127</v>
      </c>
      <c r="U229" s="5"/>
      <c r="V229" s="23"/>
      <c r="W229" s="23">
        <v>0</v>
      </c>
      <c r="X229" s="23">
        <v>100</v>
      </c>
      <c r="Y229" s="23">
        <v>0</v>
      </c>
      <c r="Z229" s="40"/>
      <c r="AA229" s="5" t="s">
        <v>138</v>
      </c>
      <c r="AB229" s="26"/>
      <c r="AC229" s="26"/>
      <c r="AD229" s="26">
        <v>79076512</v>
      </c>
      <c r="AE229" s="18">
        <f t="shared" ref="AE229:AE230" si="162">AD229*1.12</f>
        <v>88565693.440000013</v>
      </c>
      <c r="AF229" s="26"/>
      <c r="AG229" s="26"/>
      <c r="AH229" s="26">
        <v>101541119.99999996</v>
      </c>
      <c r="AI229" s="18">
        <f t="shared" ref="AI229:AI230" si="163">AH229*1.12</f>
        <v>113726054.39999996</v>
      </c>
      <c r="AJ229" s="19"/>
      <c r="AK229" s="19"/>
      <c r="AL229" s="19">
        <v>101541119.99999996</v>
      </c>
      <c r="AM229" s="18">
        <f t="shared" ref="AM229:AM230" si="164">AL229*1.12</f>
        <v>113726054.39999996</v>
      </c>
      <c r="AN229" s="19">
        <v>0</v>
      </c>
      <c r="AO229" s="19">
        <v>0</v>
      </c>
      <c r="AP229" s="19">
        <v>0</v>
      </c>
      <c r="AQ229" s="19">
        <v>0</v>
      </c>
      <c r="AR229" s="19">
        <v>0</v>
      </c>
      <c r="AS229" s="19">
        <v>0</v>
      </c>
      <c r="AT229" s="19">
        <v>0</v>
      </c>
      <c r="AU229" s="19">
        <v>0</v>
      </c>
      <c r="AV229" s="65"/>
      <c r="AW229" s="42">
        <v>0</v>
      </c>
      <c r="AX229" s="42">
        <f t="shared" ref="AX229" si="165">AW229*1.12</f>
        <v>0</v>
      </c>
      <c r="AY229" s="12" t="s">
        <v>129</v>
      </c>
      <c r="AZ229" s="1" t="s">
        <v>295</v>
      </c>
      <c r="BA229" s="1" t="s">
        <v>296</v>
      </c>
      <c r="BB229" s="5"/>
      <c r="BC229" s="5"/>
      <c r="BD229" s="5"/>
      <c r="BE229" s="5"/>
      <c r="BF229" s="5"/>
      <c r="BG229" s="5"/>
      <c r="BH229" s="5"/>
      <c r="BI229" s="5"/>
      <c r="BJ229" s="168"/>
      <c r="BK229" s="27" t="s">
        <v>388</v>
      </c>
    </row>
    <row r="230" spans="1:66" s="166" customFormat="1" ht="12.95" customHeight="1" x14ac:dyDescent="0.25">
      <c r="A230" s="15" t="s">
        <v>133</v>
      </c>
      <c r="B230" s="15" t="s">
        <v>218</v>
      </c>
      <c r="C230" s="176" t="s">
        <v>545</v>
      </c>
      <c r="D230" s="178"/>
      <c r="E230" s="4" t="s">
        <v>292</v>
      </c>
      <c r="F230" s="22" t="s">
        <v>293</v>
      </c>
      <c r="G230" s="22" t="s">
        <v>294</v>
      </c>
      <c r="H230" s="22" t="s">
        <v>294</v>
      </c>
      <c r="I230" s="23" t="s">
        <v>120</v>
      </c>
      <c r="J230" s="23"/>
      <c r="K230" s="23"/>
      <c r="L230" s="22">
        <v>100</v>
      </c>
      <c r="M230" s="5">
        <v>230000000</v>
      </c>
      <c r="N230" s="5" t="s">
        <v>123</v>
      </c>
      <c r="O230" s="1" t="s">
        <v>166</v>
      </c>
      <c r="P230" s="23" t="s">
        <v>125</v>
      </c>
      <c r="Q230" s="24">
        <v>230000000</v>
      </c>
      <c r="R230" s="2" t="s">
        <v>382</v>
      </c>
      <c r="S230" s="25"/>
      <c r="T230" s="23" t="s">
        <v>127</v>
      </c>
      <c r="U230" s="5"/>
      <c r="V230" s="23"/>
      <c r="W230" s="23">
        <v>0</v>
      </c>
      <c r="X230" s="23">
        <v>100</v>
      </c>
      <c r="Y230" s="23">
        <v>0</v>
      </c>
      <c r="Z230" s="40"/>
      <c r="AA230" s="5" t="s">
        <v>138</v>
      </c>
      <c r="AB230" s="26"/>
      <c r="AC230" s="26"/>
      <c r="AD230" s="26">
        <v>79076512</v>
      </c>
      <c r="AE230" s="18">
        <f t="shared" si="162"/>
        <v>88565693.440000013</v>
      </c>
      <c r="AF230" s="26"/>
      <c r="AG230" s="26"/>
      <c r="AH230" s="26">
        <v>101541119.99999996</v>
      </c>
      <c r="AI230" s="18">
        <f t="shared" si="163"/>
        <v>113726054.39999996</v>
      </c>
      <c r="AJ230" s="19"/>
      <c r="AK230" s="19"/>
      <c r="AL230" s="19">
        <v>101541119.99999996</v>
      </c>
      <c r="AM230" s="18">
        <f t="shared" si="164"/>
        <v>113726054.39999996</v>
      </c>
      <c r="AN230" s="19"/>
      <c r="AO230" s="19"/>
      <c r="AP230" s="19"/>
      <c r="AQ230" s="19"/>
      <c r="AR230" s="19"/>
      <c r="AS230" s="19"/>
      <c r="AT230" s="19"/>
      <c r="AU230" s="19"/>
      <c r="AV230" s="65"/>
      <c r="AW230" s="42">
        <v>0</v>
      </c>
      <c r="AX230" s="42">
        <f t="shared" si="152"/>
        <v>0</v>
      </c>
      <c r="AY230" s="12" t="s">
        <v>129</v>
      </c>
      <c r="AZ230" s="1" t="s">
        <v>295</v>
      </c>
      <c r="BA230" s="1" t="s">
        <v>296</v>
      </c>
      <c r="BB230" s="5"/>
      <c r="BC230" s="5"/>
      <c r="BD230" s="5"/>
      <c r="BE230" s="5"/>
      <c r="BF230" s="5"/>
      <c r="BG230" s="5"/>
      <c r="BH230" s="5"/>
      <c r="BI230" s="5"/>
      <c r="BJ230" s="168"/>
      <c r="BK230" s="27" t="s">
        <v>375</v>
      </c>
    </row>
    <row r="231" spans="1:66" s="166" customFormat="1" ht="12.95" customHeight="1" x14ac:dyDescent="0.25">
      <c r="A231" s="15" t="s">
        <v>133</v>
      </c>
      <c r="B231" s="15" t="s">
        <v>218</v>
      </c>
      <c r="C231" s="175" t="s">
        <v>287</v>
      </c>
      <c r="D231" s="175"/>
      <c r="E231" s="175" t="s">
        <v>297</v>
      </c>
      <c r="F231" s="22" t="s">
        <v>298</v>
      </c>
      <c r="G231" s="22" t="s">
        <v>299</v>
      </c>
      <c r="H231" s="22" t="s">
        <v>299</v>
      </c>
      <c r="I231" s="23" t="s">
        <v>120</v>
      </c>
      <c r="J231" s="23"/>
      <c r="K231" s="23"/>
      <c r="L231" s="22">
        <v>100</v>
      </c>
      <c r="M231" s="5">
        <v>230000000</v>
      </c>
      <c r="N231" s="5" t="s">
        <v>137</v>
      </c>
      <c r="O231" s="5" t="s">
        <v>239</v>
      </c>
      <c r="P231" s="23" t="s">
        <v>125</v>
      </c>
      <c r="Q231" s="24">
        <v>230000000</v>
      </c>
      <c r="R231" s="25" t="s">
        <v>189</v>
      </c>
      <c r="S231" s="25"/>
      <c r="T231" s="23"/>
      <c r="U231" s="5" t="s">
        <v>126</v>
      </c>
      <c r="V231" s="23" t="s">
        <v>127</v>
      </c>
      <c r="W231" s="23">
        <v>0</v>
      </c>
      <c r="X231" s="23">
        <v>100</v>
      </c>
      <c r="Y231" s="23">
        <v>0</v>
      </c>
      <c r="Z231" s="40"/>
      <c r="AA231" s="5" t="s">
        <v>138</v>
      </c>
      <c r="AB231" s="26"/>
      <c r="AC231" s="26"/>
      <c r="AD231" s="26">
        <v>521302350.00000024</v>
      </c>
      <c r="AE231" s="26">
        <v>583858632.00000036</v>
      </c>
      <c r="AF231" s="26"/>
      <c r="AG231" s="26"/>
      <c r="AH231" s="26">
        <v>521302350.00000024</v>
      </c>
      <c r="AI231" s="26">
        <v>583858632.00000036</v>
      </c>
      <c r="AJ231" s="19"/>
      <c r="AK231" s="19"/>
      <c r="AL231" s="19">
        <v>521302350.00000024</v>
      </c>
      <c r="AM231" s="19">
        <v>583858632.00000036</v>
      </c>
      <c r="AN231" s="19">
        <v>0</v>
      </c>
      <c r="AO231" s="19">
        <v>0</v>
      </c>
      <c r="AP231" s="19">
        <v>0</v>
      </c>
      <c r="AQ231" s="19">
        <v>0</v>
      </c>
      <c r="AR231" s="19">
        <v>0</v>
      </c>
      <c r="AS231" s="19">
        <v>0</v>
      </c>
      <c r="AT231" s="19">
        <v>0</v>
      </c>
      <c r="AU231" s="19">
        <v>0</v>
      </c>
      <c r="AV231" s="42"/>
      <c r="AW231" s="42">
        <v>0</v>
      </c>
      <c r="AX231" s="42">
        <f t="shared" ref="AX231:AX232" si="166">AW231*1.12</f>
        <v>0</v>
      </c>
      <c r="AY231" s="12" t="s">
        <v>129</v>
      </c>
      <c r="AZ231" s="1" t="s">
        <v>300</v>
      </c>
      <c r="BA231" s="1" t="s">
        <v>301</v>
      </c>
      <c r="BB231" s="5"/>
      <c r="BC231" s="5"/>
      <c r="BD231" s="5"/>
      <c r="BE231" s="5"/>
      <c r="BF231" s="5"/>
      <c r="BG231" s="5"/>
      <c r="BH231" s="5"/>
      <c r="BI231" s="5"/>
      <c r="BJ231" s="168"/>
      <c r="BK231" s="27"/>
    </row>
    <row r="232" spans="1:66" s="166" customFormat="1" ht="12.95" customHeight="1" x14ac:dyDescent="0.25">
      <c r="A232" s="15" t="s">
        <v>133</v>
      </c>
      <c r="B232" s="15" t="s">
        <v>218</v>
      </c>
      <c r="C232" s="176" t="s">
        <v>389</v>
      </c>
      <c r="D232" s="177"/>
      <c r="E232" s="4" t="s">
        <v>297</v>
      </c>
      <c r="F232" s="22" t="s">
        <v>298</v>
      </c>
      <c r="G232" s="22" t="s">
        <v>299</v>
      </c>
      <c r="H232" s="22" t="s">
        <v>299</v>
      </c>
      <c r="I232" s="23" t="s">
        <v>120</v>
      </c>
      <c r="J232" s="23"/>
      <c r="K232" s="23"/>
      <c r="L232" s="22">
        <v>100</v>
      </c>
      <c r="M232" s="5">
        <v>230000000</v>
      </c>
      <c r="N232" s="5" t="s">
        <v>137</v>
      </c>
      <c r="O232" s="1" t="s">
        <v>126</v>
      </c>
      <c r="P232" s="23" t="s">
        <v>125</v>
      </c>
      <c r="Q232" s="24">
        <v>230000000</v>
      </c>
      <c r="R232" s="25" t="s">
        <v>189</v>
      </c>
      <c r="S232" s="25"/>
      <c r="T232" s="23" t="s">
        <v>127</v>
      </c>
      <c r="U232" s="5"/>
      <c r="V232" s="23"/>
      <c r="W232" s="23">
        <v>0</v>
      </c>
      <c r="X232" s="23">
        <v>100</v>
      </c>
      <c r="Y232" s="23">
        <v>0</v>
      </c>
      <c r="Z232" s="40"/>
      <c r="AA232" s="5" t="s">
        <v>138</v>
      </c>
      <c r="AB232" s="26"/>
      <c r="AC232" s="26"/>
      <c r="AD232" s="26">
        <v>395285850</v>
      </c>
      <c r="AE232" s="18">
        <f t="shared" ref="AE232:AE233" si="167">AD232*1.12</f>
        <v>442720152.00000006</v>
      </c>
      <c r="AF232" s="26"/>
      <c r="AG232" s="26"/>
      <c r="AH232" s="26">
        <v>521302350.00000024</v>
      </c>
      <c r="AI232" s="18">
        <f t="shared" ref="AI232:AI233" si="168">AH232*1.12</f>
        <v>583858632.00000036</v>
      </c>
      <c r="AJ232" s="19"/>
      <c r="AK232" s="19"/>
      <c r="AL232" s="19">
        <v>521302350.00000024</v>
      </c>
      <c r="AM232" s="18">
        <f t="shared" ref="AM232:AM233" si="169">AL232*1.12</f>
        <v>583858632.00000036</v>
      </c>
      <c r="AN232" s="19">
        <v>0</v>
      </c>
      <c r="AO232" s="19">
        <v>0</v>
      </c>
      <c r="AP232" s="19">
        <v>0</v>
      </c>
      <c r="AQ232" s="19">
        <v>0</v>
      </c>
      <c r="AR232" s="19">
        <v>0</v>
      </c>
      <c r="AS232" s="19">
        <v>0</v>
      </c>
      <c r="AT232" s="19">
        <v>0</v>
      </c>
      <c r="AU232" s="19">
        <v>0</v>
      </c>
      <c r="AV232" s="65"/>
      <c r="AW232" s="42">
        <v>0</v>
      </c>
      <c r="AX232" s="42">
        <f t="shared" si="166"/>
        <v>0</v>
      </c>
      <c r="AY232" s="12" t="s">
        <v>129</v>
      </c>
      <c r="AZ232" s="1" t="s">
        <v>300</v>
      </c>
      <c r="BA232" s="1" t="s">
        <v>301</v>
      </c>
      <c r="BB232" s="5"/>
      <c r="BC232" s="5"/>
      <c r="BD232" s="5"/>
      <c r="BE232" s="5"/>
      <c r="BF232" s="5"/>
      <c r="BG232" s="5"/>
      <c r="BH232" s="5"/>
      <c r="BI232" s="5"/>
      <c r="BJ232" s="168"/>
      <c r="BK232" s="27" t="s">
        <v>388</v>
      </c>
    </row>
    <row r="233" spans="1:66" s="166" customFormat="1" ht="12.95" customHeight="1" x14ac:dyDescent="0.25">
      <c r="A233" s="15" t="s">
        <v>133</v>
      </c>
      <c r="B233" s="15" t="s">
        <v>218</v>
      </c>
      <c r="C233" s="176" t="s">
        <v>546</v>
      </c>
      <c r="D233" s="178"/>
      <c r="E233" s="4" t="s">
        <v>297</v>
      </c>
      <c r="F233" s="22" t="s">
        <v>298</v>
      </c>
      <c r="G233" s="22" t="s">
        <v>299</v>
      </c>
      <c r="H233" s="22" t="s">
        <v>299</v>
      </c>
      <c r="I233" s="23" t="s">
        <v>120</v>
      </c>
      <c r="J233" s="23"/>
      <c r="K233" s="23"/>
      <c r="L233" s="22">
        <v>100</v>
      </c>
      <c r="M233" s="5">
        <v>230000000</v>
      </c>
      <c r="N233" s="5" t="s">
        <v>137</v>
      </c>
      <c r="O233" s="1" t="s">
        <v>166</v>
      </c>
      <c r="P233" s="23" t="s">
        <v>125</v>
      </c>
      <c r="Q233" s="24">
        <v>230000000</v>
      </c>
      <c r="R233" s="2" t="s">
        <v>382</v>
      </c>
      <c r="S233" s="25"/>
      <c r="T233" s="23" t="s">
        <v>127</v>
      </c>
      <c r="U233" s="5"/>
      <c r="V233" s="23"/>
      <c r="W233" s="23">
        <v>0</v>
      </c>
      <c r="X233" s="23">
        <v>100</v>
      </c>
      <c r="Y233" s="23">
        <v>0</v>
      </c>
      <c r="Z233" s="40"/>
      <c r="AA233" s="5" t="s">
        <v>138</v>
      </c>
      <c r="AB233" s="26"/>
      <c r="AC233" s="26"/>
      <c r="AD233" s="26">
        <v>395285850</v>
      </c>
      <c r="AE233" s="18">
        <f t="shared" si="167"/>
        <v>442720152.00000006</v>
      </c>
      <c r="AF233" s="26"/>
      <c r="AG233" s="26"/>
      <c r="AH233" s="26">
        <v>521302350.00000024</v>
      </c>
      <c r="AI233" s="18">
        <f t="shared" si="168"/>
        <v>583858632.00000036</v>
      </c>
      <c r="AJ233" s="19"/>
      <c r="AK233" s="19"/>
      <c r="AL233" s="19">
        <v>521302350.00000024</v>
      </c>
      <c r="AM233" s="18">
        <f t="shared" si="169"/>
        <v>583858632.00000036</v>
      </c>
      <c r="AN233" s="19"/>
      <c r="AO233" s="19"/>
      <c r="AP233" s="19"/>
      <c r="AQ233" s="19"/>
      <c r="AR233" s="19"/>
      <c r="AS233" s="19"/>
      <c r="AT233" s="19"/>
      <c r="AU233" s="19"/>
      <c r="AV233" s="65"/>
      <c r="AW233" s="42">
        <v>0</v>
      </c>
      <c r="AX233" s="42">
        <f t="shared" si="152"/>
        <v>0</v>
      </c>
      <c r="AY233" s="12" t="s">
        <v>129</v>
      </c>
      <c r="AZ233" s="1" t="s">
        <v>300</v>
      </c>
      <c r="BA233" s="1" t="s">
        <v>301</v>
      </c>
      <c r="BB233" s="5"/>
      <c r="BC233" s="5"/>
      <c r="BD233" s="5"/>
      <c r="BE233" s="5"/>
      <c r="BF233" s="5"/>
      <c r="BG233" s="5"/>
      <c r="BH233" s="5"/>
      <c r="BI233" s="5"/>
      <c r="BJ233" s="168"/>
      <c r="BK233" s="27" t="s">
        <v>375</v>
      </c>
    </row>
    <row r="234" spans="1:66" s="166" customFormat="1" ht="12.95" customHeight="1" x14ac:dyDescent="0.25">
      <c r="A234" s="15" t="s">
        <v>133</v>
      </c>
      <c r="B234" s="15" t="s">
        <v>218</v>
      </c>
      <c r="C234" s="175" t="s">
        <v>302</v>
      </c>
      <c r="D234" s="175"/>
      <c r="E234" s="175" t="s">
        <v>260</v>
      </c>
      <c r="F234" s="22" t="s">
        <v>303</v>
      </c>
      <c r="G234" s="22" t="s">
        <v>304</v>
      </c>
      <c r="H234" s="22" t="s">
        <v>304</v>
      </c>
      <c r="I234" s="23" t="s">
        <v>120</v>
      </c>
      <c r="J234" s="23"/>
      <c r="K234" s="23"/>
      <c r="L234" s="22">
        <v>100</v>
      </c>
      <c r="M234" s="5">
        <v>230000000</v>
      </c>
      <c r="N234" s="5" t="s">
        <v>137</v>
      </c>
      <c r="O234" s="5" t="s">
        <v>239</v>
      </c>
      <c r="P234" s="23" t="s">
        <v>125</v>
      </c>
      <c r="Q234" s="24">
        <v>230000000</v>
      </c>
      <c r="R234" s="25" t="s">
        <v>189</v>
      </c>
      <c r="S234" s="25"/>
      <c r="T234" s="23"/>
      <c r="U234" s="5" t="s">
        <v>126</v>
      </c>
      <c r="V234" s="23" t="s">
        <v>127</v>
      </c>
      <c r="W234" s="23">
        <v>0</v>
      </c>
      <c r="X234" s="23">
        <v>100</v>
      </c>
      <c r="Y234" s="23">
        <v>0</v>
      </c>
      <c r="Z234" s="40"/>
      <c r="AA234" s="5" t="s">
        <v>138</v>
      </c>
      <c r="AB234" s="26"/>
      <c r="AC234" s="26"/>
      <c r="AD234" s="26">
        <v>243107652</v>
      </c>
      <c r="AE234" s="26">
        <v>272280570.24000001</v>
      </c>
      <c r="AF234" s="26"/>
      <c r="AG234" s="26"/>
      <c r="AH234" s="26">
        <v>243107652</v>
      </c>
      <c r="AI234" s="26">
        <v>272280570.24000001</v>
      </c>
      <c r="AJ234" s="19"/>
      <c r="AK234" s="19"/>
      <c r="AL234" s="19">
        <v>243107652</v>
      </c>
      <c r="AM234" s="19">
        <v>272280570.24000001</v>
      </c>
      <c r="AN234" s="19">
        <v>0</v>
      </c>
      <c r="AO234" s="19">
        <v>0</v>
      </c>
      <c r="AP234" s="19">
        <v>0</v>
      </c>
      <c r="AQ234" s="19">
        <v>0</v>
      </c>
      <c r="AR234" s="19">
        <v>0</v>
      </c>
      <c r="AS234" s="19">
        <v>0</v>
      </c>
      <c r="AT234" s="19">
        <v>0</v>
      </c>
      <c r="AU234" s="19">
        <v>0</v>
      </c>
      <c r="AV234" s="42"/>
      <c r="AW234" s="42">
        <v>0</v>
      </c>
      <c r="AX234" s="42">
        <f t="shared" ref="AX234:AX235" si="170">AW234*1.12</f>
        <v>0</v>
      </c>
      <c r="AY234" s="9" t="s">
        <v>129</v>
      </c>
      <c r="AZ234" s="1" t="s">
        <v>305</v>
      </c>
      <c r="BA234" s="1" t="s">
        <v>306</v>
      </c>
      <c r="BB234" s="5"/>
      <c r="BC234" s="5"/>
      <c r="BD234" s="5"/>
      <c r="BE234" s="5"/>
      <c r="BF234" s="5"/>
      <c r="BG234" s="5"/>
      <c r="BH234" s="5"/>
      <c r="BI234" s="5"/>
      <c r="BJ234" s="168"/>
      <c r="BK234" s="27"/>
    </row>
    <row r="235" spans="1:66" s="166" customFormat="1" ht="12.95" customHeight="1" x14ac:dyDescent="0.25">
      <c r="A235" s="15" t="s">
        <v>133</v>
      </c>
      <c r="B235" s="15" t="s">
        <v>218</v>
      </c>
      <c r="C235" s="176" t="s">
        <v>390</v>
      </c>
      <c r="D235" s="177"/>
      <c r="E235" s="4" t="s">
        <v>260</v>
      </c>
      <c r="F235" s="22" t="s">
        <v>303</v>
      </c>
      <c r="G235" s="22" t="s">
        <v>304</v>
      </c>
      <c r="H235" s="22" t="s">
        <v>304</v>
      </c>
      <c r="I235" s="23" t="s">
        <v>120</v>
      </c>
      <c r="J235" s="23"/>
      <c r="K235" s="23"/>
      <c r="L235" s="22">
        <v>100</v>
      </c>
      <c r="M235" s="5">
        <v>230000000</v>
      </c>
      <c r="N235" s="5" t="s">
        <v>137</v>
      </c>
      <c r="O235" s="1" t="s">
        <v>126</v>
      </c>
      <c r="P235" s="23" t="s">
        <v>125</v>
      </c>
      <c r="Q235" s="24">
        <v>230000000</v>
      </c>
      <c r="R235" s="25" t="s">
        <v>189</v>
      </c>
      <c r="S235" s="25"/>
      <c r="T235" s="23" t="s">
        <v>127</v>
      </c>
      <c r="U235" s="5"/>
      <c r="V235" s="23"/>
      <c r="W235" s="23">
        <v>0</v>
      </c>
      <c r="X235" s="23">
        <v>100</v>
      </c>
      <c r="Y235" s="23">
        <v>0</v>
      </c>
      <c r="Z235" s="40"/>
      <c r="AA235" s="5" t="s">
        <v>138</v>
      </c>
      <c r="AB235" s="26"/>
      <c r="AC235" s="26"/>
      <c r="AD235" s="26">
        <v>188750236</v>
      </c>
      <c r="AE235" s="18">
        <f t="shared" ref="AE235:AE236" si="171">AD235*1.12</f>
        <v>211400264.32000002</v>
      </c>
      <c r="AF235" s="26"/>
      <c r="AG235" s="26"/>
      <c r="AH235" s="26">
        <v>243107652</v>
      </c>
      <c r="AI235" s="18">
        <f t="shared" ref="AI235:AI236" si="172">AH235*1.12</f>
        <v>272280570.24000001</v>
      </c>
      <c r="AJ235" s="19"/>
      <c r="AK235" s="19"/>
      <c r="AL235" s="19">
        <v>243107652</v>
      </c>
      <c r="AM235" s="18">
        <f t="shared" ref="AM235:AM236" si="173">AL235*1.12</f>
        <v>272280570.24000001</v>
      </c>
      <c r="AN235" s="19">
        <v>0</v>
      </c>
      <c r="AO235" s="19">
        <v>0</v>
      </c>
      <c r="AP235" s="19">
        <v>0</v>
      </c>
      <c r="AQ235" s="19">
        <v>0</v>
      </c>
      <c r="AR235" s="19">
        <v>0</v>
      </c>
      <c r="AS235" s="19">
        <v>0</v>
      </c>
      <c r="AT235" s="19">
        <v>0</v>
      </c>
      <c r="AU235" s="19">
        <v>0</v>
      </c>
      <c r="AV235" s="65"/>
      <c r="AW235" s="42">
        <v>0</v>
      </c>
      <c r="AX235" s="42">
        <f t="shared" si="170"/>
        <v>0</v>
      </c>
      <c r="AY235" s="9" t="s">
        <v>129</v>
      </c>
      <c r="AZ235" s="1" t="s">
        <v>305</v>
      </c>
      <c r="BA235" s="1" t="s">
        <v>306</v>
      </c>
      <c r="BB235" s="5"/>
      <c r="BC235" s="5"/>
      <c r="BD235" s="5"/>
      <c r="BE235" s="5"/>
      <c r="BF235" s="5"/>
      <c r="BG235" s="5"/>
      <c r="BH235" s="5"/>
      <c r="BI235" s="5"/>
      <c r="BJ235" s="168"/>
      <c r="BK235" s="27" t="s">
        <v>388</v>
      </c>
    </row>
    <row r="236" spans="1:66" s="166" customFormat="1" ht="12.95" customHeight="1" x14ac:dyDescent="0.25">
      <c r="A236" s="15" t="s">
        <v>133</v>
      </c>
      <c r="B236" s="15" t="s">
        <v>218</v>
      </c>
      <c r="C236" s="176" t="s">
        <v>547</v>
      </c>
      <c r="D236" s="178"/>
      <c r="E236" s="4" t="s">
        <v>260</v>
      </c>
      <c r="F236" s="22" t="s">
        <v>303</v>
      </c>
      <c r="G236" s="22" t="s">
        <v>304</v>
      </c>
      <c r="H236" s="22" t="s">
        <v>304</v>
      </c>
      <c r="I236" s="23" t="s">
        <v>120</v>
      </c>
      <c r="J236" s="23"/>
      <c r="K236" s="23"/>
      <c r="L236" s="22">
        <v>100</v>
      </c>
      <c r="M236" s="5">
        <v>230000000</v>
      </c>
      <c r="N236" s="5" t="s">
        <v>137</v>
      </c>
      <c r="O236" s="1" t="s">
        <v>166</v>
      </c>
      <c r="P236" s="23" t="s">
        <v>125</v>
      </c>
      <c r="Q236" s="24">
        <v>230000000</v>
      </c>
      <c r="R236" s="2" t="s">
        <v>382</v>
      </c>
      <c r="S236" s="25"/>
      <c r="T236" s="23" t="s">
        <v>127</v>
      </c>
      <c r="U236" s="5"/>
      <c r="V236" s="23"/>
      <c r="W236" s="23">
        <v>0</v>
      </c>
      <c r="X236" s="23">
        <v>100</v>
      </c>
      <c r="Y236" s="23">
        <v>0</v>
      </c>
      <c r="Z236" s="40"/>
      <c r="AA236" s="5" t="s">
        <v>138</v>
      </c>
      <c r="AB236" s="26"/>
      <c r="AC236" s="26"/>
      <c r="AD236" s="26">
        <v>188750236</v>
      </c>
      <c r="AE236" s="18">
        <f t="shared" si="171"/>
        <v>211400264.32000002</v>
      </c>
      <c r="AF236" s="26"/>
      <c r="AG236" s="26"/>
      <c r="AH236" s="26">
        <v>243107652</v>
      </c>
      <c r="AI236" s="18">
        <f t="shared" si="172"/>
        <v>272280570.24000001</v>
      </c>
      <c r="AJ236" s="19"/>
      <c r="AK236" s="19"/>
      <c r="AL236" s="19">
        <v>243107652</v>
      </c>
      <c r="AM236" s="18">
        <f t="shared" si="173"/>
        <v>272280570.24000001</v>
      </c>
      <c r="AN236" s="19"/>
      <c r="AO236" s="19"/>
      <c r="AP236" s="19"/>
      <c r="AQ236" s="19"/>
      <c r="AR236" s="19"/>
      <c r="AS236" s="19"/>
      <c r="AT236" s="19"/>
      <c r="AU236" s="19"/>
      <c r="AV236" s="65"/>
      <c r="AW236" s="42">
        <v>0</v>
      </c>
      <c r="AX236" s="42">
        <f t="shared" si="152"/>
        <v>0</v>
      </c>
      <c r="AY236" s="9" t="s">
        <v>129</v>
      </c>
      <c r="AZ236" s="1" t="s">
        <v>305</v>
      </c>
      <c r="BA236" s="1" t="s">
        <v>306</v>
      </c>
      <c r="BB236" s="5"/>
      <c r="BC236" s="5"/>
      <c r="BD236" s="5"/>
      <c r="BE236" s="5"/>
      <c r="BF236" s="5"/>
      <c r="BG236" s="5"/>
      <c r="BH236" s="5"/>
      <c r="BI236" s="5"/>
      <c r="BJ236" s="168"/>
      <c r="BK236" s="27" t="s">
        <v>375</v>
      </c>
    </row>
    <row r="237" spans="1:66" s="166" customFormat="1" ht="12.95" customHeight="1" x14ac:dyDescent="0.25">
      <c r="A237" s="15" t="s">
        <v>133</v>
      </c>
      <c r="B237" s="15" t="s">
        <v>218</v>
      </c>
      <c r="C237" s="175" t="s">
        <v>307</v>
      </c>
      <c r="D237" s="175"/>
      <c r="E237" s="175" t="s">
        <v>308</v>
      </c>
      <c r="F237" s="22" t="s">
        <v>309</v>
      </c>
      <c r="G237" s="22" t="s">
        <v>310</v>
      </c>
      <c r="H237" s="22" t="s">
        <v>310</v>
      </c>
      <c r="I237" s="23" t="s">
        <v>120</v>
      </c>
      <c r="J237" s="23"/>
      <c r="K237" s="23"/>
      <c r="L237" s="22">
        <v>100</v>
      </c>
      <c r="M237" s="5">
        <v>230000000</v>
      </c>
      <c r="N237" s="5" t="s">
        <v>137</v>
      </c>
      <c r="O237" s="5" t="s">
        <v>239</v>
      </c>
      <c r="P237" s="23" t="s">
        <v>125</v>
      </c>
      <c r="Q237" s="24">
        <v>230000000</v>
      </c>
      <c r="R237" s="25" t="s">
        <v>189</v>
      </c>
      <c r="S237" s="25"/>
      <c r="T237" s="23"/>
      <c r="U237" s="5" t="s">
        <v>126</v>
      </c>
      <c r="V237" s="23" t="s">
        <v>127</v>
      </c>
      <c r="W237" s="23">
        <v>0</v>
      </c>
      <c r="X237" s="23">
        <v>100</v>
      </c>
      <c r="Y237" s="23">
        <v>0</v>
      </c>
      <c r="Z237" s="40"/>
      <c r="AA237" s="5" t="s">
        <v>138</v>
      </c>
      <c r="AB237" s="26"/>
      <c r="AC237" s="26"/>
      <c r="AD237" s="26">
        <v>517685594.99999988</v>
      </c>
      <c r="AE237" s="26">
        <v>579807866.39999998</v>
      </c>
      <c r="AF237" s="26"/>
      <c r="AG237" s="26"/>
      <c r="AH237" s="26">
        <v>517685594.99999988</v>
      </c>
      <c r="AI237" s="26">
        <v>579807866.39999998</v>
      </c>
      <c r="AJ237" s="19"/>
      <c r="AK237" s="19"/>
      <c r="AL237" s="19">
        <v>517685594.99999988</v>
      </c>
      <c r="AM237" s="19">
        <v>579807866.39999998</v>
      </c>
      <c r="AN237" s="19">
        <v>0</v>
      </c>
      <c r="AO237" s="19">
        <v>0</v>
      </c>
      <c r="AP237" s="19">
        <v>0</v>
      </c>
      <c r="AQ237" s="19">
        <v>0</v>
      </c>
      <c r="AR237" s="19">
        <v>0</v>
      </c>
      <c r="AS237" s="19">
        <v>0</v>
      </c>
      <c r="AT237" s="19">
        <v>0</v>
      </c>
      <c r="AU237" s="19">
        <v>0</v>
      </c>
      <c r="AV237" s="42"/>
      <c r="AW237" s="42">
        <v>0</v>
      </c>
      <c r="AX237" s="42">
        <f t="shared" ref="AX237:AX238" si="174">AW237*1.12</f>
        <v>0</v>
      </c>
      <c r="AY237" s="9" t="s">
        <v>129</v>
      </c>
      <c r="AZ237" s="1" t="s">
        <v>311</v>
      </c>
      <c r="BA237" s="1" t="s">
        <v>312</v>
      </c>
      <c r="BB237" s="5"/>
      <c r="BC237" s="5"/>
      <c r="BD237" s="5"/>
      <c r="BE237" s="5"/>
      <c r="BF237" s="5"/>
      <c r="BG237" s="5"/>
      <c r="BH237" s="5"/>
      <c r="BI237" s="5"/>
      <c r="BJ237" s="168"/>
      <c r="BK237" s="27"/>
    </row>
    <row r="238" spans="1:66" s="166" customFormat="1" ht="12.95" customHeight="1" x14ac:dyDescent="0.25">
      <c r="A238" s="15" t="s">
        <v>133</v>
      </c>
      <c r="B238" s="15" t="s">
        <v>218</v>
      </c>
      <c r="C238" s="176" t="s">
        <v>391</v>
      </c>
      <c r="D238" s="177"/>
      <c r="E238" s="4" t="s">
        <v>308</v>
      </c>
      <c r="F238" s="22" t="s">
        <v>309</v>
      </c>
      <c r="G238" s="22" t="s">
        <v>310</v>
      </c>
      <c r="H238" s="22" t="s">
        <v>310</v>
      </c>
      <c r="I238" s="23" t="s">
        <v>120</v>
      </c>
      <c r="J238" s="23"/>
      <c r="K238" s="23"/>
      <c r="L238" s="22">
        <v>100</v>
      </c>
      <c r="M238" s="5">
        <v>230000000</v>
      </c>
      <c r="N238" s="5" t="s">
        <v>137</v>
      </c>
      <c r="O238" s="1" t="s">
        <v>126</v>
      </c>
      <c r="P238" s="23" t="s">
        <v>125</v>
      </c>
      <c r="Q238" s="24">
        <v>230000000</v>
      </c>
      <c r="R238" s="25" t="s">
        <v>189</v>
      </c>
      <c r="S238" s="25"/>
      <c r="T238" s="23" t="s">
        <v>127</v>
      </c>
      <c r="U238" s="5"/>
      <c r="V238" s="23"/>
      <c r="W238" s="23">
        <v>0</v>
      </c>
      <c r="X238" s="23">
        <v>100</v>
      </c>
      <c r="Y238" s="23">
        <v>0</v>
      </c>
      <c r="Z238" s="40"/>
      <c r="AA238" s="5" t="s">
        <v>138</v>
      </c>
      <c r="AB238" s="26"/>
      <c r="AC238" s="26"/>
      <c r="AD238" s="26">
        <v>397111415</v>
      </c>
      <c r="AE238" s="18">
        <f t="shared" ref="AE238:AE239" si="175">AD238*1.12</f>
        <v>444764784.80000007</v>
      </c>
      <c r="AF238" s="26"/>
      <c r="AG238" s="26"/>
      <c r="AH238" s="26">
        <v>517685594.99999988</v>
      </c>
      <c r="AI238" s="18">
        <f t="shared" ref="AI238:AI239" si="176">AH238*1.12</f>
        <v>579807866.39999998</v>
      </c>
      <c r="AJ238" s="19"/>
      <c r="AK238" s="19"/>
      <c r="AL238" s="19">
        <v>517685594.99999988</v>
      </c>
      <c r="AM238" s="18">
        <f t="shared" ref="AM238:AM239" si="177">AL238*1.12</f>
        <v>579807866.39999998</v>
      </c>
      <c r="AN238" s="19">
        <v>0</v>
      </c>
      <c r="AO238" s="19">
        <v>0</v>
      </c>
      <c r="AP238" s="19">
        <v>0</v>
      </c>
      <c r="AQ238" s="19">
        <v>0</v>
      </c>
      <c r="AR238" s="19">
        <v>0</v>
      </c>
      <c r="AS238" s="19">
        <v>0</v>
      </c>
      <c r="AT238" s="19">
        <v>0</v>
      </c>
      <c r="AU238" s="19">
        <v>0</v>
      </c>
      <c r="AV238" s="65"/>
      <c r="AW238" s="42">
        <v>0</v>
      </c>
      <c r="AX238" s="42">
        <f t="shared" si="174"/>
        <v>0</v>
      </c>
      <c r="AY238" s="9" t="s">
        <v>129</v>
      </c>
      <c r="AZ238" s="1" t="s">
        <v>311</v>
      </c>
      <c r="BA238" s="1" t="s">
        <v>312</v>
      </c>
      <c r="BB238" s="5"/>
      <c r="BC238" s="5"/>
      <c r="BD238" s="5"/>
      <c r="BE238" s="5"/>
      <c r="BF238" s="5"/>
      <c r="BG238" s="5"/>
      <c r="BH238" s="5"/>
      <c r="BI238" s="5"/>
      <c r="BJ238" s="168"/>
      <c r="BK238" s="27" t="s">
        <v>388</v>
      </c>
    </row>
    <row r="239" spans="1:66" s="166" customFormat="1" ht="12.95" customHeight="1" x14ac:dyDescent="0.25">
      <c r="A239" s="15" t="s">
        <v>133</v>
      </c>
      <c r="B239" s="15" t="s">
        <v>218</v>
      </c>
      <c r="C239" s="176" t="s">
        <v>548</v>
      </c>
      <c r="D239" s="178"/>
      <c r="E239" s="4" t="s">
        <v>308</v>
      </c>
      <c r="F239" s="22" t="s">
        <v>309</v>
      </c>
      <c r="G239" s="22" t="s">
        <v>310</v>
      </c>
      <c r="H239" s="22" t="s">
        <v>310</v>
      </c>
      <c r="I239" s="23" t="s">
        <v>120</v>
      </c>
      <c r="J239" s="23"/>
      <c r="K239" s="23"/>
      <c r="L239" s="22">
        <v>100</v>
      </c>
      <c r="M239" s="5">
        <v>230000000</v>
      </c>
      <c r="N239" s="5" t="s">
        <v>137</v>
      </c>
      <c r="O239" s="1" t="s">
        <v>166</v>
      </c>
      <c r="P239" s="23" t="s">
        <v>125</v>
      </c>
      <c r="Q239" s="24">
        <v>230000000</v>
      </c>
      <c r="R239" s="2" t="s">
        <v>382</v>
      </c>
      <c r="S239" s="25"/>
      <c r="T239" s="23" t="s">
        <v>127</v>
      </c>
      <c r="U239" s="5"/>
      <c r="V239" s="23"/>
      <c r="W239" s="23">
        <v>0</v>
      </c>
      <c r="X239" s="23">
        <v>100</v>
      </c>
      <c r="Y239" s="23">
        <v>0</v>
      </c>
      <c r="Z239" s="40"/>
      <c r="AA239" s="5" t="s">
        <v>138</v>
      </c>
      <c r="AB239" s="26"/>
      <c r="AC239" s="26"/>
      <c r="AD239" s="26">
        <v>397111415</v>
      </c>
      <c r="AE239" s="18">
        <f t="shared" si="175"/>
        <v>444764784.80000007</v>
      </c>
      <c r="AF239" s="26"/>
      <c r="AG239" s="26"/>
      <c r="AH239" s="26">
        <v>517685594.99999988</v>
      </c>
      <c r="AI239" s="18">
        <f t="shared" si="176"/>
        <v>579807866.39999998</v>
      </c>
      <c r="AJ239" s="19"/>
      <c r="AK239" s="19"/>
      <c r="AL239" s="19">
        <v>517685594.99999988</v>
      </c>
      <c r="AM239" s="18">
        <f t="shared" si="177"/>
        <v>579807866.39999998</v>
      </c>
      <c r="AN239" s="19"/>
      <c r="AO239" s="19"/>
      <c r="AP239" s="19"/>
      <c r="AQ239" s="19"/>
      <c r="AR239" s="19"/>
      <c r="AS239" s="19"/>
      <c r="AT239" s="19"/>
      <c r="AU239" s="19"/>
      <c r="AV239" s="65"/>
      <c r="AW239" s="42">
        <v>0</v>
      </c>
      <c r="AX239" s="42">
        <f t="shared" si="152"/>
        <v>0</v>
      </c>
      <c r="AY239" s="9" t="s">
        <v>129</v>
      </c>
      <c r="AZ239" s="1" t="s">
        <v>311</v>
      </c>
      <c r="BA239" s="1" t="s">
        <v>312</v>
      </c>
      <c r="BB239" s="5"/>
      <c r="BC239" s="5"/>
      <c r="BD239" s="5"/>
      <c r="BE239" s="5"/>
      <c r="BF239" s="5"/>
      <c r="BG239" s="5"/>
      <c r="BH239" s="5"/>
      <c r="BI239" s="5"/>
      <c r="BJ239" s="168"/>
      <c r="BK239" s="27" t="s">
        <v>375</v>
      </c>
    </row>
    <row r="240" spans="1:66" s="166" customFormat="1" ht="12.95" customHeight="1" x14ac:dyDescent="0.25">
      <c r="A240" s="15" t="s">
        <v>133</v>
      </c>
      <c r="B240" s="15" t="s">
        <v>218</v>
      </c>
      <c r="C240" s="175" t="s">
        <v>313</v>
      </c>
      <c r="D240" s="175"/>
      <c r="E240" s="175" t="s">
        <v>314</v>
      </c>
      <c r="F240" s="22" t="s">
        <v>315</v>
      </c>
      <c r="G240" s="22" t="s">
        <v>316</v>
      </c>
      <c r="H240" s="22" t="s">
        <v>317</v>
      </c>
      <c r="I240" s="23" t="s">
        <v>120</v>
      </c>
      <c r="J240" s="23"/>
      <c r="K240" s="23"/>
      <c r="L240" s="22">
        <v>100</v>
      </c>
      <c r="M240" s="5">
        <v>230000000</v>
      </c>
      <c r="N240" s="5" t="s">
        <v>137</v>
      </c>
      <c r="O240" s="5" t="s">
        <v>239</v>
      </c>
      <c r="P240" s="23" t="s">
        <v>125</v>
      </c>
      <c r="Q240" s="24">
        <v>230000000</v>
      </c>
      <c r="R240" s="25" t="s">
        <v>145</v>
      </c>
      <c r="S240" s="25"/>
      <c r="T240" s="23"/>
      <c r="U240" s="5" t="s">
        <v>126</v>
      </c>
      <c r="V240" s="23" t="s">
        <v>127</v>
      </c>
      <c r="W240" s="23">
        <v>0</v>
      </c>
      <c r="X240" s="23">
        <v>100</v>
      </c>
      <c r="Y240" s="23">
        <v>0</v>
      </c>
      <c r="Z240" s="40"/>
      <c r="AA240" s="5" t="s">
        <v>138</v>
      </c>
      <c r="AB240" s="26"/>
      <c r="AC240" s="26"/>
      <c r="AD240" s="26">
        <v>214564730.00000018</v>
      </c>
      <c r="AE240" s="26">
        <v>240312497.60000023</v>
      </c>
      <c r="AF240" s="26"/>
      <c r="AG240" s="26"/>
      <c r="AH240" s="26">
        <v>214564730.00000018</v>
      </c>
      <c r="AI240" s="26">
        <v>240312497.60000023</v>
      </c>
      <c r="AJ240" s="19"/>
      <c r="AK240" s="19"/>
      <c r="AL240" s="19">
        <v>214564730.00000018</v>
      </c>
      <c r="AM240" s="19">
        <v>240312497.60000023</v>
      </c>
      <c r="AN240" s="19">
        <v>0</v>
      </c>
      <c r="AO240" s="19">
        <v>0</v>
      </c>
      <c r="AP240" s="19">
        <v>0</v>
      </c>
      <c r="AQ240" s="19">
        <v>0</v>
      </c>
      <c r="AR240" s="19">
        <v>0</v>
      </c>
      <c r="AS240" s="19">
        <v>0</v>
      </c>
      <c r="AT240" s="19">
        <v>0</v>
      </c>
      <c r="AU240" s="19">
        <v>0</v>
      </c>
      <c r="AV240" s="42"/>
      <c r="AW240" s="42">
        <v>0</v>
      </c>
      <c r="AX240" s="42">
        <f t="shared" ref="AX240:AX241" si="178">AW240*1.12</f>
        <v>0</v>
      </c>
      <c r="AY240" s="9" t="s">
        <v>129</v>
      </c>
      <c r="AZ240" s="1" t="s">
        <v>318</v>
      </c>
      <c r="BA240" s="1" t="s">
        <v>319</v>
      </c>
      <c r="BB240" s="5"/>
      <c r="BC240" s="5"/>
      <c r="BD240" s="5"/>
      <c r="BE240" s="5"/>
      <c r="BF240" s="5"/>
      <c r="BG240" s="5"/>
      <c r="BH240" s="5"/>
      <c r="BI240" s="5"/>
      <c r="BJ240" s="168"/>
      <c r="BK240" s="27"/>
    </row>
    <row r="241" spans="1:66" s="166" customFormat="1" ht="12.95" customHeight="1" x14ac:dyDescent="0.25">
      <c r="A241" s="15" t="s">
        <v>133</v>
      </c>
      <c r="B241" s="15" t="s">
        <v>218</v>
      </c>
      <c r="C241" s="176" t="s">
        <v>392</v>
      </c>
      <c r="D241" s="177"/>
      <c r="E241" s="4" t="s">
        <v>314</v>
      </c>
      <c r="F241" s="22" t="s">
        <v>315</v>
      </c>
      <c r="G241" s="22" t="s">
        <v>316</v>
      </c>
      <c r="H241" s="22" t="s">
        <v>317</v>
      </c>
      <c r="I241" s="23" t="s">
        <v>120</v>
      </c>
      <c r="J241" s="23"/>
      <c r="K241" s="23"/>
      <c r="L241" s="22">
        <v>100</v>
      </c>
      <c r="M241" s="5">
        <v>230000000</v>
      </c>
      <c r="N241" s="5" t="s">
        <v>137</v>
      </c>
      <c r="O241" s="1" t="s">
        <v>126</v>
      </c>
      <c r="P241" s="23" t="s">
        <v>125</v>
      </c>
      <c r="Q241" s="24">
        <v>230000000</v>
      </c>
      <c r="R241" s="25" t="s">
        <v>145</v>
      </c>
      <c r="S241" s="25"/>
      <c r="T241" s="23" t="s">
        <v>127</v>
      </c>
      <c r="U241" s="5"/>
      <c r="V241" s="23"/>
      <c r="W241" s="23">
        <v>0</v>
      </c>
      <c r="X241" s="23">
        <v>100</v>
      </c>
      <c r="Y241" s="23">
        <v>0</v>
      </c>
      <c r="Z241" s="40"/>
      <c r="AA241" s="5" t="s">
        <v>138</v>
      </c>
      <c r="AB241" s="26"/>
      <c r="AC241" s="26"/>
      <c r="AD241" s="26">
        <v>161644870</v>
      </c>
      <c r="AE241" s="18">
        <f t="shared" ref="AE241:AE242" si="179">AD241*1.12</f>
        <v>181042254.40000001</v>
      </c>
      <c r="AF241" s="26"/>
      <c r="AG241" s="26"/>
      <c r="AH241" s="26">
        <v>214564730.00000018</v>
      </c>
      <c r="AI241" s="18">
        <f t="shared" ref="AI241:AI242" si="180">AH241*1.12</f>
        <v>240312497.60000023</v>
      </c>
      <c r="AJ241" s="19"/>
      <c r="AK241" s="19"/>
      <c r="AL241" s="19">
        <v>214564730.00000018</v>
      </c>
      <c r="AM241" s="18">
        <f t="shared" ref="AM241:AM242" si="181">AL241*1.12</f>
        <v>240312497.60000023</v>
      </c>
      <c r="AN241" s="19">
        <v>0</v>
      </c>
      <c r="AO241" s="19">
        <v>0</v>
      </c>
      <c r="AP241" s="19">
        <v>0</v>
      </c>
      <c r="AQ241" s="19">
        <v>0</v>
      </c>
      <c r="AR241" s="19">
        <v>0</v>
      </c>
      <c r="AS241" s="19">
        <v>0</v>
      </c>
      <c r="AT241" s="19">
        <v>0</v>
      </c>
      <c r="AU241" s="19">
        <v>0</v>
      </c>
      <c r="AV241" s="65"/>
      <c r="AW241" s="42">
        <v>0</v>
      </c>
      <c r="AX241" s="42">
        <f t="shared" si="178"/>
        <v>0</v>
      </c>
      <c r="AY241" s="9" t="s">
        <v>129</v>
      </c>
      <c r="AZ241" s="1" t="s">
        <v>318</v>
      </c>
      <c r="BA241" s="1" t="s">
        <v>319</v>
      </c>
      <c r="BB241" s="5"/>
      <c r="BC241" s="5"/>
      <c r="BD241" s="5"/>
      <c r="BE241" s="5"/>
      <c r="BF241" s="5"/>
      <c r="BG241" s="5"/>
      <c r="BH241" s="5"/>
      <c r="BI241" s="5"/>
      <c r="BJ241" s="168"/>
      <c r="BK241" s="27" t="s">
        <v>388</v>
      </c>
    </row>
    <row r="242" spans="1:66" s="166" customFormat="1" ht="12.95" customHeight="1" x14ac:dyDescent="0.25">
      <c r="A242" s="15" t="s">
        <v>133</v>
      </c>
      <c r="B242" s="15" t="s">
        <v>218</v>
      </c>
      <c r="C242" s="176" t="s">
        <v>539</v>
      </c>
      <c r="D242" s="178"/>
      <c r="E242" s="4" t="s">
        <v>314</v>
      </c>
      <c r="F242" s="22" t="s">
        <v>315</v>
      </c>
      <c r="G242" s="22" t="s">
        <v>316</v>
      </c>
      <c r="H242" s="22" t="s">
        <v>317</v>
      </c>
      <c r="I242" s="23" t="s">
        <v>120</v>
      </c>
      <c r="J242" s="23"/>
      <c r="K242" s="23"/>
      <c r="L242" s="22">
        <v>100</v>
      </c>
      <c r="M242" s="5">
        <v>230000000</v>
      </c>
      <c r="N242" s="5" t="s">
        <v>137</v>
      </c>
      <c r="O242" s="1" t="s">
        <v>166</v>
      </c>
      <c r="P242" s="23" t="s">
        <v>125</v>
      </c>
      <c r="Q242" s="24">
        <v>230000000</v>
      </c>
      <c r="R242" s="25" t="s">
        <v>145</v>
      </c>
      <c r="S242" s="25"/>
      <c r="T242" s="23" t="s">
        <v>127</v>
      </c>
      <c r="U242" s="5"/>
      <c r="V242" s="23"/>
      <c r="W242" s="23">
        <v>0</v>
      </c>
      <c r="X242" s="23">
        <v>100</v>
      </c>
      <c r="Y242" s="23">
        <v>0</v>
      </c>
      <c r="Z242" s="40"/>
      <c r="AA242" s="5" t="s">
        <v>138</v>
      </c>
      <c r="AB242" s="26"/>
      <c r="AC242" s="26"/>
      <c r="AD242" s="26">
        <v>161644870</v>
      </c>
      <c r="AE242" s="18">
        <f t="shared" si="179"/>
        <v>181042254.40000001</v>
      </c>
      <c r="AF242" s="26"/>
      <c r="AG242" s="26"/>
      <c r="AH242" s="26">
        <v>214564730.00000018</v>
      </c>
      <c r="AI242" s="18">
        <f t="shared" si="180"/>
        <v>240312497.60000023</v>
      </c>
      <c r="AJ242" s="19"/>
      <c r="AK242" s="19"/>
      <c r="AL242" s="19">
        <v>214564730.00000018</v>
      </c>
      <c r="AM242" s="18">
        <f t="shared" si="181"/>
        <v>240312497.60000023</v>
      </c>
      <c r="AN242" s="19"/>
      <c r="AO242" s="19"/>
      <c r="AP242" s="19"/>
      <c r="AQ242" s="19"/>
      <c r="AR242" s="19"/>
      <c r="AS242" s="19"/>
      <c r="AT242" s="19"/>
      <c r="AU242" s="19"/>
      <c r="AV242" s="65"/>
      <c r="AW242" s="42">
        <f t="shared" si="151"/>
        <v>590774330.00000036</v>
      </c>
      <c r="AX242" s="42">
        <f t="shared" si="152"/>
        <v>661667249.6000005</v>
      </c>
      <c r="AY242" s="9" t="s">
        <v>129</v>
      </c>
      <c r="AZ242" s="1" t="s">
        <v>318</v>
      </c>
      <c r="BA242" s="1" t="s">
        <v>319</v>
      </c>
      <c r="BB242" s="5"/>
      <c r="BC242" s="5"/>
      <c r="BD242" s="5"/>
      <c r="BE242" s="5"/>
      <c r="BF242" s="5"/>
      <c r="BG242" s="5"/>
      <c r="BH242" s="5"/>
      <c r="BI242" s="5"/>
      <c r="BJ242" s="168"/>
      <c r="BK242" s="27">
        <v>14</v>
      </c>
    </row>
    <row r="243" spans="1:66" s="166" customFormat="1" ht="12.95" customHeight="1" x14ac:dyDescent="0.25">
      <c r="A243" s="15" t="s">
        <v>133</v>
      </c>
      <c r="B243" s="15" t="s">
        <v>218</v>
      </c>
      <c r="C243" s="175" t="s">
        <v>320</v>
      </c>
      <c r="D243" s="175"/>
      <c r="E243" s="175" t="s">
        <v>321</v>
      </c>
      <c r="F243" s="22" t="s">
        <v>315</v>
      </c>
      <c r="G243" s="22" t="s">
        <v>316</v>
      </c>
      <c r="H243" s="22" t="s">
        <v>317</v>
      </c>
      <c r="I243" s="23" t="s">
        <v>120</v>
      </c>
      <c r="J243" s="23"/>
      <c r="K243" s="23"/>
      <c r="L243" s="22">
        <v>100</v>
      </c>
      <c r="M243" s="5">
        <v>230000000</v>
      </c>
      <c r="N243" s="5" t="s">
        <v>137</v>
      </c>
      <c r="O243" s="5" t="s">
        <v>239</v>
      </c>
      <c r="P243" s="23" t="s">
        <v>125</v>
      </c>
      <c r="Q243" s="24">
        <v>230000000</v>
      </c>
      <c r="R243" s="25" t="s">
        <v>257</v>
      </c>
      <c r="S243" s="25"/>
      <c r="T243" s="23"/>
      <c r="U243" s="5" t="s">
        <v>126</v>
      </c>
      <c r="V243" s="23" t="s">
        <v>127</v>
      </c>
      <c r="W243" s="23">
        <v>0</v>
      </c>
      <c r="X243" s="23">
        <v>100</v>
      </c>
      <c r="Y243" s="23">
        <v>0</v>
      </c>
      <c r="Z243" s="40"/>
      <c r="AA243" s="5" t="s">
        <v>138</v>
      </c>
      <c r="AB243" s="26"/>
      <c r="AC243" s="26"/>
      <c r="AD243" s="26">
        <v>351351750</v>
      </c>
      <c r="AE243" s="26">
        <v>393513960.00000006</v>
      </c>
      <c r="AF243" s="26"/>
      <c r="AG243" s="26"/>
      <c r="AH243" s="26">
        <v>351351750</v>
      </c>
      <c r="AI243" s="26">
        <v>393513960.00000006</v>
      </c>
      <c r="AJ243" s="19"/>
      <c r="AK243" s="19"/>
      <c r="AL243" s="19">
        <v>351351750</v>
      </c>
      <c r="AM243" s="19">
        <v>393513960.00000006</v>
      </c>
      <c r="AN243" s="19">
        <v>0</v>
      </c>
      <c r="AO243" s="19">
        <v>0</v>
      </c>
      <c r="AP243" s="19">
        <v>0</v>
      </c>
      <c r="AQ243" s="19">
        <v>0</v>
      </c>
      <c r="AR243" s="19">
        <v>0</v>
      </c>
      <c r="AS243" s="19">
        <v>0</v>
      </c>
      <c r="AT243" s="19">
        <v>0</v>
      </c>
      <c r="AU243" s="19">
        <v>0</v>
      </c>
      <c r="AV243" s="42"/>
      <c r="AW243" s="42">
        <v>0</v>
      </c>
      <c r="AX243" s="42">
        <f t="shared" ref="AX243:AX244" si="182">AW243*1.12</f>
        <v>0</v>
      </c>
      <c r="AY243" s="9" t="s">
        <v>129</v>
      </c>
      <c r="AZ243" s="1" t="s">
        <v>322</v>
      </c>
      <c r="BA243" s="1" t="s">
        <v>323</v>
      </c>
      <c r="BB243" s="5"/>
      <c r="BC243" s="5"/>
      <c r="BD243" s="5"/>
      <c r="BE243" s="5"/>
      <c r="BF243" s="5"/>
      <c r="BG243" s="5"/>
      <c r="BH243" s="5"/>
      <c r="BI243" s="5"/>
      <c r="BJ243" s="168"/>
      <c r="BK243" s="27"/>
    </row>
    <row r="244" spans="1:66" s="166" customFormat="1" ht="12.95" customHeight="1" x14ac:dyDescent="0.25">
      <c r="A244" s="15" t="s">
        <v>133</v>
      </c>
      <c r="B244" s="15" t="s">
        <v>218</v>
      </c>
      <c r="C244" s="176" t="s">
        <v>393</v>
      </c>
      <c r="D244" s="177"/>
      <c r="E244" s="4" t="s">
        <v>321</v>
      </c>
      <c r="F244" s="22" t="s">
        <v>315</v>
      </c>
      <c r="G244" s="22" t="s">
        <v>316</v>
      </c>
      <c r="H244" s="22" t="s">
        <v>317</v>
      </c>
      <c r="I244" s="23" t="s">
        <v>120</v>
      </c>
      <c r="J244" s="23"/>
      <c r="K244" s="23"/>
      <c r="L244" s="22">
        <v>100</v>
      </c>
      <c r="M244" s="5">
        <v>230000000</v>
      </c>
      <c r="N244" s="5" t="s">
        <v>137</v>
      </c>
      <c r="O244" s="1" t="s">
        <v>126</v>
      </c>
      <c r="P244" s="23" t="s">
        <v>125</v>
      </c>
      <c r="Q244" s="24">
        <v>230000000</v>
      </c>
      <c r="R244" s="25" t="s">
        <v>257</v>
      </c>
      <c r="S244" s="25"/>
      <c r="T244" s="23" t="s">
        <v>127</v>
      </c>
      <c r="U244" s="5"/>
      <c r="V244" s="23"/>
      <c r="W244" s="23">
        <v>0</v>
      </c>
      <c r="X244" s="23">
        <v>100</v>
      </c>
      <c r="Y244" s="23">
        <v>0</v>
      </c>
      <c r="Z244" s="40"/>
      <c r="AA244" s="5" t="s">
        <v>138</v>
      </c>
      <c r="AB244" s="26"/>
      <c r="AC244" s="26"/>
      <c r="AD244" s="26">
        <v>266160350</v>
      </c>
      <c r="AE244" s="18">
        <f t="shared" ref="AE244:AE245" si="183">AD244*1.12</f>
        <v>298099592</v>
      </c>
      <c r="AF244" s="26"/>
      <c r="AG244" s="26"/>
      <c r="AH244" s="26">
        <v>351351750</v>
      </c>
      <c r="AI244" s="18">
        <f t="shared" ref="AI244:AI245" si="184">AH244*1.12</f>
        <v>393513960.00000006</v>
      </c>
      <c r="AJ244" s="19"/>
      <c r="AK244" s="19"/>
      <c r="AL244" s="19">
        <v>351351750</v>
      </c>
      <c r="AM244" s="18">
        <f t="shared" ref="AM244:AM245" si="185">AL244*1.12</f>
        <v>393513960.00000006</v>
      </c>
      <c r="AN244" s="19">
        <v>0</v>
      </c>
      <c r="AO244" s="19">
        <v>0</v>
      </c>
      <c r="AP244" s="19">
        <v>0</v>
      </c>
      <c r="AQ244" s="19">
        <v>0</v>
      </c>
      <c r="AR244" s="19">
        <v>0</v>
      </c>
      <c r="AS244" s="19">
        <v>0</v>
      </c>
      <c r="AT244" s="19">
        <v>0</v>
      </c>
      <c r="AU244" s="19">
        <v>0</v>
      </c>
      <c r="AV244" s="65"/>
      <c r="AW244" s="42">
        <v>0</v>
      </c>
      <c r="AX244" s="42">
        <f t="shared" si="182"/>
        <v>0</v>
      </c>
      <c r="AY244" s="9" t="s">
        <v>129</v>
      </c>
      <c r="AZ244" s="1" t="s">
        <v>322</v>
      </c>
      <c r="BA244" s="1" t="s">
        <v>323</v>
      </c>
      <c r="BB244" s="5"/>
      <c r="BC244" s="5"/>
      <c r="BD244" s="5"/>
      <c r="BE244" s="5"/>
      <c r="BF244" s="5"/>
      <c r="BG244" s="5"/>
      <c r="BH244" s="5"/>
      <c r="BI244" s="5"/>
      <c r="BJ244" s="168"/>
      <c r="BK244" s="27" t="s">
        <v>388</v>
      </c>
    </row>
    <row r="245" spans="1:66" s="166" customFormat="1" ht="12.95" customHeight="1" x14ac:dyDescent="0.25">
      <c r="A245" s="15" t="s">
        <v>133</v>
      </c>
      <c r="B245" s="15" t="s">
        <v>218</v>
      </c>
      <c r="C245" s="176" t="s">
        <v>540</v>
      </c>
      <c r="D245" s="178"/>
      <c r="E245" s="4" t="s">
        <v>321</v>
      </c>
      <c r="F245" s="22" t="s">
        <v>315</v>
      </c>
      <c r="G245" s="22" t="s">
        <v>316</v>
      </c>
      <c r="H245" s="22" t="s">
        <v>317</v>
      </c>
      <c r="I245" s="23" t="s">
        <v>120</v>
      </c>
      <c r="J245" s="23"/>
      <c r="K245" s="23"/>
      <c r="L245" s="22">
        <v>100</v>
      </c>
      <c r="M245" s="5">
        <v>230000000</v>
      </c>
      <c r="N245" s="5" t="s">
        <v>137</v>
      </c>
      <c r="O245" s="1" t="s">
        <v>166</v>
      </c>
      <c r="P245" s="23" t="s">
        <v>125</v>
      </c>
      <c r="Q245" s="24">
        <v>230000000</v>
      </c>
      <c r="R245" s="25" t="s">
        <v>257</v>
      </c>
      <c r="S245" s="25"/>
      <c r="T245" s="23" t="s">
        <v>127</v>
      </c>
      <c r="U245" s="5"/>
      <c r="V245" s="23"/>
      <c r="W245" s="23">
        <v>0</v>
      </c>
      <c r="X245" s="23">
        <v>100</v>
      </c>
      <c r="Y245" s="23">
        <v>0</v>
      </c>
      <c r="Z245" s="40"/>
      <c r="AA245" s="5" t="s">
        <v>138</v>
      </c>
      <c r="AB245" s="26"/>
      <c r="AC245" s="26"/>
      <c r="AD245" s="26">
        <v>266160350</v>
      </c>
      <c r="AE245" s="18">
        <f t="shared" si="183"/>
        <v>298099592</v>
      </c>
      <c r="AF245" s="26"/>
      <c r="AG245" s="26"/>
      <c r="AH245" s="26">
        <v>351351750</v>
      </c>
      <c r="AI245" s="18">
        <f t="shared" si="184"/>
        <v>393513960.00000006</v>
      </c>
      <c r="AJ245" s="19"/>
      <c r="AK245" s="19"/>
      <c r="AL245" s="19">
        <v>351351750</v>
      </c>
      <c r="AM245" s="18">
        <f t="shared" si="185"/>
        <v>393513960.00000006</v>
      </c>
      <c r="AN245" s="19"/>
      <c r="AO245" s="19"/>
      <c r="AP245" s="19"/>
      <c r="AQ245" s="19"/>
      <c r="AR245" s="19"/>
      <c r="AS245" s="19"/>
      <c r="AT245" s="19"/>
      <c r="AU245" s="19"/>
      <c r="AV245" s="65"/>
      <c r="AW245" s="42">
        <f t="shared" si="151"/>
        <v>968863850</v>
      </c>
      <c r="AX245" s="42">
        <f t="shared" si="152"/>
        <v>1085127512</v>
      </c>
      <c r="AY245" s="9" t="s">
        <v>129</v>
      </c>
      <c r="AZ245" s="1" t="s">
        <v>322</v>
      </c>
      <c r="BA245" s="1" t="s">
        <v>323</v>
      </c>
      <c r="BB245" s="5"/>
      <c r="BC245" s="5"/>
      <c r="BD245" s="5"/>
      <c r="BE245" s="5"/>
      <c r="BF245" s="5"/>
      <c r="BG245" s="5"/>
      <c r="BH245" s="5"/>
      <c r="BI245" s="5"/>
      <c r="BJ245" s="168"/>
      <c r="BK245" s="27">
        <v>14</v>
      </c>
    </row>
    <row r="246" spans="1:66" s="166" customFormat="1" ht="12.95" customHeight="1" x14ac:dyDescent="0.25">
      <c r="A246" s="15" t="s">
        <v>133</v>
      </c>
      <c r="B246" s="15" t="s">
        <v>218</v>
      </c>
      <c r="C246" s="175" t="s">
        <v>297</v>
      </c>
      <c r="D246" s="175"/>
      <c r="E246" s="175" t="s">
        <v>324</v>
      </c>
      <c r="F246" s="22" t="s">
        <v>315</v>
      </c>
      <c r="G246" s="22" t="s">
        <v>316</v>
      </c>
      <c r="H246" s="22" t="s">
        <v>317</v>
      </c>
      <c r="I246" s="23" t="s">
        <v>120</v>
      </c>
      <c r="J246" s="23"/>
      <c r="K246" s="23"/>
      <c r="L246" s="22">
        <v>100</v>
      </c>
      <c r="M246" s="5">
        <v>230000000</v>
      </c>
      <c r="N246" s="5" t="s">
        <v>137</v>
      </c>
      <c r="O246" s="5" t="s">
        <v>239</v>
      </c>
      <c r="P246" s="23" t="s">
        <v>125</v>
      </c>
      <c r="Q246" s="24">
        <v>230000000</v>
      </c>
      <c r="R246" s="25" t="s">
        <v>262</v>
      </c>
      <c r="S246" s="25"/>
      <c r="T246" s="23"/>
      <c r="U246" s="5" t="s">
        <v>126</v>
      </c>
      <c r="V246" s="23" t="s">
        <v>127</v>
      </c>
      <c r="W246" s="23">
        <v>0</v>
      </c>
      <c r="X246" s="23">
        <v>100</v>
      </c>
      <c r="Y246" s="23">
        <v>0</v>
      </c>
      <c r="Z246" s="40"/>
      <c r="AA246" s="5" t="s">
        <v>138</v>
      </c>
      <c r="AB246" s="26"/>
      <c r="AC246" s="26"/>
      <c r="AD246" s="26">
        <v>219333109.99999997</v>
      </c>
      <c r="AE246" s="26">
        <v>245653083.19999999</v>
      </c>
      <c r="AF246" s="26"/>
      <c r="AG246" s="26"/>
      <c r="AH246" s="26">
        <v>219333109.99999997</v>
      </c>
      <c r="AI246" s="26">
        <v>245653083.19999999</v>
      </c>
      <c r="AJ246" s="19"/>
      <c r="AK246" s="19"/>
      <c r="AL246" s="19">
        <v>219333109.99999997</v>
      </c>
      <c r="AM246" s="19">
        <v>245653083.19999999</v>
      </c>
      <c r="AN246" s="19">
        <v>0</v>
      </c>
      <c r="AO246" s="19">
        <v>0</v>
      </c>
      <c r="AP246" s="19">
        <v>0</v>
      </c>
      <c r="AQ246" s="19">
        <v>0</v>
      </c>
      <c r="AR246" s="19">
        <v>0</v>
      </c>
      <c r="AS246" s="19">
        <v>0</v>
      </c>
      <c r="AT246" s="19">
        <v>0</v>
      </c>
      <c r="AU246" s="19">
        <v>0</v>
      </c>
      <c r="AV246" s="42"/>
      <c r="AW246" s="42">
        <v>0</v>
      </c>
      <c r="AX246" s="42">
        <f t="shared" ref="AX246:AX247" si="186">AW246*1.12</f>
        <v>0</v>
      </c>
      <c r="AY246" s="9" t="s">
        <v>129</v>
      </c>
      <c r="AZ246" s="1" t="s">
        <v>325</v>
      </c>
      <c r="BA246" s="1" t="s">
        <v>326</v>
      </c>
      <c r="BB246" s="5"/>
      <c r="BC246" s="5"/>
      <c r="BD246" s="5"/>
      <c r="BE246" s="5"/>
      <c r="BF246" s="5"/>
      <c r="BG246" s="5"/>
      <c r="BH246" s="5"/>
      <c r="BI246" s="5"/>
      <c r="BJ246" s="168"/>
      <c r="BK246" s="27"/>
    </row>
    <row r="247" spans="1:66" s="166" customFormat="1" ht="12.95" customHeight="1" x14ac:dyDescent="0.25">
      <c r="A247" s="15" t="s">
        <v>133</v>
      </c>
      <c r="B247" s="15" t="s">
        <v>218</v>
      </c>
      <c r="C247" s="176" t="s">
        <v>394</v>
      </c>
      <c r="D247" s="177"/>
      <c r="E247" s="4" t="s">
        <v>324</v>
      </c>
      <c r="F247" s="22" t="s">
        <v>315</v>
      </c>
      <c r="G247" s="22" t="s">
        <v>316</v>
      </c>
      <c r="H247" s="22" t="s">
        <v>317</v>
      </c>
      <c r="I247" s="23" t="s">
        <v>120</v>
      </c>
      <c r="J247" s="23"/>
      <c r="K247" s="23"/>
      <c r="L247" s="22">
        <v>100</v>
      </c>
      <c r="M247" s="5">
        <v>230000000</v>
      </c>
      <c r="N247" s="5" t="s">
        <v>137</v>
      </c>
      <c r="O247" s="1" t="s">
        <v>126</v>
      </c>
      <c r="P247" s="23" t="s">
        <v>125</v>
      </c>
      <c r="Q247" s="24">
        <v>230000000</v>
      </c>
      <c r="R247" s="25" t="s">
        <v>262</v>
      </c>
      <c r="S247" s="25"/>
      <c r="T247" s="23" t="s">
        <v>127</v>
      </c>
      <c r="U247" s="5"/>
      <c r="V247" s="23"/>
      <c r="W247" s="23">
        <v>0</v>
      </c>
      <c r="X247" s="23">
        <v>100</v>
      </c>
      <c r="Y247" s="23">
        <v>0</v>
      </c>
      <c r="Z247" s="40"/>
      <c r="AA247" s="5" t="s">
        <v>138</v>
      </c>
      <c r="AB247" s="26"/>
      <c r="AC247" s="26"/>
      <c r="AD247" s="26">
        <v>165437054</v>
      </c>
      <c r="AE247" s="18">
        <f t="shared" ref="AE247:AE248" si="187">AD247*1.12</f>
        <v>185289500.48000002</v>
      </c>
      <c r="AF247" s="26"/>
      <c r="AG247" s="26"/>
      <c r="AH247" s="26">
        <v>219333109.99999997</v>
      </c>
      <c r="AI247" s="18">
        <f t="shared" ref="AI247:AI248" si="188">AH247*1.12</f>
        <v>245653083.19999999</v>
      </c>
      <c r="AJ247" s="19"/>
      <c r="AK247" s="19"/>
      <c r="AL247" s="19">
        <v>219333109.99999997</v>
      </c>
      <c r="AM247" s="18">
        <f t="shared" ref="AM247:AM248" si="189">AL247*1.12</f>
        <v>245653083.19999999</v>
      </c>
      <c r="AN247" s="19">
        <v>0</v>
      </c>
      <c r="AO247" s="19">
        <v>0</v>
      </c>
      <c r="AP247" s="19">
        <v>0</v>
      </c>
      <c r="AQ247" s="19">
        <v>0</v>
      </c>
      <c r="AR247" s="19">
        <v>0</v>
      </c>
      <c r="AS247" s="19">
        <v>0</v>
      </c>
      <c r="AT247" s="19">
        <v>0</v>
      </c>
      <c r="AU247" s="19">
        <v>0</v>
      </c>
      <c r="AV247" s="65"/>
      <c r="AW247" s="42">
        <v>0</v>
      </c>
      <c r="AX247" s="42">
        <f t="shared" si="186"/>
        <v>0</v>
      </c>
      <c r="AY247" s="9" t="s">
        <v>129</v>
      </c>
      <c r="AZ247" s="1" t="s">
        <v>325</v>
      </c>
      <c r="BA247" s="1" t="s">
        <v>326</v>
      </c>
      <c r="BB247" s="5"/>
      <c r="BC247" s="5"/>
      <c r="BD247" s="5"/>
      <c r="BE247" s="5"/>
      <c r="BF247" s="5"/>
      <c r="BG247" s="5"/>
      <c r="BH247" s="5"/>
      <c r="BI247" s="5"/>
      <c r="BJ247" s="168"/>
      <c r="BK247" s="27" t="s">
        <v>388</v>
      </c>
    </row>
    <row r="248" spans="1:66" s="166" customFormat="1" ht="12.95" customHeight="1" x14ac:dyDescent="0.25">
      <c r="A248" s="15" t="s">
        <v>133</v>
      </c>
      <c r="B248" s="15" t="s">
        <v>218</v>
      </c>
      <c r="C248" s="176" t="s">
        <v>541</v>
      </c>
      <c r="D248" s="178"/>
      <c r="E248" s="4" t="s">
        <v>324</v>
      </c>
      <c r="F248" s="22" t="s">
        <v>315</v>
      </c>
      <c r="G248" s="22" t="s">
        <v>316</v>
      </c>
      <c r="H248" s="22" t="s">
        <v>317</v>
      </c>
      <c r="I248" s="23" t="s">
        <v>120</v>
      </c>
      <c r="J248" s="23"/>
      <c r="K248" s="23"/>
      <c r="L248" s="22">
        <v>100</v>
      </c>
      <c r="M248" s="5">
        <v>230000000</v>
      </c>
      <c r="N248" s="5" t="s">
        <v>137</v>
      </c>
      <c r="O248" s="1" t="s">
        <v>166</v>
      </c>
      <c r="P248" s="23" t="s">
        <v>125</v>
      </c>
      <c r="Q248" s="24">
        <v>230000000</v>
      </c>
      <c r="R248" s="25" t="s">
        <v>262</v>
      </c>
      <c r="S248" s="25"/>
      <c r="T248" s="23" t="s">
        <v>127</v>
      </c>
      <c r="U248" s="5"/>
      <c r="V248" s="23"/>
      <c r="W248" s="23">
        <v>0</v>
      </c>
      <c r="X248" s="23">
        <v>100</v>
      </c>
      <c r="Y248" s="23">
        <v>0</v>
      </c>
      <c r="Z248" s="40"/>
      <c r="AA248" s="5" t="s">
        <v>138</v>
      </c>
      <c r="AB248" s="26"/>
      <c r="AC248" s="26"/>
      <c r="AD248" s="26">
        <v>165437054</v>
      </c>
      <c r="AE248" s="18">
        <f t="shared" si="187"/>
        <v>185289500.48000002</v>
      </c>
      <c r="AF248" s="26"/>
      <c r="AG248" s="26"/>
      <c r="AH248" s="26">
        <v>219333109.99999997</v>
      </c>
      <c r="AI248" s="18">
        <f t="shared" si="188"/>
        <v>245653083.19999999</v>
      </c>
      <c r="AJ248" s="19"/>
      <c r="AK248" s="19"/>
      <c r="AL248" s="19">
        <v>219333109.99999997</v>
      </c>
      <c r="AM248" s="18">
        <f t="shared" si="189"/>
        <v>245653083.19999999</v>
      </c>
      <c r="AN248" s="19"/>
      <c r="AO248" s="19"/>
      <c r="AP248" s="19"/>
      <c r="AQ248" s="19"/>
      <c r="AR248" s="19"/>
      <c r="AS248" s="19"/>
      <c r="AT248" s="19"/>
      <c r="AU248" s="19"/>
      <c r="AV248" s="65"/>
      <c r="AW248" s="42">
        <f t="shared" si="151"/>
        <v>604103274</v>
      </c>
      <c r="AX248" s="42">
        <f t="shared" si="152"/>
        <v>676595666.88000011</v>
      </c>
      <c r="AY248" s="9" t="s">
        <v>129</v>
      </c>
      <c r="AZ248" s="1" t="s">
        <v>325</v>
      </c>
      <c r="BA248" s="1" t="s">
        <v>326</v>
      </c>
      <c r="BB248" s="5"/>
      <c r="BC248" s="5"/>
      <c r="BD248" s="5"/>
      <c r="BE248" s="5"/>
      <c r="BF248" s="5"/>
      <c r="BG248" s="5"/>
      <c r="BH248" s="5"/>
      <c r="BI248" s="5"/>
      <c r="BJ248" s="168"/>
      <c r="BK248" s="27">
        <v>14</v>
      </c>
    </row>
    <row r="249" spans="1:66" s="166" customFormat="1" ht="12.95" customHeight="1" x14ac:dyDescent="0.25">
      <c r="A249" s="15" t="s">
        <v>133</v>
      </c>
      <c r="B249" s="15" t="s">
        <v>218</v>
      </c>
      <c r="C249" s="175" t="s">
        <v>327</v>
      </c>
      <c r="D249" s="175"/>
      <c r="E249" s="175" t="s">
        <v>328</v>
      </c>
      <c r="F249" s="22" t="s">
        <v>315</v>
      </c>
      <c r="G249" s="22" t="s">
        <v>316</v>
      </c>
      <c r="H249" s="22" t="s">
        <v>317</v>
      </c>
      <c r="I249" s="23" t="s">
        <v>120</v>
      </c>
      <c r="J249" s="23"/>
      <c r="K249" s="23"/>
      <c r="L249" s="22">
        <v>100</v>
      </c>
      <c r="M249" s="5">
        <v>230000000</v>
      </c>
      <c r="N249" s="5" t="s">
        <v>137</v>
      </c>
      <c r="O249" s="5" t="s">
        <v>239</v>
      </c>
      <c r="P249" s="23" t="s">
        <v>125</v>
      </c>
      <c r="Q249" s="24">
        <v>230000000</v>
      </c>
      <c r="R249" s="25" t="s">
        <v>266</v>
      </c>
      <c r="S249" s="25"/>
      <c r="T249" s="23"/>
      <c r="U249" s="5" t="s">
        <v>126</v>
      </c>
      <c r="V249" s="23" t="s">
        <v>127</v>
      </c>
      <c r="W249" s="23">
        <v>0</v>
      </c>
      <c r="X249" s="23">
        <v>100</v>
      </c>
      <c r="Y249" s="23">
        <v>0</v>
      </c>
      <c r="Z249" s="40"/>
      <c r="AA249" s="5" t="s">
        <v>138</v>
      </c>
      <c r="AB249" s="26"/>
      <c r="AC249" s="26"/>
      <c r="AD249" s="26">
        <v>262048700</v>
      </c>
      <c r="AE249" s="26">
        <v>293494544</v>
      </c>
      <c r="AF249" s="26"/>
      <c r="AG249" s="26"/>
      <c r="AH249" s="26">
        <v>262048700</v>
      </c>
      <c r="AI249" s="26">
        <v>293494544</v>
      </c>
      <c r="AJ249" s="19"/>
      <c r="AK249" s="19"/>
      <c r="AL249" s="19">
        <v>262048700</v>
      </c>
      <c r="AM249" s="19">
        <v>293494544</v>
      </c>
      <c r="AN249" s="19">
        <v>0</v>
      </c>
      <c r="AO249" s="19">
        <v>0</v>
      </c>
      <c r="AP249" s="19">
        <v>0</v>
      </c>
      <c r="AQ249" s="19">
        <v>0</v>
      </c>
      <c r="AR249" s="19">
        <v>0</v>
      </c>
      <c r="AS249" s="19">
        <v>0</v>
      </c>
      <c r="AT249" s="19">
        <v>0</v>
      </c>
      <c r="AU249" s="19">
        <v>0</v>
      </c>
      <c r="AV249" s="42"/>
      <c r="AW249" s="42">
        <v>0</v>
      </c>
      <c r="AX249" s="42">
        <f t="shared" ref="AX249:AX250" si="190">AW249*1.12</f>
        <v>0</v>
      </c>
      <c r="AY249" s="9" t="s">
        <v>129</v>
      </c>
      <c r="AZ249" s="1" t="s">
        <v>329</v>
      </c>
      <c r="BA249" s="1" t="s">
        <v>330</v>
      </c>
      <c r="BB249" s="5"/>
      <c r="BC249" s="5"/>
      <c r="BD249" s="5"/>
      <c r="BE249" s="5"/>
      <c r="BF249" s="5"/>
      <c r="BG249" s="5"/>
      <c r="BH249" s="5"/>
      <c r="BI249" s="5"/>
      <c r="BJ249" s="168"/>
      <c r="BK249" s="27"/>
    </row>
    <row r="250" spans="1:66" s="166" customFormat="1" ht="12.95" customHeight="1" x14ac:dyDescent="0.25">
      <c r="A250" s="15" t="s">
        <v>133</v>
      </c>
      <c r="B250" s="15" t="s">
        <v>218</v>
      </c>
      <c r="C250" s="176" t="s">
        <v>395</v>
      </c>
      <c r="D250" s="177"/>
      <c r="E250" s="4" t="s">
        <v>328</v>
      </c>
      <c r="F250" s="22" t="s">
        <v>315</v>
      </c>
      <c r="G250" s="22" t="s">
        <v>316</v>
      </c>
      <c r="H250" s="22" t="s">
        <v>317</v>
      </c>
      <c r="I250" s="23" t="s">
        <v>120</v>
      </c>
      <c r="J250" s="23"/>
      <c r="K250" s="23"/>
      <c r="L250" s="22">
        <v>100</v>
      </c>
      <c r="M250" s="5">
        <v>230000000</v>
      </c>
      <c r="N250" s="5" t="s">
        <v>137</v>
      </c>
      <c r="O250" s="1" t="s">
        <v>126</v>
      </c>
      <c r="P250" s="23" t="s">
        <v>125</v>
      </c>
      <c r="Q250" s="24">
        <v>230000000</v>
      </c>
      <c r="R250" s="25" t="s">
        <v>266</v>
      </c>
      <c r="S250" s="25"/>
      <c r="T250" s="23" t="s">
        <v>127</v>
      </c>
      <c r="U250" s="5"/>
      <c r="V250" s="23"/>
      <c r="W250" s="23">
        <v>0</v>
      </c>
      <c r="X250" s="23">
        <v>100</v>
      </c>
      <c r="Y250" s="23">
        <v>0</v>
      </c>
      <c r="Z250" s="40"/>
      <c r="AA250" s="5" t="s">
        <v>138</v>
      </c>
      <c r="AB250" s="26"/>
      <c r="AC250" s="26"/>
      <c r="AD250" s="26">
        <v>204374300</v>
      </c>
      <c r="AE250" s="18">
        <f t="shared" ref="AE250:AE251" si="191">AD250*1.12</f>
        <v>228899216.00000003</v>
      </c>
      <c r="AF250" s="26"/>
      <c r="AG250" s="26"/>
      <c r="AH250" s="26">
        <v>262048700</v>
      </c>
      <c r="AI250" s="18">
        <f t="shared" ref="AI250:AI251" si="192">AH250*1.12</f>
        <v>293494544</v>
      </c>
      <c r="AJ250" s="19"/>
      <c r="AK250" s="19"/>
      <c r="AL250" s="19">
        <v>262048700</v>
      </c>
      <c r="AM250" s="18">
        <f t="shared" ref="AM250:AM251" si="193">AL250*1.12</f>
        <v>293494544</v>
      </c>
      <c r="AN250" s="19">
        <v>0</v>
      </c>
      <c r="AO250" s="19">
        <v>0</v>
      </c>
      <c r="AP250" s="19">
        <v>0</v>
      </c>
      <c r="AQ250" s="19">
        <v>0</v>
      </c>
      <c r="AR250" s="19">
        <v>0</v>
      </c>
      <c r="AS250" s="19">
        <v>0</v>
      </c>
      <c r="AT250" s="19">
        <v>0</v>
      </c>
      <c r="AU250" s="19">
        <v>0</v>
      </c>
      <c r="AV250" s="65"/>
      <c r="AW250" s="42">
        <v>0</v>
      </c>
      <c r="AX250" s="42">
        <f t="shared" si="190"/>
        <v>0</v>
      </c>
      <c r="AY250" s="9" t="s">
        <v>129</v>
      </c>
      <c r="AZ250" s="1" t="s">
        <v>329</v>
      </c>
      <c r="BA250" s="1" t="s">
        <v>330</v>
      </c>
      <c r="BB250" s="5"/>
      <c r="BC250" s="5"/>
      <c r="BD250" s="5"/>
      <c r="BE250" s="5"/>
      <c r="BF250" s="5"/>
      <c r="BG250" s="5"/>
      <c r="BH250" s="5"/>
      <c r="BI250" s="5"/>
      <c r="BJ250" s="168"/>
      <c r="BK250" s="27" t="s">
        <v>388</v>
      </c>
    </row>
    <row r="251" spans="1:66" s="166" customFormat="1" ht="12.95" customHeight="1" x14ac:dyDescent="0.25">
      <c r="A251" s="15" t="s">
        <v>133</v>
      </c>
      <c r="B251" s="15" t="s">
        <v>218</v>
      </c>
      <c r="C251" s="176" t="s">
        <v>542</v>
      </c>
      <c r="D251" s="178"/>
      <c r="E251" s="4" t="s">
        <v>328</v>
      </c>
      <c r="F251" s="22" t="s">
        <v>315</v>
      </c>
      <c r="G251" s="22" t="s">
        <v>316</v>
      </c>
      <c r="H251" s="22" t="s">
        <v>317</v>
      </c>
      <c r="I251" s="23" t="s">
        <v>120</v>
      </c>
      <c r="J251" s="23"/>
      <c r="K251" s="23"/>
      <c r="L251" s="22">
        <v>100</v>
      </c>
      <c r="M251" s="5">
        <v>230000000</v>
      </c>
      <c r="N251" s="5" t="s">
        <v>137</v>
      </c>
      <c r="O251" s="1" t="s">
        <v>166</v>
      </c>
      <c r="P251" s="23" t="s">
        <v>125</v>
      </c>
      <c r="Q251" s="24">
        <v>230000000</v>
      </c>
      <c r="R251" s="25" t="s">
        <v>266</v>
      </c>
      <c r="S251" s="25"/>
      <c r="T251" s="23" t="s">
        <v>127</v>
      </c>
      <c r="U251" s="5"/>
      <c r="V251" s="23"/>
      <c r="W251" s="23">
        <v>0</v>
      </c>
      <c r="X251" s="23">
        <v>100</v>
      </c>
      <c r="Y251" s="23">
        <v>0</v>
      </c>
      <c r="Z251" s="40"/>
      <c r="AA251" s="5" t="s">
        <v>138</v>
      </c>
      <c r="AB251" s="26"/>
      <c r="AC251" s="26"/>
      <c r="AD251" s="26">
        <v>204374300</v>
      </c>
      <c r="AE251" s="18">
        <f t="shared" si="191"/>
        <v>228899216.00000003</v>
      </c>
      <c r="AF251" s="26"/>
      <c r="AG251" s="26"/>
      <c r="AH251" s="26">
        <v>262048700</v>
      </c>
      <c r="AI251" s="18">
        <f t="shared" si="192"/>
        <v>293494544</v>
      </c>
      <c r="AJ251" s="19"/>
      <c r="AK251" s="19"/>
      <c r="AL251" s="19">
        <v>262048700</v>
      </c>
      <c r="AM251" s="18">
        <f t="shared" si="193"/>
        <v>293494544</v>
      </c>
      <c r="AN251" s="19"/>
      <c r="AO251" s="19"/>
      <c r="AP251" s="19"/>
      <c r="AQ251" s="19"/>
      <c r="AR251" s="19"/>
      <c r="AS251" s="19"/>
      <c r="AT251" s="19"/>
      <c r="AU251" s="19"/>
      <c r="AV251" s="65"/>
      <c r="AW251" s="42">
        <f t="shared" si="151"/>
        <v>728471700</v>
      </c>
      <c r="AX251" s="42">
        <f t="shared" si="152"/>
        <v>815888304.00000012</v>
      </c>
      <c r="AY251" s="9" t="s">
        <v>129</v>
      </c>
      <c r="AZ251" s="1" t="s">
        <v>329</v>
      </c>
      <c r="BA251" s="1" t="s">
        <v>330</v>
      </c>
      <c r="BB251" s="5"/>
      <c r="BC251" s="5"/>
      <c r="BD251" s="5"/>
      <c r="BE251" s="5"/>
      <c r="BF251" s="5"/>
      <c r="BG251" s="5"/>
      <c r="BH251" s="5"/>
      <c r="BI251" s="5"/>
      <c r="BJ251" s="168"/>
      <c r="BK251" s="27">
        <v>14</v>
      </c>
    </row>
    <row r="252" spans="1:66" s="166" customFormat="1" ht="12.95" customHeight="1" x14ac:dyDescent="0.25">
      <c r="A252" s="15" t="s">
        <v>133</v>
      </c>
      <c r="B252" s="15" t="s">
        <v>218</v>
      </c>
      <c r="C252" s="175" t="s">
        <v>331</v>
      </c>
      <c r="D252" s="175"/>
      <c r="E252" s="175" t="s">
        <v>332</v>
      </c>
      <c r="F252" s="22" t="s">
        <v>315</v>
      </c>
      <c r="G252" s="22" t="s">
        <v>316</v>
      </c>
      <c r="H252" s="22" t="s">
        <v>317</v>
      </c>
      <c r="I252" s="23" t="s">
        <v>120</v>
      </c>
      <c r="J252" s="23"/>
      <c r="K252" s="23"/>
      <c r="L252" s="22">
        <v>100</v>
      </c>
      <c r="M252" s="5">
        <v>230000000</v>
      </c>
      <c r="N252" s="5" t="s">
        <v>137</v>
      </c>
      <c r="O252" s="5" t="s">
        <v>239</v>
      </c>
      <c r="P252" s="23" t="s">
        <v>125</v>
      </c>
      <c r="Q252" s="24">
        <v>230000000</v>
      </c>
      <c r="R252" s="25" t="s">
        <v>174</v>
      </c>
      <c r="S252" s="25"/>
      <c r="T252" s="23"/>
      <c r="U252" s="5" t="s">
        <v>126</v>
      </c>
      <c r="V252" s="23" t="s">
        <v>127</v>
      </c>
      <c r="W252" s="23">
        <v>0</v>
      </c>
      <c r="X252" s="23">
        <v>100</v>
      </c>
      <c r="Y252" s="23">
        <v>0</v>
      </c>
      <c r="Z252" s="40"/>
      <c r="AA252" s="5" t="s">
        <v>138</v>
      </c>
      <c r="AB252" s="26"/>
      <c r="AC252" s="26"/>
      <c r="AD252" s="26">
        <v>152219303.81</v>
      </c>
      <c r="AE252" s="26">
        <v>170485620.26720002</v>
      </c>
      <c r="AF252" s="26"/>
      <c r="AG252" s="26"/>
      <c r="AH252" s="26">
        <v>152219303.81</v>
      </c>
      <c r="AI252" s="26">
        <v>170485620.26720002</v>
      </c>
      <c r="AJ252" s="19"/>
      <c r="AK252" s="19"/>
      <c r="AL252" s="19">
        <v>152219303.81</v>
      </c>
      <c r="AM252" s="19">
        <v>170485620.26720002</v>
      </c>
      <c r="AN252" s="19">
        <v>0</v>
      </c>
      <c r="AO252" s="19">
        <v>0</v>
      </c>
      <c r="AP252" s="19">
        <v>0</v>
      </c>
      <c r="AQ252" s="19">
        <v>0</v>
      </c>
      <c r="AR252" s="19">
        <v>0</v>
      </c>
      <c r="AS252" s="19">
        <v>0</v>
      </c>
      <c r="AT252" s="19">
        <v>0</v>
      </c>
      <c r="AU252" s="19">
        <v>0</v>
      </c>
      <c r="AV252" s="42"/>
      <c r="AW252" s="42">
        <v>0</v>
      </c>
      <c r="AX252" s="42">
        <f t="shared" ref="AX252:AX253" si="194">AW252*1.12</f>
        <v>0</v>
      </c>
      <c r="AY252" s="9" t="s">
        <v>129</v>
      </c>
      <c r="AZ252" s="1" t="s">
        <v>333</v>
      </c>
      <c r="BA252" s="1" t="s">
        <v>334</v>
      </c>
      <c r="BB252" s="5"/>
      <c r="BC252" s="5"/>
      <c r="BD252" s="5"/>
      <c r="BE252" s="5"/>
      <c r="BF252" s="5"/>
      <c r="BG252" s="5"/>
      <c r="BH252" s="5"/>
      <c r="BI252" s="5"/>
      <c r="BJ252" s="168"/>
      <c r="BK252" s="27"/>
    </row>
    <row r="253" spans="1:66" s="166" customFormat="1" ht="12.95" customHeight="1" x14ac:dyDescent="0.25">
      <c r="A253" s="15" t="s">
        <v>133</v>
      </c>
      <c r="B253" s="15" t="s">
        <v>218</v>
      </c>
      <c r="C253" s="176" t="s">
        <v>396</v>
      </c>
      <c r="D253" s="177"/>
      <c r="E253" s="4" t="s">
        <v>332</v>
      </c>
      <c r="F253" s="22" t="s">
        <v>315</v>
      </c>
      <c r="G253" s="22" t="s">
        <v>316</v>
      </c>
      <c r="H253" s="22" t="s">
        <v>317</v>
      </c>
      <c r="I253" s="23" t="s">
        <v>120</v>
      </c>
      <c r="J253" s="23"/>
      <c r="K253" s="23"/>
      <c r="L253" s="22">
        <v>100</v>
      </c>
      <c r="M253" s="5">
        <v>230000000</v>
      </c>
      <c r="N253" s="5" t="s">
        <v>137</v>
      </c>
      <c r="O253" s="1" t="s">
        <v>126</v>
      </c>
      <c r="P253" s="23" t="s">
        <v>125</v>
      </c>
      <c r="Q253" s="24">
        <v>230000000</v>
      </c>
      <c r="R253" s="25" t="s">
        <v>174</v>
      </c>
      <c r="S253" s="25"/>
      <c r="T253" s="23" t="s">
        <v>127</v>
      </c>
      <c r="U253" s="5"/>
      <c r="V253" s="23"/>
      <c r="W253" s="23">
        <v>0</v>
      </c>
      <c r="X253" s="23">
        <v>100</v>
      </c>
      <c r="Y253" s="23">
        <v>0</v>
      </c>
      <c r="Z253" s="40"/>
      <c r="AA253" s="5" t="s">
        <v>138</v>
      </c>
      <c r="AB253" s="26"/>
      <c r="AC253" s="26"/>
      <c r="AD253" s="26">
        <v>114743394</v>
      </c>
      <c r="AE253" s="18">
        <f t="shared" ref="AE253:AE255" si="195">AD253*1.12</f>
        <v>128512601.28000002</v>
      </c>
      <c r="AF253" s="26"/>
      <c r="AG253" s="26"/>
      <c r="AH253" s="26">
        <v>152219303.81</v>
      </c>
      <c r="AI253" s="18">
        <f t="shared" ref="AI253:AI255" si="196">AH253*1.12</f>
        <v>170485620.26720002</v>
      </c>
      <c r="AJ253" s="19"/>
      <c r="AK253" s="19"/>
      <c r="AL253" s="19">
        <v>152219303.81</v>
      </c>
      <c r="AM253" s="18">
        <f t="shared" ref="AM253:AM255" si="197">AL253*1.12</f>
        <v>170485620.26720002</v>
      </c>
      <c r="AN253" s="19">
        <v>0</v>
      </c>
      <c r="AO253" s="19">
        <v>0</v>
      </c>
      <c r="AP253" s="19">
        <v>0</v>
      </c>
      <c r="AQ253" s="19">
        <v>0</v>
      </c>
      <c r="AR253" s="19">
        <v>0</v>
      </c>
      <c r="AS253" s="19">
        <v>0</v>
      </c>
      <c r="AT253" s="19">
        <v>0</v>
      </c>
      <c r="AU253" s="19">
        <v>0</v>
      </c>
      <c r="AV253" s="65"/>
      <c r="AW253" s="42">
        <v>0</v>
      </c>
      <c r="AX253" s="42">
        <f t="shared" si="194"/>
        <v>0</v>
      </c>
      <c r="AY253" s="9" t="s">
        <v>129</v>
      </c>
      <c r="AZ253" s="1" t="s">
        <v>333</v>
      </c>
      <c r="BA253" s="1" t="s">
        <v>334</v>
      </c>
      <c r="BB253" s="5"/>
      <c r="BC253" s="5"/>
      <c r="BD253" s="5"/>
      <c r="BE253" s="5"/>
      <c r="BF253" s="5"/>
      <c r="BG253" s="5"/>
      <c r="BH253" s="5"/>
      <c r="BI253" s="5"/>
      <c r="BJ253" s="168"/>
      <c r="BK253" s="27" t="s">
        <v>388</v>
      </c>
    </row>
    <row r="254" spans="1:66" s="166" customFormat="1" ht="12.95" customHeight="1" x14ac:dyDescent="0.25">
      <c r="A254" s="15" t="s">
        <v>133</v>
      </c>
      <c r="B254" s="15" t="s">
        <v>218</v>
      </c>
      <c r="C254" s="176" t="s">
        <v>543</v>
      </c>
      <c r="D254" s="178"/>
      <c r="E254" s="4" t="s">
        <v>332</v>
      </c>
      <c r="F254" s="22" t="s">
        <v>315</v>
      </c>
      <c r="G254" s="22" t="s">
        <v>316</v>
      </c>
      <c r="H254" s="22" t="s">
        <v>317</v>
      </c>
      <c r="I254" s="23" t="s">
        <v>120</v>
      </c>
      <c r="J254" s="23"/>
      <c r="K254" s="23"/>
      <c r="L254" s="22">
        <v>100</v>
      </c>
      <c r="M254" s="5">
        <v>230000000</v>
      </c>
      <c r="N254" s="5" t="s">
        <v>137</v>
      </c>
      <c r="O254" s="1" t="s">
        <v>166</v>
      </c>
      <c r="P254" s="23" t="s">
        <v>125</v>
      </c>
      <c r="Q254" s="24">
        <v>230000000</v>
      </c>
      <c r="R254" s="25" t="s">
        <v>174</v>
      </c>
      <c r="S254" s="25"/>
      <c r="T254" s="23" t="s">
        <v>127</v>
      </c>
      <c r="U254" s="5"/>
      <c r="V254" s="23"/>
      <c r="W254" s="23">
        <v>0</v>
      </c>
      <c r="X254" s="23">
        <v>100</v>
      </c>
      <c r="Y254" s="23">
        <v>0</v>
      </c>
      <c r="Z254" s="40"/>
      <c r="AA254" s="5" t="s">
        <v>138</v>
      </c>
      <c r="AB254" s="26"/>
      <c r="AC254" s="26"/>
      <c r="AD254" s="26">
        <v>114743394</v>
      </c>
      <c r="AE254" s="18">
        <f t="shared" si="195"/>
        <v>128512601.28000002</v>
      </c>
      <c r="AF254" s="26"/>
      <c r="AG254" s="26"/>
      <c r="AH254" s="26">
        <v>152219303.81</v>
      </c>
      <c r="AI254" s="18">
        <f t="shared" si="196"/>
        <v>170485620.26720002</v>
      </c>
      <c r="AJ254" s="19"/>
      <c r="AK254" s="19"/>
      <c r="AL254" s="19">
        <v>152219303.81</v>
      </c>
      <c r="AM254" s="18">
        <f t="shared" si="197"/>
        <v>170485620.26720002</v>
      </c>
      <c r="AN254" s="19"/>
      <c r="AO254" s="19"/>
      <c r="AP254" s="19"/>
      <c r="AQ254" s="19"/>
      <c r="AR254" s="19"/>
      <c r="AS254" s="19"/>
      <c r="AT254" s="19"/>
      <c r="AU254" s="19"/>
      <c r="AV254" s="65"/>
      <c r="AW254" s="42"/>
      <c r="AX254" s="42">
        <f t="shared" si="152"/>
        <v>0</v>
      </c>
      <c r="AY254" s="9" t="s">
        <v>129</v>
      </c>
      <c r="AZ254" s="1" t="s">
        <v>333</v>
      </c>
      <c r="BA254" s="1" t="s">
        <v>334</v>
      </c>
      <c r="BB254" s="5"/>
      <c r="BC254" s="5"/>
      <c r="BD254" s="5"/>
      <c r="BE254" s="5"/>
      <c r="BF254" s="5"/>
      <c r="BG254" s="5"/>
      <c r="BH254" s="5"/>
      <c r="BI254" s="5"/>
      <c r="BJ254" s="168"/>
      <c r="BK254" s="27">
        <v>14</v>
      </c>
    </row>
    <row r="255" spans="1:66" s="166" customFormat="1" ht="12.95" customHeight="1" x14ac:dyDescent="0.25">
      <c r="A255" s="15" t="s">
        <v>133</v>
      </c>
      <c r="B255" s="15" t="s">
        <v>218</v>
      </c>
      <c r="C255" s="179" t="s">
        <v>904</v>
      </c>
      <c r="D255" s="305"/>
      <c r="E255" s="4" t="s">
        <v>332</v>
      </c>
      <c r="F255" s="22" t="s">
        <v>315</v>
      </c>
      <c r="G255" s="22" t="s">
        <v>316</v>
      </c>
      <c r="H255" s="22" t="s">
        <v>317</v>
      </c>
      <c r="I255" s="23" t="s">
        <v>120</v>
      </c>
      <c r="J255" s="23"/>
      <c r="K255" s="23"/>
      <c r="L255" s="22">
        <v>100</v>
      </c>
      <c r="M255" s="5">
        <v>230000000</v>
      </c>
      <c r="N255" s="5" t="s">
        <v>137</v>
      </c>
      <c r="O255" s="1" t="s">
        <v>854</v>
      </c>
      <c r="P255" s="23" t="s">
        <v>125</v>
      </c>
      <c r="Q255" s="24">
        <v>230000000</v>
      </c>
      <c r="R255" s="25" t="s">
        <v>174</v>
      </c>
      <c r="S255" s="25"/>
      <c r="T255" s="23" t="s">
        <v>127</v>
      </c>
      <c r="U255" s="5"/>
      <c r="V255" s="23"/>
      <c r="W255" s="23">
        <v>0</v>
      </c>
      <c r="X255" s="23">
        <v>100</v>
      </c>
      <c r="Y255" s="23">
        <v>0</v>
      </c>
      <c r="Z255" s="40"/>
      <c r="AA255" s="5" t="s">
        <v>138</v>
      </c>
      <c r="AB255" s="26"/>
      <c r="AC255" s="26"/>
      <c r="AD255" s="26">
        <v>50739768</v>
      </c>
      <c r="AE255" s="297">
        <f t="shared" si="195"/>
        <v>56828540.160000004</v>
      </c>
      <c r="AF255" s="26"/>
      <c r="AG255" s="26"/>
      <c r="AH255" s="26">
        <v>152219303.81</v>
      </c>
      <c r="AI255" s="297">
        <f t="shared" si="196"/>
        <v>170485620.26720002</v>
      </c>
      <c r="AJ255" s="19"/>
      <c r="AK255" s="19"/>
      <c r="AL255" s="19">
        <v>152219303.81</v>
      </c>
      <c r="AM255" s="18">
        <f t="shared" si="197"/>
        <v>170485620.26720002</v>
      </c>
      <c r="AN255" s="19"/>
      <c r="AO255" s="19"/>
      <c r="AP255" s="19"/>
      <c r="AQ255" s="19"/>
      <c r="AR255" s="19"/>
      <c r="AS255" s="19"/>
      <c r="AT255" s="19"/>
      <c r="AU255" s="19"/>
      <c r="AV255" s="19"/>
      <c r="AW255" s="19">
        <f>Z255+AD255+AH255+AL255+AP255</f>
        <v>355178375.62</v>
      </c>
      <c r="AX255" s="19">
        <f>AW255*1.12</f>
        <v>397799780.69440007</v>
      </c>
      <c r="AY255" s="19" t="s">
        <v>129</v>
      </c>
      <c r="AZ255" s="65" t="s">
        <v>333</v>
      </c>
      <c r="BA255" s="42" t="s">
        <v>903</v>
      </c>
      <c r="BB255" s="42"/>
      <c r="BC255" s="9"/>
      <c r="BD255" s="1"/>
      <c r="BE255" s="1"/>
      <c r="BF255" s="5"/>
      <c r="BG255" s="5"/>
      <c r="BH255" s="5"/>
      <c r="BI255" s="5"/>
      <c r="BJ255" s="5"/>
      <c r="BK255" s="168">
        <v>14</v>
      </c>
      <c r="BL255" s="39"/>
      <c r="BM255" s="39"/>
      <c r="BN255" s="39"/>
    </row>
    <row r="256" spans="1:66" s="166" customFormat="1" ht="12.95" customHeight="1" x14ac:dyDescent="0.25">
      <c r="A256" s="15" t="s">
        <v>150</v>
      </c>
      <c r="B256" s="15" t="s">
        <v>335</v>
      </c>
      <c r="C256" s="175" t="s">
        <v>256</v>
      </c>
      <c r="D256" s="175"/>
      <c r="E256" s="175" t="s">
        <v>235</v>
      </c>
      <c r="F256" s="22" t="s">
        <v>336</v>
      </c>
      <c r="G256" s="22" t="s">
        <v>337</v>
      </c>
      <c r="H256" s="22" t="s">
        <v>337</v>
      </c>
      <c r="I256" s="23" t="s">
        <v>120</v>
      </c>
      <c r="J256" s="23"/>
      <c r="K256" s="23"/>
      <c r="L256" s="22">
        <v>100</v>
      </c>
      <c r="M256" s="5" t="s">
        <v>122</v>
      </c>
      <c r="N256" s="5" t="s">
        <v>123</v>
      </c>
      <c r="O256" s="5" t="s">
        <v>199</v>
      </c>
      <c r="P256" s="23" t="s">
        <v>125</v>
      </c>
      <c r="Q256" s="24" t="s">
        <v>122</v>
      </c>
      <c r="R256" s="25" t="s">
        <v>338</v>
      </c>
      <c r="S256" s="25"/>
      <c r="T256" s="23"/>
      <c r="U256" s="5" t="s">
        <v>126</v>
      </c>
      <c r="V256" s="23" t="s">
        <v>127</v>
      </c>
      <c r="W256" s="23">
        <v>0</v>
      </c>
      <c r="X256" s="23">
        <v>100</v>
      </c>
      <c r="Y256" s="23">
        <v>0</v>
      </c>
      <c r="Z256" s="40"/>
      <c r="AA256" s="5" t="s">
        <v>138</v>
      </c>
      <c r="AB256" s="26">
        <v>1</v>
      </c>
      <c r="AC256" s="26">
        <v>67894200</v>
      </c>
      <c r="AD256" s="26">
        <v>67894200</v>
      </c>
      <c r="AE256" s="26">
        <v>76041504</v>
      </c>
      <c r="AF256" s="26">
        <v>1</v>
      </c>
      <c r="AG256" s="26">
        <v>67894200</v>
      </c>
      <c r="AH256" s="26">
        <v>67894200</v>
      </c>
      <c r="AI256" s="26">
        <v>76041504</v>
      </c>
      <c r="AJ256" s="19">
        <v>1</v>
      </c>
      <c r="AK256" s="19">
        <v>67894200</v>
      </c>
      <c r="AL256" s="19">
        <v>67894200</v>
      </c>
      <c r="AM256" s="19">
        <v>76041504</v>
      </c>
      <c r="AN256" s="19">
        <v>0</v>
      </c>
      <c r="AO256" s="19">
        <v>0</v>
      </c>
      <c r="AP256" s="19">
        <v>0</v>
      </c>
      <c r="AQ256" s="19">
        <v>0</v>
      </c>
      <c r="AR256" s="19">
        <v>0</v>
      </c>
      <c r="AS256" s="19">
        <v>0</v>
      </c>
      <c r="AT256" s="19">
        <v>0</v>
      </c>
      <c r="AU256" s="19">
        <v>0</v>
      </c>
      <c r="AV256" s="42"/>
      <c r="AW256" s="42">
        <v>0</v>
      </c>
      <c r="AX256" s="42">
        <f t="shared" si="152"/>
        <v>0</v>
      </c>
      <c r="AY256" s="6" t="s">
        <v>129</v>
      </c>
      <c r="AZ256" s="4" t="s">
        <v>339</v>
      </c>
      <c r="BA256" s="4" t="s">
        <v>340</v>
      </c>
      <c r="BB256" s="5"/>
      <c r="BC256" s="5"/>
      <c r="BD256" s="5"/>
      <c r="BE256" s="5"/>
      <c r="BF256" s="5"/>
      <c r="BG256" s="5"/>
      <c r="BH256" s="5"/>
      <c r="BI256" s="5"/>
      <c r="BJ256" s="168"/>
      <c r="BK256" s="27" t="s">
        <v>375</v>
      </c>
    </row>
    <row r="257" spans="1:63" s="166" customFormat="1" ht="12.95" customHeight="1" x14ac:dyDescent="0.25">
      <c r="A257" s="15" t="s">
        <v>150</v>
      </c>
      <c r="B257" s="15" t="s">
        <v>335</v>
      </c>
      <c r="C257" s="175" t="s">
        <v>250</v>
      </c>
      <c r="D257" s="175"/>
      <c r="E257" s="175" t="s">
        <v>341</v>
      </c>
      <c r="F257" s="22" t="s">
        <v>336</v>
      </c>
      <c r="G257" s="22" t="s">
        <v>337</v>
      </c>
      <c r="H257" s="22" t="s">
        <v>337</v>
      </c>
      <c r="I257" s="23" t="s">
        <v>120</v>
      </c>
      <c r="J257" s="23"/>
      <c r="K257" s="23"/>
      <c r="L257" s="22">
        <v>100</v>
      </c>
      <c r="M257" s="5" t="s">
        <v>122</v>
      </c>
      <c r="N257" s="5" t="s">
        <v>123</v>
      </c>
      <c r="O257" s="5" t="s">
        <v>199</v>
      </c>
      <c r="P257" s="23" t="s">
        <v>125</v>
      </c>
      <c r="Q257" s="24" t="s">
        <v>122</v>
      </c>
      <c r="R257" s="25" t="s">
        <v>338</v>
      </c>
      <c r="S257" s="25"/>
      <c r="T257" s="23"/>
      <c r="U257" s="5" t="s">
        <v>126</v>
      </c>
      <c r="V257" s="23" t="s">
        <v>127</v>
      </c>
      <c r="W257" s="23">
        <v>0</v>
      </c>
      <c r="X257" s="23">
        <v>100</v>
      </c>
      <c r="Y257" s="23">
        <v>0</v>
      </c>
      <c r="Z257" s="40"/>
      <c r="AA257" s="5" t="s">
        <v>138</v>
      </c>
      <c r="AB257" s="26">
        <v>1</v>
      </c>
      <c r="AC257" s="26">
        <v>41596500</v>
      </c>
      <c r="AD257" s="26">
        <v>41596500</v>
      </c>
      <c r="AE257" s="26">
        <v>46588080.000000007</v>
      </c>
      <c r="AF257" s="26">
        <v>1</v>
      </c>
      <c r="AG257" s="26">
        <v>41596500</v>
      </c>
      <c r="AH257" s="26">
        <v>41596500</v>
      </c>
      <c r="AI257" s="26">
        <v>46588080.000000007</v>
      </c>
      <c r="AJ257" s="19">
        <v>1</v>
      </c>
      <c r="AK257" s="19">
        <v>41596500</v>
      </c>
      <c r="AL257" s="19">
        <v>41596500</v>
      </c>
      <c r="AM257" s="19">
        <v>46588080.000000007</v>
      </c>
      <c r="AN257" s="19">
        <v>0</v>
      </c>
      <c r="AO257" s="19">
        <v>0</v>
      </c>
      <c r="AP257" s="19">
        <v>0</v>
      </c>
      <c r="AQ257" s="19">
        <v>0</v>
      </c>
      <c r="AR257" s="19">
        <v>0</v>
      </c>
      <c r="AS257" s="19">
        <v>0</v>
      </c>
      <c r="AT257" s="19">
        <v>0</v>
      </c>
      <c r="AU257" s="19">
        <v>0</v>
      </c>
      <c r="AV257" s="42"/>
      <c r="AW257" s="42">
        <v>0</v>
      </c>
      <c r="AX257" s="42">
        <f t="shared" si="152"/>
        <v>0</v>
      </c>
      <c r="AY257" s="6" t="s">
        <v>129</v>
      </c>
      <c r="AZ257" s="4" t="s">
        <v>342</v>
      </c>
      <c r="BA257" s="4" t="s">
        <v>343</v>
      </c>
      <c r="BB257" s="5"/>
      <c r="BC257" s="5"/>
      <c r="BD257" s="5"/>
      <c r="BE257" s="5"/>
      <c r="BF257" s="5"/>
      <c r="BG257" s="5"/>
      <c r="BH257" s="5"/>
      <c r="BI257" s="5"/>
      <c r="BJ257" s="168"/>
      <c r="BK257" s="27" t="s">
        <v>375</v>
      </c>
    </row>
    <row r="258" spans="1:63" s="166" customFormat="1" ht="12.95" customHeight="1" x14ac:dyDescent="0.25">
      <c r="A258" s="15" t="s">
        <v>344</v>
      </c>
      <c r="B258" s="15" t="s">
        <v>335</v>
      </c>
      <c r="C258" s="175" t="s">
        <v>261</v>
      </c>
      <c r="D258" s="175"/>
      <c r="E258" s="175" t="s">
        <v>345</v>
      </c>
      <c r="F258" s="22" t="s">
        <v>346</v>
      </c>
      <c r="G258" s="22" t="s">
        <v>347</v>
      </c>
      <c r="H258" s="22" t="s">
        <v>347</v>
      </c>
      <c r="I258" s="23" t="s">
        <v>120</v>
      </c>
      <c r="J258" s="23"/>
      <c r="K258" s="23"/>
      <c r="L258" s="22">
        <v>100</v>
      </c>
      <c r="M258" s="5" t="s">
        <v>122</v>
      </c>
      <c r="N258" s="5" t="s">
        <v>123</v>
      </c>
      <c r="O258" s="5" t="s">
        <v>199</v>
      </c>
      <c r="P258" s="23" t="s">
        <v>125</v>
      </c>
      <c r="Q258" s="24" t="s">
        <v>122</v>
      </c>
      <c r="R258" s="25" t="s">
        <v>338</v>
      </c>
      <c r="S258" s="25"/>
      <c r="T258" s="23"/>
      <c r="U258" s="5" t="s">
        <v>126</v>
      </c>
      <c r="V258" s="23" t="s">
        <v>167</v>
      </c>
      <c r="W258" s="23">
        <v>0</v>
      </c>
      <c r="X258" s="23">
        <v>100</v>
      </c>
      <c r="Y258" s="23">
        <v>0</v>
      </c>
      <c r="Z258" s="40"/>
      <c r="AA258" s="5" t="s">
        <v>138</v>
      </c>
      <c r="AB258" s="26"/>
      <c r="AC258" s="26"/>
      <c r="AD258" s="26">
        <v>94520378.149999991</v>
      </c>
      <c r="AE258" s="26">
        <v>105862823.528</v>
      </c>
      <c r="AF258" s="26"/>
      <c r="AG258" s="26"/>
      <c r="AH258" s="26">
        <v>94520378.149999991</v>
      </c>
      <c r="AI258" s="26">
        <v>105862823.528</v>
      </c>
      <c r="AJ258" s="19"/>
      <c r="AK258" s="19"/>
      <c r="AL258" s="19">
        <v>94520378.149999991</v>
      </c>
      <c r="AM258" s="19">
        <v>105862823.528</v>
      </c>
      <c r="AN258" s="19"/>
      <c r="AO258" s="19"/>
      <c r="AP258" s="19">
        <v>94520378.149999991</v>
      </c>
      <c r="AQ258" s="19">
        <v>105862823.528</v>
      </c>
      <c r="AR258" s="19"/>
      <c r="AS258" s="19"/>
      <c r="AT258" s="19">
        <v>94520378.149999991</v>
      </c>
      <c r="AU258" s="19">
        <v>105862823.528</v>
      </c>
      <c r="AV258" s="42"/>
      <c r="AW258" s="42">
        <v>0</v>
      </c>
      <c r="AX258" s="42">
        <f t="shared" si="152"/>
        <v>0</v>
      </c>
      <c r="AY258" s="5" t="s">
        <v>129</v>
      </c>
      <c r="AZ258" s="5" t="s">
        <v>348</v>
      </c>
      <c r="BA258" s="5" t="s">
        <v>349</v>
      </c>
      <c r="BB258" s="5"/>
      <c r="BC258" s="5"/>
      <c r="BD258" s="5"/>
      <c r="BE258" s="5"/>
      <c r="BF258" s="5"/>
      <c r="BG258" s="5"/>
      <c r="BH258" s="5"/>
      <c r="BI258" s="5"/>
      <c r="BJ258" s="168"/>
      <c r="BK258" s="27" t="s">
        <v>375</v>
      </c>
    </row>
    <row r="259" spans="1:63" s="166" customFormat="1" ht="12.95" customHeight="1" x14ac:dyDescent="0.25">
      <c r="A259" s="15" t="s">
        <v>116</v>
      </c>
      <c r="B259" s="15" t="s">
        <v>218</v>
      </c>
      <c r="C259" s="175" t="s">
        <v>328</v>
      </c>
      <c r="D259" s="175"/>
      <c r="E259" s="175" t="s">
        <v>350</v>
      </c>
      <c r="F259" s="22" t="s">
        <v>351</v>
      </c>
      <c r="G259" s="22" t="s">
        <v>352</v>
      </c>
      <c r="H259" s="22" t="s">
        <v>352</v>
      </c>
      <c r="I259" s="23" t="s">
        <v>120</v>
      </c>
      <c r="J259" s="23"/>
      <c r="K259" s="23"/>
      <c r="L259" s="22" t="s">
        <v>121</v>
      </c>
      <c r="M259" s="5" t="s">
        <v>122</v>
      </c>
      <c r="N259" s="5" t="s">
        <v>123</v>
      </c>
      <c r="O259" s="5" t="s">
        <v>239</v>
      </c>
      <c r="P259" s="23" t="s">
        <v>125</v>
      </c>
      <c r="Q259" s="24" t="s">
        <v>122</v>
      </c>
      <c r="R259" s="25" t="s">
        <v>338</v>
      </c>
      <c r="S259" s="25"/>
      <c r="T259" s="23"/>
      <c r="U259" s="5" t="s">
        <v>126</v>
      </c>
      <c r="V259" s="23" t="s">
        <v>127</v>
      </c>
      <c r="W259" s="23" t="s">
        <v>128</v>
      </c>
      <c r="X259" s="23" t="s">
        <v>121</v>
      </c>
      <c r="Y259" s="23" t="s">
        <v>128</v>
      </c>
      <c r="Z259" s="40"/>
      <c r="AA259" s="5" t="s">
        <v>138</v>
      </c>
      <c r="AB259" s="26">
        <v>1</v>
      </c>
      <c r="AC259" s="26">
        <v>65203234.32</v>
      </c>
      <c r="AD259" s="26">
        <v>65203234.32</v>
      </c>
      <c r="AE259" s="26">
        <v>73027622.4384</v>
      </c>
      <c r="AF259" s="26">
        <v>1</v>
      </c>
      <c r="AG259" s="26">
        <v>65203234.32</v>
      </c>
      <c r="AH259" s="26">
        <v>65203234.32</v>
      </c>
      <c r="AI259" s="26">
        <v>73027622.4384</v>
      </c>
      <c r="AJ259" s="19">
        <v>1</v>
      </c>
      <c r="AK259" s="19">
        <v>65203234.32</v>
      </c>
      <c r="AL259" s="19">
        <v>65203234.32</v>
      </c>
      <c r="AM259" s="19">
        <v>73027622.4384</v>
      </c>
      <c r="AN259" s="19">
        <v>0</v>
      </c>
      <c r="AO259" s="19">
        <v>0</v>
      </c>
      <c r="AP259" s="19">
        <v>0</v>
      </c>
      <c r="AQ259" s="19">
        <v>0</v>
      </c>
      <c r="AR259" s="19">
        <v>0</v>
      </c>
      <c r="AS259" s="19">
        <v>0</v>
      </c>
      <c r="AT259" s="19">
        <v>0</v>
      </c>
      <c r="AU259" s="19">
        <v>0</v>
      </c>
      <c r="AV259" s="42"/>
      <c r="AW259" s="42">
        <f>AD259+AH259+AL259+AP259+AT259</f>
        <v>195609702.96000001</v>
      </c>
      <c r="AX259" s="42">
        <f t="shared" si="152"/>
        <v>219082867.31520003</v>
      </c>
      <c r="AY259" s="6" t="s">
        <v>129</v>
      </c>
      <c r="AZ259" s="6" t="s">
        <v>353</v>
      </c>
      <c r="BA259" s="6" t="s">
        <v>354</v>
      </c>
      <c r="BB259" s="5"/>
      <c r="BC259" s="5"/>
      <c r="BD259" s="5"/>
      <c r="BE259" s="5"/>
      <c r="BF259" s="5"/>
      <c r="BG259" s="5"/>
      <c r="BH259" s="5"/>
      <c r="BI259" s="5"/>
      <c r="BJ259" s="168"/>
      <c r="BK259" s="27"/>
    </row>
    <row r="260" spans="1:63" s="166" customFormat="1" ht="12.95" customHeight="1" x14ac:dyDescent="0.25">
      <c r="A260" s="15" t="s">
        <v>116</v>
      </c>
      <c r="B260" s="15" t="s">
        <v>218</v>
      </c>
      <c r="C260" s="175" t="s">
        <v>324</v>
      </c>
      <c r="D260" s="175"/>
      <c r="E260" s="175" t="s">
        <v>355</v>
      </c>
      <c r="F260" s="22" t="s">
        <v>356</v>
      </c>
      <c r="G260" s="22" t="s">
        <v>357</v>
      </c>
      <c r="H260" s="22" t="s">
        <v>357</v>
      </c>
      <c r="I260" s="23" t="s">
        <v>172</v>
      </c>
      <c r="J260" s="23" t="s">
        <v>358</v>
      </c>
      <c r="K260" s="23"/>
      <c r="L260" s="22">
        <v>100</v>
      </c>
      <c r="M260" s="5" t="s">
        <v>122</v>
      </c>
      <c r="N260" s="5" t="s">
        <v>123</v>
      </c>
      <c r="O260" s="5" t="s">
        <v>124</v>
      </c>
      <c r="P260" s="23" t="s">
        <v>125</v>
      </c>
      <c r="Q260" s="24" t="s">
        <v>122</v>
      </c>
      <c r="R260" s="25" t="s">
        <v>338</v>
      </c>
      <c r="S260" s="25"/>
      <c r="T260" s="23"/>
      <c r="U260" s="5" t="s">
        <v>126</v>
      </c>
      <c r="V260" s="23" t="s">
        <v>146</v>
      </c>
      <c r="W260" s="23" t="s">
        <v>128</v>
      </c>
      <c r="X260" s="23" t="s">
        <v>121</v>
      </c>
      <c r="Y260" s="23" t="s">
        <v>128</v>
      </c>
      <c r="Z260" s="40"/>
      <c r="AA260" s="5" t="s">
        <v>138</v>
      </c>
      <c r="AB260" s="26">
        <v>1</v>
      </c>
      <c r="AC260" s="26">
        <v>33933286</v>
      </c>
      <c r="AD260" s="26">
        <v>33933286</v>
      </c>
      <c r="AE260" s="26">
        <v>38005280.32</v>
      </c>
      <c r="AF260" s="26">
        <v>1</v>
      </c>
      <c r="AG260" s="26">
        <v>33933286</v>
      </c>
      <c r="AH260" s="26">
        <v>33933286</v>
      </c>
      <c r="AI260" s="26">
        <v>38005280.32</v>
      </c>
      <c r="AJ260" s="19">
        <v>1</v>
      </c>
      <c r="AK260" s="19"/>
      <c r="AL260" s="19"/>
      <c r="AM260" s="19"/>
      <c r="AN260" s="19">
        <v>0</v>
      </c>
      <c r="AO260" s="19">
        <v>0</v>
      </c>
      <c r="AP260" s="19">
        <v>0</v>
      </c>
      <c r="AQ260" s="19">
        <v>0</v>
      </c>
      <c r="AR260" s="19">
        <v>0</v>
      </c>
      <c r="AS260" s="19">
        <v>0</v>
      </c>
      <c r="AT260" s="19">
        <v>0</v>
      </c>
      <c r="AU260" s="19">
        <v>0</v>
      </c>
      <c r="AV260" s="42"/>
      <c r="AW260" s="42">
        <f>AD260+AH260+AL260+AP260+AT260</f>
        <v>67866572</v>
      </c>
      <c r="AX260" s="42">
        <f t="shared" si="152"/>
        <v>76010560.640000001</v>
      </c>
      <c r="AY260" s="6" t="s">
        <v>129</v>
      </c>
      <c r="AZ260" s="6" t="s">
        <v>359</v>
      </c>
      <c r="BA260" s="6" t="s">
        <v>360</v>
      </c>
      <c r="BB260" s="5"/>
      <c r="BC260" s="5"/>
      <c r="BD260" s="5"/>
      <c r="BE260" s="5"/>
      <c r="BF260" s="5"/>
      <c r="BG260" s="5"/>
      <c r="BH260" s="5"/>
      <c r="BI260" s="5"/>
      <c r="BJ260" s="168"/>
      <c r="BK260" s="27"/>
    </row>
    <row r="261" spans="1:63" s="166" customFormat="1" ht="12.95" customHeight="1" x14ac:dyDescent="0.25">
      <c r="A261" s="15" t="s">
        <v>361</v>
      </c>
      <c r="B261" s="15" t="s">
        <v>218</v>
      </c>
      <c r="C261" s="175" t="s">
        <v>332</v>
      </c>
      <c r="D261" s="175"/>
      <c r="E261" s="175" t="s">
        <v>362</v>
      </c>
      <c r="F261" s="22" t="s">
        <v>363</v>
      </c>
      <c r="G261" s="22" t="s">
        <v>364</v>
      </c>
      <c r="H261" s="22" t="s">
        <v>364</v>
      </c>
      <c r="I261" s="23" t="s">
        <v>120</v>
      </c>
      <c r="J261" s="23"/>
      <c r="K261" s="23"/>
      <c r="L261" s="22">
        <v>100</v>
      </c>
      <c r="M261" s="5" t="s">
        <v>197</v>
      </c>
      <c r="N261" s="5" t="s">
        <v>365</v>
      </c>
      <c r="O261" s="5" t="s">
        <v>239</v>
      </c>
      <c r="P261" s="23" t="s">
        <v>125</v>
      </c>
      <c r="Q261" s="24" t="s">
        <v>122</v>
      </c>
      <c r="R261" s="25" t="s">
        <v>338</v>
      </c>
      <c r="S261" s="25"/>
      <c r="T261" s="23" t="s">
        <v>127</v>
      </c>
      <c r="U261" s="5"/>
      <c r="V261" s="23"/>
      <c r="W261" s="23">
        <v>0</v>
      </c>
      <c r="X261" s="23">
        <v>90</v>
      </c>
      <c r="Y261" s="23">
        <v>10</v>
      </c>
      <c r="Z261" s="40"/>
      <c r="AA261" s="5" t="s">
        <v>138</v>
      </c>
      <c r="AB261" s="26"/>
      <c r="AC261" s="26"/>
      <c r="AD261" s="26">
        <v>708580278</v>
      </c>
      <c r="AE261" s="26">
        <v>793609911.36000013</v>
      </c>
      <c r="AF261" s="26"/>
      <c r="AG261" s="26"/>
      <c r="AH261" s="26">
        <v>736923502.22000003</v>
      </c>
      <c r="AI261" s="26">
        <v>825354322.48640013</v>
      </c>
      <c r="AJ261" s="19"/>
      <c r="AK261" s="19"/>
      <c r="AL261" s="19">
        <v>758066298.31295991</v>
      </c>
      <c r="AM261" s="19">
        <v>849034254.11051524</v>
      </c>
      <c r="AN261" s="19">
        <v>0</v>
      </c>
      <c r="AO261" s="19">
        <v>0</v>
      </c>
      <c r="AP261" s="19">
        <v>0</v>
      </c>
      <c r="AQ261" s="19">
        <v>0</v>
      </c>
      <c r="AR261" s="19">
        <v>0</v>
      </c>
      <c r="AS261" s="19">
        <v>0</v>
      </c>
      <c r="AT261" s="19">
        <v>0</v>
      </c>
      <c r="AU261" s="19">
        <v>0</v>
      </c>
      <c r="AV261" s="42"/>
      <c r="AW261" s="42">
        <f>AD261+AH261+AL261+AP261+AT261</f>
        <v>2203570078.5329599</v>
      </c>
      <c r="AX261" s="42">
        <f t="shared" si="152"/>
        <v>2467998487.9569154</v>
      </c>
      <c r="AY261" s="6" t="s">
        <v>203</v>
      </c>
      <c r="AZ261" s="1" t="s">
        <v>366</v>
      </c>
      <c r="BA261" s="1" t="s">
        <v>367</v>
      </c>
      <c r="BB261" s="5"/>
      <c r="BC261" s="5"/>
      <c r="BD261" s="5"/>
      <c r="BE261" s="5"/>
      <c r="BF261" s="5"/>
      <c r="BG261" s="5"/>
      <c r="BH261" s="5"/>
      <c r="BI261" s="5"/>
      <c r="BJ261" s="168"/>
      <c r="BK261" s="27"/>
    </row>
    <row r="262" spans="1:63" s="166" customFormat="1" ht="12.95" customHeight="1" x14ac:dyDescent="0.25">
      <c r="A262" s="1" t="s">
        <v>116</v>
      </c>
      <c r="B262" s="6" t="s">
        <v>152</v>
      </c>
      <c r="C262" s="175" t="s">
        <v>314</v>
      </c>
      <c r="D262" s="1"/>
      <c r="E262" s="1"/>
      <c r="F262" s="2" t="s">
        <v>117</v>
      </c>
      <c r="G262" s="3" t="s">
        <v>118</v>
      </c>
      <c r="H262" s="3" t="s">
        <v>119</v>
      </c>
      <c r="I262" s="4" t="s">
        <v>120</v>
      </c>
      <c r="J262" s="1"/>
      <c r="K262" s="1"/>
      <c r="L262" s="1" t="s">
        <v>121</v>
      </c>
      <c r="M262" s="6" t="s">
        <v>122</v>
      </c>
      <c r="N262" s="6" t="s">
        <v>123</v>
      </c>
      <c r="O262" s="1" t="s">
        <v>124</v>
      </c>
      <c r="P262" s="6" t="s">
        <v>125</v>
      </c>
      <c r="Q262" s="6" t="s">
        <v>122</v>
      </c>
      <c r="R262" s="6" t="s">
        <v>188</v>
      </c>
      <c r="S262" s="6"/>
      <c r="T262" s="1" t="s">
        <v>127</v>
      </c>
      <c r="U262" s="1"/>
      <c r="V262" s="1"/>
      <c r="W262" s="6" t="s">
        <v>128</v>
      </c>
      <c r="X262" s="6" t="s">
        <v>121</v>
      </c>
      <c r="Y262" s="6" t="s">
        <v>128</v>
      </c>
      <c r="Z262" s="7"/>
      <c r="AA262" s="4" t="s">
        <v>138</v>
      </c>
      <c r="AB262" s="8" t="s">
        <v>47</v>
      </c>
      <c r="AC262" s="14">
        <v>1222615032.8</v>
      </c>
      <c r="AD262" s="14">
        <v>1222615032.8</v>
      </c>
      <c r="AE262" s="21">
        <v>1369328836.7360001</v>
      </c>
      <c r="AF262" s="8" t="s">
        <v>47</v>
      </c>
      <c r="AG262" s="14">
        <v>1316697870.8</v>
      </c>
      <c r="AH262" s="14">
        <v>1316697870.8</v>
      </c>
      <c r="AI262" s="21">
        <v>1474701615.296</v>
      </c>
      <c r="AJ262" s="8" t="s">
        <v>47</v>
      </c>
      <c r="AK262" s="14">
        <v>1411091688.8</v>
      </c>
      <c r="AL262" s="14">
        <v>1411091688.8</v>
      </c>
      <c r="AM262" s="21">
        <v>1580422691.4560001</v>
      </c>
      <c r="AN262" s="6"/>
      <c r="AO262" s="6"/>
      <c r="AP262" s="6"/>
      <c r="AQ262" s="6"/>
      <c r="AR262" s="6"/>
      <c r="AS262" s="9"/>
      <c r="AT262" s="8"/>
      <c r="AU262" s="10"/>
      <c r="AV262" s="52"/>
      <c r="AW262" s="42">
        <v>0</v>
      </c>
      <c r="AX262" s="42">
        <f t="shared" si="152"/>
        <v>0</v>
      </c>
      <c r="AY262" s="6" t="s">
        <v>129</v>
      </c>
      <c r="AZ262" s="6" t="s">
        <v>130</v>
      </c>
      <c r="BA262" s="6" t="s">
        <v>130</v>
      </c>
      <c r="BB262" s="6"/>
      <c r="BC262" s="6"/>
      <c r="BD262" s="6"/>
      <c r="BE262" s="6"/>
      <c r="BF262" s="6"/>
      <c r="BG262" s="6"/>
      <c r="BH262" s="6"/>
      <c r="BI262" s="6"/>
      <c r="BJ262" s="13"/>
      <c r="BK262" s="27"/>
    </row>
    <row r="263" spans="1:63" s="166" customFormat="1" ht="12.95" customHeight="1" x14ac:dyDescent="0.25">
      <c r="A263" s="1" t="s">
        <v>116</v>
      </c>
      <c r="B263" s="6" t="s">
        <v>152</v>
      </c>
      <c r="C263" s="4" t="s">
        <v>802</v>
      </c>
      <c r="D263" s="1"/>
      <c r="E263" s="1"/>
      <c r="F263" s="2" t="s">
        <v>117</v>
      </c>
      <c r="G263" s="3" t="s">
        <v>118</v>
      </c>
      <c r="H263" s="3" t="s">
        <v>119</v>
      </c>
      <c r="I263" s="4" t="s">
        <v>120</v>
      </c>
      <c r="J263" s="1"/>
      <c r="K263" s="1"/>
      <c r="L263" s="1" t="s">
        <v>121</v>
      </c>
      <c r="M263" s="6" t="s">
        <v>122</v>
      </c>
      <c r="N263" s="6" t="s">
        <v>123</v>
      </c>
      <c r="O263" s="1" t="s">
        <v>124</v>
      </c>
      <c r="P263" s="6" t="s">
        <v>125</v>
      </c>
      <c r="Q263" s="6" t="s">
        <v>122</v>
      </c>
      <c r="R263" s="6" t="s">
        <v>338</v>
      </c>
      <c r="S263" s="6"/>
      <c r="T263" s="1" t="s">
        <v>127</v>
      </c>
      <c r="U263" s="1"/>
      <c r="V263" s="1"/>
      <c r="W263" s="6" t="s">
        <v>128</v>
      </c>
      <c r="X263" s="6" t="s">
        <v>121</v>
      </c>
      <c r="Y263" s="6" t="s">
        <v>128</v>
      </c>
      <c r="Z263" s="6"/>
      <c r="AA263" s="4" t="s">
        <v>138</v>
      </c>
      <c r="AB263" s="8"/>
      <c r="AC263" s="14"/>
      <c r="AD263" s="19">
        <v>1311661752</v>
      </c>
      <c r="AE263" s="72">
        <f>AD263*1.12</f>
        <v>1469061162.2400002</v>
      </c>
      <c r="AF263" s="19"/>
      <c r="AG263" s="19"/>
      <c r="AH263" s="19">
        <v>1455372174.8</v>
      </c>
      <c r="AI263" s="72">
        <f>AH263*1.12</f>
        <v>1630016835.776</v>
      </c>
      <c r="AJ263" s="19"/>
      <c r="AK263" s="19"/>
      <c r="AL263" s="19">
        <v>1555323336.8</v>
      </c>
      <c r="AM263" s="72">
        <f>AL263*1.12</f>
        <v>1741962137.2160001</v>
      </c>
      <c r="AN263" s="19"/>
      <c r="AO263" s="19"/>
      <c r="AP263" s="19"/>
      <c r="AQ263" s="19"/>
      <c r="AR263" s="19"/>
      <c r="AS263" s="72"/>
      <c r="AT263" s="19"/>
      <c r="AU263" s="19"/>
      <c r="AV263" s="19"/>
      <c r="AW263" s="42">
        <f>AD263+AH263+AL263+AP263+AT263</f>
        <v>4322357263.6000004</v>
      </c>
      <c r="AX263" s="42">
        <f t="shared" si="152"/>
        <v>4841040135.2320013</v>
      </c>
      <c r="AY263" s="6" t="s">
        <v>129</v>
      </c>
      <c r="AZ263" s="6" t="s">
        <v>130</v>
      </c>
      <c r="BA263" s="6" t="s">
        <v>130</v>
      </c>
      <c r="BB263" s="6"/>
      <c r="BC263" s="6"/>
      <c r="BD263" s="6"/>
      <c r="BE263" s="6"/>
      <c r="BF263" s="6"/>
      <c r="BG263" s="6"/>
      <c r="BH263" s="6"/>
      <c r="BI263" s="6"/>
      <c r="BJ263" s="6"/>
      <c r="BK263" s="27" t="s">
        <v>803</v>
      </c>
    </row>
    <row r="264" spans="1:63" ht="12.95" customHeight="1" x14ac:dyDescent="0.25">
      <c r="A264" s="1" t="s">
        <v>116</v>
      </c>
      <c r="B264" s="6" t="s">
        <v>157</v>
      </c>
      <c r="C264" s="175" t="s">
        <v>321</v>
      </c>
      <c r="D264" s="1"/>
      <c r="E264" s="1"/>
      <c r="F264" s="2" t="s">
        <v>117</v>
      </c>
      <c r="G264" s="3" t="s">
        <v>118</v>
      </c>
      <c r="H264" s="3" t="s">
        <v>119</v>
      </c>
      <c r="I264" s="4" t="s">
        <v>120</v>
      </c>
      <c r="J264" s="1"/>
      <c r="K264" s="1"/>
      <c r="L264" s="2">
        <v>100</v>
      </c>
      <c r="M264" s="6" t="s">
        <v>122</v>
      </c>
      <c r="N264" s="6" t="s">
        <v>131</v>
      </c>
      <c r="O264" s="1" t="s">
        <v>124</v>
      </c>
      <c r="P264" s="6" t="s">
        <v>125</v>
      </c>
      <c r="Q264" s="6" t="s">
        <v>122</v>
      </c>
      <c r="R264" s="6" t="s">
        <v>190</v>
      </c>
      <c r="S264" s="1"/>
      <c r="T264" s="1" t="s">
        <v>127</v>
      </c>
      <c r="U264" s="1"/>
      <c r="V264" s="1"/>
      <c r="W264" s="6" t="s">
        <v>128</v>
      </c>
      <c r="X264" s="6" t="s">
        <v>121</v>
      </c>
      <c r="Y264" s="6" t="s">
        <v>128</v>
      </c>
      <c r="Z264" s="7"/>
      <c r="AA264" s="4" t="s">
        <v>138</v>
      </c>
      <c r="AB264" s="8">
        <v>1</v>
      </c>
      <c r="AC264" s="18">
        <v>132661440</v>
      </c>
      <c r="AD264" s="8">
        <v>132661440</v>
      </c>
      <c r="AE264" s="21">
        <v>148580812.80000001</v>
      </c>
      <c r="AF264" s="18">
        <v>1</v>
      </c>
      <c r="AG264" s="18">
        <v>158787264</v>
      </c>
      <c r="AH264" s="18">
        <v>158787264</v>
      </c>
      <c r="AI264" s="21">
        <v>177841735.68000001</v>
      </c>
      <c r="AJ264" s="18">
        <v>1</v>
      </c>
      <c r="AK264" s="18">
        <v>164344608</v>
      </c>
      <c r="AL264" s="18">
        <v>164344608</v>
      </c>
      <c r="AM264" s="21">
        <v>184065960.96000001</v>
      </c>
      <c r="AN264" s="18"/>
      <c r="AO264" s="18"/>
      <c r="AP264" s="18"/>
      <c r="AQ264" s="18"/>
      <c r="AR264" s="18"/>
      <c r="AS264" s="18"/>
      <c r="AT264" s="18"/>
      <c r="AU264" s="18"/>
      <c r="AV264" s="52"/>
      <c r="AW264" s="42">
        <v>0</v>
      </c>
      <c r="AX264" s="42">
        <f t="shared" si="152"/>
        <v>0</v>
      </c>
      <c r="AY264" s="6" t="s">
        <v>129</v>
      </c>
      <c r="AZ264" s="6" t="s">
        <v>132</v>
      </c>
      <c r="BA264" s="6" t="s">
        <v>132</v>
      </c>
      <c r="BB264" s="1"/>
      <c r="BC264" s="1"/>
      <c r="BD264" s="1"/>
      <c r="BE264" s="1"/>
      <c r="BF264" s="1"/>
      <c r="BG264" s="1"/>
      <c r="BH264" s="1"/>
      <c r="BI264" s="1"/>
      <c r="BJ264" s="28"/>
      <c r="BK264" s="28"/>
    </row>
    <row r="265" spans="1:63" ht="12.95" customHeight="1" x14ac:dyDescent="0.25">
      <c r="A265" s="74" t="s">
        <v>116</v>
      </c>
      <c r="B265" s="6" t="s">
        <v>157</v>
      </c>
      <c r="C265" s="175" t="s">
        <v>376</v>
      </c>
      <c r="D265" s="1"/>
      <c r="E265" s="1"/>
      <c r="F265" s="75" t="s">
        <v>117</v>
      </c>
      <c r="G265" s="76" t="s">
        <v>118</v>
      </c>
      <c r="H265" s="76" t="s">
        <v>119</v>
      </c>
      <c r="I265" s="76" t="s">
        <v>120</v>
      </c>
      <c r="J265" s="77"/>
      <c r="K265" s="77"/>
      <c r="L265" s="75">
        <v>100</v>
      </c>
      <c r="M265" s="74" t="s">
        <v>122</v>
      </c>
      <c r="N265" s="78" t="s">
        <v>131</v>
      </c>
      <c r="O265" s="77" t="s">
        <v>124</v>
      </c>
      <c r="P265" s="74" t="s">
        <v>125</v>
      </c>
      <c r="Q265" s="74" t="s">
        <v>122</v>
      </c>
      <c r="R265" s="74" t="s">
        <v>190</v>
      </c>
      <c r="S265" s="1"/>
      <c r="T265" s="1" t="s">
        <v>127</v>
      </c>
      <c r="U265" s="77"/>
      <c r="V265" s="77"/>
      <c r="W265" s="79" t="s">
        <v>128</v>
      </c>
      <c r="X265" s="79" t="s">
        <v>121</v>
      </c>
      <c r="Y265" s="79" t="s">
        <v>128</v>
      </c>
      <c r="Z265" s="1"/>
      <c r="AA265" s="80" t="s">
        <v>138</v>
      </c>
      <c r="AB265" s="1">
        <v>1</v>
      </c>
      <c r="AC265" s="1">
        <v>132661440</v>
      </c>
      <c r="AD265" s="21">
        <v>132661440</v>
      </c>
      <c r="AE265" s="21">
        <f>AD265*1.12</f>
        <v>148580812.80000001</v>
      </c>
      <c r="AF265" s="1">
        <v>1</v>
      </c>
      <c r="AG265" s="1">
        <v>138674304</v>
      </c>
      <c r="AH265" s="81">
        <v>138674304</v>
      </c>
      <c r="AI265" s="81">
        <f>AH265*1.12</f>
        <v>155315220.48000002</v>
      </c>
      <c r="AJ265" s="1">
        <v>1</v>
      </c>
      <c r="AK265" s="1">
        <v>144231648</v>
      </c>
      <c r="AL265" s="81">
        <v>144231648</v>
      </c>
      <c r="AM265" s="81">
        <f>AL265*1.12</f>
        <v>161539445.76000002</v>
      </c>
      <c r="AN265" s="1"/>
      <c r="AO265" s="1"/>
      <c r="AP265" s="81"/>
      <c r="AQ265" s="81"/>
      <c r="AR265" s="1"/>
      <c r="AS265" s="81"/>
      <c r="AT265" s="81"/>
      <c r="AU265" s="82"/>
      <c r="AV265" s="83"/>
      <c r="AW265" s="42">
        <v>0</v>
      </c>
      <c r="AX265" s="42">
        <f t="shared" ref="AX265:AX266" si="198">AW265*1.12</f>
        <v>0</v>
      </c>
      <c r="AY265" s="6" t="s">
        <v>129</v>
      </c>
      <c r="AZ265" s="1" t="s">
        <v>132</v>
      </c>
      <c r="BA265" s="1" t="s">
        <v>132</v>
      </c>
      <c r="BB265" s="1"/>
      <c r="BC265" s="1"/>
      <c r="BD265" s="1"/>
      <c r="BE265" s="1"/>
      <c r="BF265" s="1"/>
      <c r="BG265" s="84"/>
      <c r="BH265" s="1"/>
      <c r="BI265" s="1"/>
      <c r="BJ265" s="28"/>
      <c r="BK265" s="28" t="s">
        <v>375</v>
      </c>
    </row>
    <row r="266" spans="1:63" s="166" customFormat="1" ht="12.95" customHeight="1" x14ac:dyDescent="0.25">
      <c r="A266" s="6" t="s">
        <v>133</v>
      </c>
      <c r="B266" s="6" t="s">
        <v>152</v>
      </c>
      <c r="C266" s="175" t="s">
        <v>236</v>
      </c>
      <c r="D266" s="1"/>
      <c r="E266" s="1"/>
      <c r="F266" s="12" t="s">
        <v>134</v>
      </c>
      <c r="G266" s="12" t="s">
        <v>135</v>
      </c>
      <c r="H266" s="12" t="s">
        <v>136</v>
      </c>
      <c r="I266" s="6" t="s">
        <v>120</v>
      </c>
      <c r="J266" s="1"/>
      <c r="K266" s="1"/>
      <c r="L266" s="6">
        <v>100</v>
      </c>
      <c r="M266" s="6">
        <v>230000000</v>
      </c>
      <c r="N266" s="6" t="s">
        <v>137</v>
      </c>
      <c r="O266" s="6" t="s">
        <v>126</v>
      </c>
      <c r="P266" s="12" t="s">
        <v>125</v>
      </c>
      <c r="Q266" s="12">
        <v>230000000</v>
      </c>
      <c r="R266" s="2" t="s">
        <v>189</v>
      </c>
      <c r="S266" s="1"/>
      <c r="T266" s="1" t="s">
        <v>127</v>
      </c>
      <c r="U266" s="1"/>
      <c r="V266" s="1"/>
      <c r="W266" s="16"/>
      <c r="X266" s="17">
        <v>100</v>
      </c>
      <c r="Y266" s="16"/>
      <c r="Z266" s="1"/>
      <c r="AA266" s="4" t="s">
        <v>138</v>
      </c>
      <c r="AB266" s="18"/>
      <c r="AC266" s="18"/>
      <c r="AD266" s="8">
        <v>51768204</v>
      </c>
      <c r="AE266" s="18">
        <f>AD266*1.12</f>
        <v>57980388.480000004</v>
      </c>
      <c r="AF266" s="18"/>
      <c r="AG266" s="18"/>
      <c r="AH266" s="8">
        <v>51768204</v>
      </c>
      <c r="AI266" s="18">
        <f>AH266*1.12</f>
        <v>57980388.480000004</v>
      </c>
      <c r="AJ266" s="18"/>
      <c r="AK266" s="18"/>
      <c r="AL266" s="8">
        <v>51768204</v>
      </c>
      <c r="AM266" s="18">
        <f>AL266*1.12</f>
        <v>57980388.480000004</v>
      </c>
      <c r="AN266" s="18"/>
      <c r="AO266" s="18"/>
      <c r="AP266" s="18"/>
      <c r="AQ266" s="18"/>
      <c r="AR266" s="18"/>
      <c r="AS266" s="18"/>
      <c r="AT266" s="18"/>
      <c r="AU266" s="18"/>
      <c r="AV266" s="18"/>
      <c r="AW266" s="42">
        <v>0</v>
      </c>
      <c r="AX266" s="42">
        <f t="shared" si="198"/>
        <v>0</v>
      </c>
      <c r="AY266" s="12" t="s">
        <v>129</v>
      </c>
      <c r="AZ266" s="12" t="s">
        <v>139</v>
      </c>
      <c r="BA266" s="6" t="s">
        <v>136</v>
      </c>
      <c r="BB266" s="1"/>
      <c r="BC266" s="1"/>
      <c r="BD266" s="1"/>
      <c r="BE266" s="1"/>
      <c r="BF266" s="1"/>
      <c r="BG266" s="4"/>
      <c r="BH266" s="4"/>
      <c r="BI266" s="4"/>
      <c r="BJ266" s="32"/>
      <c r="BK266" s="27"/>
    </row>
    <row r="267" spans="1:63" s="166" customFormat="1" ht="12.95" customHeight="1" x14ac:dyDescent="0.25">
      <c r="A267" s="6" t="s">
        <v>133</v>
      </c>
      <c r="B267" s="6" t="s">
        <v>152</v>
      </c>
      <c r="C267" s="176" t="s">
        <v>544</v>
      </c>
      <c r="D267" s="1"/>
      <c r="E267" s="1"/>
      <c r="F267" s="12" t="s">
        <v>134</v>
      </c>
      <c r="G267" s="12" t="s">
        <v>135</v>
      </c>
      <c r="H267" s="12" t="s">
        <v>136</v>
      </c>
      <c r="I267" s="6" t="s">
        <v>120</v>
      </c>
      <c r="J267" s="1"/>
      <c r="K267" s="1"/>
      <c r="L267" s="6">
        <v>100</v>
      </c>
      <c r="M267" s="6">
        <v>230000000</v>
      </c>
      <c r="N267" s="6" t="s">
        <v>137</v>
      </c>
      <c r="O267" s="1" t="s">
        <v>166</v>
      </c>
      <c r="P267" s="12" t="s">
        <v>125</v>
      </c>
      <c r="Q267" s="12">
        <v>230000000</v>
      </c>
      <c r="R267" s="2" t="s">
        <v>382</v>
      </c>
      <c r="S267" s="1"/>
      <c r="T267" s="1" t="s">
        <v>127</v>
      </c>
      <c r="U267" s="1"/>
      <c r="V267" s="1"/>
      <c r="W267" s="16"/>
      <c r="X267" s="17">
        <v>100</v>
      </c>
      <c r="Y267" s="16"/>
      <c r="Z267" s="1"/>
      <c r="AA267" s="4" t="s">
        <v>138</v>
      </c>
      <c r="AB267" s="18"/>
      <c r="AC267" s="18"/>
      <c r="AD267" s="8">
        <v>51768204</v>
      </c>
      <c r="AE267" s="18">
        <f t="shared" ref="AE267:AE268" si="199">AD267*1.12</f>
        <v>57980388.480000004</v>
      </c>
      <c r="AF267" s="18"/>
      <c r="AG267" s="18"/>
      <c r="AH267" s="8">
        <v>51768204</v>
      </c>
      <c r="AI267" s="18">
        <f t="shared" ref="AI267:AI268" si="200">AH267*1.12</f>
        <v>57980388.480000004</v>
      </c>
      <c r="AJ267" s="18"/>
      <c r="AK267" s="18"/>
      <c r="AL267" s="8">
        <v>51768204</v>
      </c>
      <c r="AM267" s="18">
        <f t="shared" ref="AM267:AM268" si="201">AL267*1.12</f>
        <v>57980388.480000004</v>
      </c>
      <c r="AN267" s="18"/>
      <c r="AO267" s="18"/>
      <c r="AP267" s="18"/>
      <c r="AQ267" s="18"/>
      <c r="AR267" s="18"/>
      <c r="AS267" s="18"/>
      <c r="AT267" s="18"/>
      <c r="AU267" s="18"/>
      <c r="AV267" s="18"/>
      <c r="AW267" s="42">
        <v>0</v>
      </c>
      <c r="AX267" s="42">
        <f t="shared" si="152"/>
        <v>0</v>
      </c>
      <c r="AY267" s="12" t="s">
        <v>129</v>
      </c>
      <c r="AZ267" s="12" t="s">
        <v>139</v>
      </c>
      <c r="BA267" s="6" t="s">
        <v>136</v>
      </c>
      <c r="BB267" s="1"/>
      <c r="BC267" s="1"/>
      <c r="BD267" s="1"/>
      <c r="BE267" s="1"/>
      <c r="BF267" s="1"/>
      <c r="BG267" s="4"/>
      <c r="BH267" s="4"/>
      <c r="BI267" s="4"/>
      <c r="BJ267" s="32"/>
      <c r="BK267" s="27">
        <v>14</v>
      </c>
    </row>
    <row r="268" spans="1:63" s="166" customFormat="1" ht="12.95" customHeight="1" x14ac:dyDescent="0.25">
      <c r="A268" s="6" t="s">
        <v>133</v>
      </c>
      <c r="B268" s="6" t="s">
        <v>152</v>
      </c>
      <c r="C268" s="179" t="s">
        <v>642</v>
      </c>
      <c r="D268" s="1"/>
      <c r="E268" s="1"/>
      <c r="F268" s="12" t="s">
        <v>134</v>
      </c>
      <c r="G268" s="12" t="s">
        <v>135</v>
      </c>
      <c r="H268" s="12" t="s">
        <v>136</v>
      </c>
      <c r="I268" s="152" t="s">
        <v>143</v>
      </c>
      <c r="J268" s="153" t="s">
        <v>149</v>
      </c>
      <c r="K268" s="1"/>
      <c r="L268" s="6">
        <v>100</v>
      </c>
      <c r="M268" s="6">
        <v>230000000</v>
      </c>
      <c r="N268" s="6" t="s">
        <v>137</v>
      </c>
      <c r="O268" s="154" t="s">
        <v>144</v>
      </c>
      <c r="P268" s="155" t="s">
        <v>125</v>
      </c>
      <c r="Q268" s="155">
        <v>230000000</v>
      </c>
      <c r="R268" s="156" t="s">
        <v>382</v>
      </c>
      <c r="S268" s="153"/>
      <c r="T268" s="153" t="s">
        <v>127</v>
      </c>
      <c r="U268" s="153"/>
      <c r="V268" s="153"/>
      <c r="W268" s="157"/>
      <c r="X268" s="158">
        <v>100</v>
      </c>
      <c r="Y268" s="157"/>
      <c r="Z268" s="153"/>
      <c r="AA268" s="159" t="s">
        <v>138</v>
      </c>
      <c r="AB268" s="160"/>
      <c r="AC268" s="160"/>
      <c r="AD268" s="161">
        <v>51768204</v>
      </c>
      <c r="AE268" s="160">
        <f t="shared" si="199"/>
        <v>57980388.480000004</v>
      </c>
      <c r="AF268" s="160"/>
      <c r="AG268" s="160"/>
      <c r="AH268" s="161">
        <v>51768204</v>
      </c>
      <c r="AI268" s="160">
        <f t="shared" si="200"/>
        <v>57980388.480000004</v>
      </c>
      <c r="AJ268" s="160"/>
      <c r="AK268" s="160"/>
      <c r="AL268" s="161">
        <v>51768204</v>
      </c>
      <c r="AM268" s="160">
        <f t="shared" si="201"/>
        <v>57980388.480000004</v>
      </c>
      <c r="AN268" s="160"/>
      <c r="AO268" s="160"/>
      <c r="AP268" s="160"/>
      <c r="AQ268" s="160"/>
      <c r="AR268" s="160"/>
      <c r="AS268" s="160"/>
      <c r="AT268" s="160"/>
      <c r="AU268" s="160"/>
      <c r="AV268" s="160"/>
      <c r="AW268" s="162">
        <f t="shared" ref="AW268:AW277" si="202">AD268+AH268+AL268+AP268+AT268</f>
        <v>155304612</v>
      </c>
      <c r="AX268" s="162">
        <f t="shared" si="152"/>
        <v>173941165.44000003</v>
      </c>
      <c r="AY268" s="155" t="s">
        <v>129</v>
      </c>
      <c r="AZ268" s="155" t="s">
        <v>139</v>
      </c>
      <c r="BA268" s="152" t="s">
        <v>136</v>
      </c>
      <c r="BB268" s="153"/>
      <c r="BC268" s="153"/>
      <c r="BD268" s="153"/>
      <c r="BE268" s="153"/>
      <c r="BF268" s="153"/>
      <c r="BG268" s="159"/>
      <c r="BH268" s="159"/>
      <c r="BI268" s="159"/>
      <c r="BJ268" s="32"/>
      <c r="BK268" s="27" t="s">
        <v>644</v>
      </c>
    </row>
    <row r="269" spans="1:63" s="166" customFormat="1" ht="12.95" customHeight="1" x14ac:dyDescent="0.25">
      <c r="A269" s="6" t="s">
        <v>151</v>
      </c>
      <c r="B269" s="6" t="s">
        <v>152</v>
      </c>
      <c r="C269" s="175" t="s">
        <v>243</v>
      </c>
      <c r="D269" s="1"/>
      <c r="E269" s="1"/>
      <c r="F269" s="4" t="s">
        <v>158</v>
      </c>
      <c r="G269" s="4" t="s">
        <v>159</v>
      </c>
      <c r="H269" s="32" t="s">
        <v>159</v>
      </c>
      <c r="I269" s="4" t="s">
        <v>120</v>
      </c>
      <c r="J269" s="15"/>
      <c r="K269" s="15"/>
      <c r="L269" s="4">
        <v>45</v>
      </c>
      <c r="M269" s="4">
        <v>230000000</v>
      </c>
      <c r="N269" s="2" t="s">
        <v>123</v>
      </c>
      <c r="O269" s="6" t="s">
        <v>126</v>
      </c>
      <c r="P269" s="1" t="s">
        <v>125</v>
      </c>
      <c r="Q269" s="4">
        <v>230000000</v>
      </c>
      <c r="R269" s="2" t="s">
        <v>187</v>
      </c>
      <c r="S269" s="15"/>
      <c r="T269" s="6" t="s">
        <v>127</v>
      </c>
      <c r="U269" s="28"/>
      <c r="V269" s="15"/>
      <c r="W269" s="16">
        <v>0</v>
      </c>
      <c r="X269" s="16">
        <v>90</v>
      </c>
      <c r="Y269" s="16">
        <v>10</v>
      </c>
      <c r="Z269" s="15"/>
      <c r="AA269" s="4" t="s">
        <v>138</v>
      </c>
      <c r="AB269" s="15"/>
      <c r="AC269" s="15"/>
      <c r="AD269" s="8">
        <v>10831695</v>
      </c>
      <c r="AE269" s="8">
        <v>12131498.4</v>
      </c>
      <c r="AF269" s="8">
        <v>0</v>
      </c>
      <c r="AG269" s="8">
        <v>0</v>
      </c>
      <c r="AH269" s="8">
        <v>11264962.800000001</v>
      </c>
      <c r="AI269" s="8">
        <v>12616758.335999999</v>
      </c>
      <c r="AJ269" s="8">
        <v>0</v>
      </c>
      <c r="AK269" s="8">
        <v>0</v>
      </c>
      <c r="AL269" s="8">
        <v>11715561.312000001</v>
      </c>
      <c r="AM269" s="8">
        <v>13121428.669439999</v>
      </c>
      <c r="AN269" s="15"/>
      <c r="AO269" s="15"/>
      <c r="AP269" s="8"/>
      <c r="AQ269" s="33"/>
      <c r="AR269" s="8"/>
      <c r="AS269" s="8"/>
      <c r="AT269" s="8"/>
      <c r="AU269" s="8"/>
      <c r="AV269" s="52"/>
      <c r="AW269" s="42">
        <f t="shared" si="202"/>
        <v>33812219.112000003</v>
      </c>
      <c r="AX269" s="42">
        <f t="shared" si="152"/>
        <v>37869685.40544001</v>
      </c>
      <c r="AY269" s="12" t="s">
        <v>129</v>
      </c>
      <c r="AZ269" s="34" t="s">
        <v>160</v>
      </c>
      <c r="BA269" s="34" t="s">
        <v>161</v>
      </c>
      <c r="BB269" s="15"/>
      <c r="BC269" s="15"/>
      <c r="BD269" s="15"/>
      <c r="BE269" s="15"/>
      <c r="BF269" s="15"/>
      <c r="BG269" s="15"/>
      <c r="BH269" s="15"/>
      <c r="BI269" s="15"/>
      <c r="BJ269" s="27"/>
      <c r="BK269" s="27"/>
    </row>
    <row r="270" spans="1:63" s="166" customFormat="1" ht="12.95" customHeight="1" x14ac:dyDescent="0.25">
      <c r="A270" s="1" t="s">
        <v>162</v>
      </c>
      <c r="B270" s="6" t="s">
        <v>152</v>
      </c>
      <c r="C270" s="175" t="s">
        <v>368</v>
      </c>
      <c r="D270" s="1"/>
      <c r="E270" s="1"/>
      <c r="F270" s="2" t="s">
        <v>163</v>
      </c>
      <c r="G270" s="3" t="s">
        <v>164</v>
      </c>
      <c r="H270" s="3" t="s">
        <v>164</v>
      </c>
      <c r="I270" s="4" t="s">
        <v>120</v>
      </c>
      <c r="J270" s="1"/>
      <c r="K270" s="1"/>
      <c r="L270" s="2">
        <v>50</v>
      </c>
      <c r="M270" s="5">
        <v>230000000</v>
      </c>
      <c r="N270" s="2" t="s">
        <v>165</v>
      </c>
      <c r="O270" s="1" t="s">
        <v>166</v>
      </c>
      <c r="P270" s="1" t="s">
        <v>125</v>
      </c>
      <c r="Q270" s="9">
        <v>230000000</v>
      </c>
      <c r="R270" s="2" t="s">
        <v>189</v>
      </c>
      <c r="S270" s="1"/>
      <c r="T270" s="2" t="s">
        <v>167</v>
      </c>
      <c r="U270" s="1"/>
      <c r="V270" s="2"/>
      <c r="W270" s="16">
        <v>0</v>
      </c>
      <c r="X270" s="16">
        <v>90</v>
      </c>
      <c r="Y270" s="16">
        <v>10</v>
      </c>
      <c r="Z270" s="1"/>
      <c r="AA270" s="4" t="s">
        <v>138</v>
      </c>
      <c r="AB270" s="18"/>
      <c r="AC270" s="18"/>
      <c r="AD270" s="8">
        <v>488037500</v>
      </c>
      <c r="AE270" s="18">
        <f>AD270*1.12</f>
        <v>546602000</v>
      </c>
      <c r="AF270" s="18"/>
      <c r="AG270" s="18"/>
      <c r="AH270" s="18">
        <v>1265475000</v>
      </c>
      <c r="AI270" s="18">
        <f>AH270*1.12</f>
        <v>1417332000.0000002</v>
      </c>
      <c r="AJ270" s="18"/>
      <c r="AK270" s="18"/>
      <c r="AL270" s="18">
        <v>1265475000</v>
      </c>
      <c r="AM270" s="18">
        <f>AL270*1.12</f>
        <v>1417332000.0000002</v>
      </c>
      <c r="AN270" s="18"/>
      <c r="AO270" s="18"/>
      <c r="AP270" s="18">
        <v>1265475000</v>
      </c>
      <c r="AQ270" s="18">
        <f>AP270*1.12</f>
        <v>1417332000.0000002</v>
      </c>
      <c r="AR270" s="18"/>
      <c r="AS270" s="18"/>
      <c r="AT270" s="18">
        <v>1265475000</v>
      </c>
      <c r="AU270" s="18">
        <f>AT270*1.12</f>
        <v>1417332000.0000002</v>
      </c>
      <c r="AV270" s="18"/>
      <c r="AW270" s="42">
        <v>0</v>
      </c>
      <c r="AX270" s="42">
        <f t="shared" ref="AX270" si="203">AW270*1.12</f>
        <v>0</v>
      </c>
      <c r="AY270" s="6" t="s">
        <v>129</v>
      </c>
      <c r="AZ270" s="2" t="s">
        <v>168</v>
      </c>
      <c r="BA270" s="2" t="s">
        <v>168</v>
      </c>
      <c r="BB270" s="1"/>
      <c r="BC270" s="1"/>
      <c r="BD270" s="1"/>
      <c r="BE270" s="1"/>
      <c r="BF270" s="1"/>
      <c r="BG270" s="4"/>
      <c r="BH270" s="4"/>
      <c r="BI270" s="4"/>
      <c r="BJ270" s="32"/>
      <c r="BK270" s="27"/>
    </row>
    <row r="271" spans="1:63" s="166" customFormat="1" ht="12.95" customHeight="1" x14ac:dyDescent="0.25">
      <c r="A271" s="1" t="s">
        <v>162</v>
      </c>
      <c r="B271" s="6" t="s">
        <v>152</v>
      </c>
      <c r="C271" s="176" t="s">
        <v>538</v>
      </c>
      <c r="D271" s="1"/>
      <c r="E271" s="1"/>
      <c r="F271" s="2" t="s">
        <v>163</v>
      </c>
      <c r="G271" s="3" t="s">
        <v>164</v>
      </c>
      <c r="H271" s="3" t="s">
        <v>164</v>
      </c>
      <c r="I271" s="4" t="s">
        <v>120</v>
      </c>
      <c r="J271" s="1"/>
      <c r="K271" s="1"/>
      <c r="L271" s="2">
        <v>50</v>
      </c>
      <c r="M271" s="5">
        <v>230000000</v>
      </c>
      <c r="N271" s="2" t="s">
        <v>165</v>
      </c>
      <c r="O271" s="1" t="s">
        <v>144</v>
      </c>
      <c r="P271" s="1" t="s">
        <v>125</v>
      </c>
      <c r="Q271" s="9">
        <v>230000000</v>
      </c>
      <c r="R271" s="2" t="s">
        <v>382</v>
      </c>
      <c r="S271" s="1"/>
      <c r="T271" s="2" t="s">
        <v>167</v>
      </c>
      <c r="U271" s="1"/>
      <c r="V271" s="2"/>
      <c r="W271" s="16">
        <v>0</v>
      </c>
      <c r="X271" s="16">
        <v>90</v>
      </c>
      <c r="Y271" s="16">
        <v>10</v>
      </c>
      <c r="Z271" s="1"/>
      <c r="AA271" s="4" t="s">
        <v>138</v>
      </c>
      <c r="AB271" s="18"/>
      <c r="AC271" s="18"/>
      <c r="AD271" s="8">
        <v>488037500</v>
      </c>
      <c r="AE271" s="18">
        <f>AD271*1.12</f>
        <v>546602000</v>
      </c>
      <c r="AF271" s="18"/>
      <c r="AG271" s="18"/>
      <c r="AH271" s="18">
        <v>1265475000</v>
      </c>
      <c r="AI271" s="18">
        <f>AH271*1.12</f>
        <v>1417332000.0000002</v>
      </c>
      <c r="AJ271" s="18"/>
      <c r="AK271" s="18"/>
      <c r="AL271" s="18">
        <v>1265475000</v>
      </c>
      <c r="AM271" s="18">
        <f>AL271*1.12</f>
        <v>1417332000.0000002</v>
      </c>
      <c r="AN271" s="18"/>
      <c r="AO271" s="18"/>
      <c r="AP271" s="18">
        <v>1265475000</v>
      </c>
      <c r="AQ271" s="18">
        <f>AP271*1.12</f>
        <v>1417332000.0000002</v>
      </c>
      <c r="AR271" s="18"/>
      <c r="AS271" s="18"/>
      <c r="AT271" s="18">
        <v>1265475000</v>
      </c>
      <c r="AU271" s="18">
        <f>AT271*1.12</f>
        <v>1417332000.0000002</v>
      </c>
      <c r="AV271" s="18"/>
      <c r="AW271" s="42">
        <v>0</v>
      </c>
      <c r="AX271" s="42">
        <f t="shared" ref="AX271" si="204">AW271*1.12</f>
        <v>0</v>
      </c>
      <c r="AY271" s="6" t="s">
        <v>129</v>
      </c>
      <c r="AZ271" s="2" t="s">
        <v>168</v>
      </c>
      <c r="BA271" s="2" t="s">
        <v>168</v>
      </c>
      <c r="BB271" s="1"/>
      <c r="BC271" s="1"/>
      <c r="BD271" s="1"/>
      <c r="BE271" s="1"/>
      <c r="BF271" s="1"/>
      <c r="BG271" s="4"/>
      <c r="BH271" s="4"/>
      <c r="BI271" s="4"/>
      <c r="BJ271" s="32"/>
      <c r="BK271" s="27">
        <v>14</v>
      </c>
    </row>
    <row r="272" spans="1:63" s="188" customFormat="1" ht="12.95" customHeight="1" x14ac:dyDescent="0.25">
      <c r="A272" s="1" t="s">
        <v>162</v>
      </c>
      <c r="B272" s="1" t="s">
        <v>152</v>
      </c>
      <c r="C272" s="4" t="s">
        <v>730</v>
      </c>
      <c r="D272" s="1"/>
      <c r="E272" s="1"/>
      <c r="F272" s="2" t="s">
        <v>163</v>
      </c>
      <c r="G272" s="3" t="s">
        <v>164</v>
      </c>
      <c r="H272" s="3" t="s">
        <v>164</v>
      </c>
      <c r="I272" s="4" t="s">
        <v>120</v>
      </c>
      <c r="J272" s="1"/>
      <c r="K272" s="1"/>
      <c r="L272" s="2">
        <v>50</v>
      </c>
      <c r="M272" s="5">
        <v>230000000</v>
      </c>
      <c r="N272" s="5" t="s">
        <v>224</v>
      </c>
      <c r="O272" s="1" t="s">
        <v>398</v>
      </c>
      <c r="P272" s="1" t="s">
        <v>125</v>
      </c>
      <c r="Q272" s="9">
        <v>230000000</v>
      </c>
      <c r="R272" s="2" t="s">
        <v>382</v>
      </c>
      <c r="S272" s="1"/>
      <c r="T272" s="2" t="s">
        <v>167</v>
      </c>
      <c r="U272" s="1"/>
      <c r="V272" s="2"/>
      <c r="W272" s="16">
        <v>0</v>
      </c>
      <c r="X272" s="16">
        <v>90</v>
      </c>
      <c r="Y272" s="16">
        <v>10</v>
      </c>
      <c r="Z272" s="1"/>
      <c r="AA272" s="4" t="s">
        <v>138</v>
      </c>
      <c r="AB272" s="72"/>
      <c r="AC272" s="72"/>
      <c r="AD272" s="72">
        <v>488037500</v>
      </c>
      <c r="AE272" s="72">
        <f>AD272*1.12</f>
        <v>546602000</v>
      </c>
      <c r="AF272" s="72"/>
      <c r="AG272" s="72"/>
      <c r="AH272" s="72">
        <v>1265475000</v>
      </c>
      <c r="AI272" s="72">
        <f>AH272*1.12</f>
        <v>1417332000.0000002</v>
      </c>
      <c r="AJ272" s="72"/>
      <c r="AK272" s="72"/>
      <c r="AL272" s="72">
        <v>1265475000</v>
      </c>
      <c r="AM272" s="72">
        <f>AL272*1.12</f>
        <v>1417332000.0000002</v>
      </c>
      <c r="AN272" s="72"/>
      <c r="AO272" s="72"/>
      <c r="AP272" s="72">
        <v>1265475000</v>
      </c>
      <c r="AQ272" s="72">
        <f>AP272*1.12</f>
        <v>1417332000.0000002</v>
      </c>
      <c r="AR272" s="72"/>
      <c r="AS272" s="72"/>
      <c r="AT272" s="72">
        <v>1265475000</v>
      </c>
      <c r="AU272" s="72">
        <f>AT272*1.12</f>
        <v>1417332000.0000002</v>
      </c>
      <c r="AV272" s="72"/>
      <c r="AW272" s="43">
        <f t="shared" si="202"/>
        <v>5549937500</v>
      </c>
      <c r="AX272" s="43">
        <f t="shared" si="152"/>
        <v>6215930000.000001</v>
      </c>
      <c r="AY272" s="1" t="s">
        <v>129</v>
      </c>
      <c r="AZ272" s="2" t="s">
        <v>168</v>
      </c>
      <c r="BA272" s="2" t="s">
        <v>168</v>
      </c>
      <c r="BB272" s="1"/>
      <c r="BC272" s="1"/>
      <c r="BD272" s="1"/>
      <c r="BE272" s="1"/>
      <c r="BF272" s="1"/>
      <c r="BG272" s="4"/>
      <c r="BH272" s="4"/>
      <c r="BI272" s="4"/>
      <c r="BJ272" s="32"/>
      <c r="BK272" s="32">
        <v>14</v>
      </c>
    </row>
    <row r="273" spans="1:64" ht="12.95" customHeight="1" x14ac:dyDescent="0.25">
      <c r="A273" s="74" t="s">
        <v>169</v>
      </c>
      <c r="B273" s="6" t="s">
        <v>157</v>
      </c>
      <c r="C273" s="175" t="s">
        <v>308</v>
      </c>
      <c r="D273" s="1"/>
      <c r="E273" s="1"/>
      <c r="F273" s="75" t="s">
        <v>170</v>
      </c>
      <c r="G273" s="76" t="s">
        <v>171</v>
      </c>
      <c r="H273" s="76" t="s">
        <v>171</v>
      </c>
      <c r="I273" s="76" t="s">
        <v>172</v>
      </c>
      <c r="J273" s="77" t="s">
        <v>173</v>
      </c>
      <c r="K273" s="77"/>
      <c r="L273" s="75">
        <v>100</v>
      </c>
      <c r="M273" s="74">
        <v>230000000</v>
      </c>
      <c r="N273" s="78" t="s">
        <v>165</v>
      </c>
      <c r="O273" s="77" t="s">
        <v>124</v>
      </c>
      <c r="P273" s="74" t="s">
        <v>125</v>
      </c>
      <c r="Q273" s="74">
        <v>230000000</v>
      </c>
      <c r="R273" s="74" t="s">
        <v>174</v>
      </c>
      <c r="S273" s="1"/>
      <c r="T273" s="1"/>
      <c r="U273" s="77" t="s">
        <v>126</v>
      </c>
      <c r="V273" s="77" t="s">
        <v>127</v>
      </c>
      <c r="W273" s="79">
        <v>0</v>
      </c>
      <c r="X273" s="79">
        <v>100</v>
      </c>
      <c r="Y273" s="79">
        <v>0</v>
      </c>
      <c r="Z273" s="1"/>
      <c r="AA273" s="80" t="s">
        <v>138</v>
      </c>
      <c r="AB273" s="1"/>
      <c r="AC273" s="1"/>
      <c r="AD273" s="21">
        <v>43528810</v>
      </c>
      <c r="AE273" s="21">
        <v>48752267.200000003</v>
      </c>
      <c r="AF273" s="1"/>
      <c r="AG273" s="1"/>
      <c r="AH273" s="81">
        <v>45000000</v>
      </c>
      <c r="AI273" s="81">
        <v>50400000.000000007</v>
      </c>
      <c r="AJ273" s="1"/>
      <c r="AK273" s="1"/>
      <c r="AL273" s="81">
        <v>45000000</v>
      </c>
      <c r="AM273" s="81">
        <v>50400000.000000007</v>
      </c>
      <c r="AN273" s="1"/>
      <c r="AO273" s="1"/>
      <c r="AP273" s="81"/>
      <c r="AQ273" s="81"/>
      <c r="AR273" s="1"/>
      <c r="AS273" s="81"/>
      <c r="AT273" s="81"/>
      <c r="AU273" s="82"/>
      <c r="AV273" s="83"/>
      <c r="AW273" s="42">
        <v>0</v>
      </c>
      <c r="AX273" s="42">
        <f t="shared" si="152"/>
        <v>0</v>
      </c>
      <c r="AY273" s="6" t="s">
        <v>129</v>
      </c>
      <c r="AZ273" s="1" t="s">
        <v>175</v>
      </c>
      <c r="BA273" s="1" t="s">
        <v>176</v>
      </c>
      <c r="BB273" s="1"/>
      <c r="BC273" s="1"/>
      <c r="BD273" s="1"/>
      <c r="BE273" s="1"/>
      <c r="BF273" s="1"/>
      <c r="BG273" s="84"/>
      <c r="BH273" s="1"/>
      <c r="BI273" s="1"/>
      <c r="BJ273" s="28"/>
      <c r="BK273" s="28" t="s">
        <v>375</v>
      </c>
    </row>
    <row r="274" spans="1:64" ht="12.95" customHeight="1" x14ac:dyDescent="0.25">
      <c r="A274" s="74" t="s">
        <v>177</v>
      </c>
      <c r="B274" s="6" t="s">
        <v>152</v>
      </c>
      <c r="C274" s="175" t="s">
        <v>369</v>
      </c>
      <c r="D274" s="1"/>
      <c r="E274" s="1"/>
      <c r="F274" s="75" t="s">
        <v>178</v>
      </c>
      <c r="G274" s="76" t="s">
        <v>179</v>
      </c>
      <c r="H274" s="76" t="s">
        <v>180</v>
      </c>
      <c r="I274" s="76" t="s">
        <v>120</v>
      </c>
      <c r="J274" s="77"/>
      <c r="K274" s="77"/>
      <c r="L274" s="75">
        <v>100</v>
      </c>
      <c r="M274" s="74">
        <v>230000000</v>
      </c>
      <c r="N274" s="78" t="s">
        <v>123</v>
      </c>
      <c r="O274" s="77" t="s">
        <v>124</v>
      </c>
      <c r="P274" s="74" t="s">
        <v>125</v>
      </c>
      <c r="Q274" s="74">
        <v>230000000</v>
      </c>
      <c r="R274" s="74" t="s">
        <v>174</v>
      </c>
      <c r="S274" s="1"/>
      <c r="T274" s="1" t="s">
        <v>167</v>
      </c>
      <c r="U274" s="77"/>
      <c r="V274" s="77"/>
      <c r="W274" s="79">
        <v>0</v>
      </c>
      <c r="X274" s="79">
        <v>100</v>
      </c>
      <c r="Y274" s="79">
        <v>0</v>
      </c>
      <c r="Z274" s="1"/>
      <c r="AA274" s="80" t="s">
        <v>181</v>
      </c>
      <c r="AB274" s="1"/>
      <c r="AC274" s="1"/>
      <c r="AD274" s="21">
        <f>9143.46*1000</f>
        <v>9143460</v>
      </c>
      <c r="AE274" s="21">
        <f>AD274*1.12</f>
        <v>10240675.200000001</v>
      </c>
      <c r="AF274" s="1"/>
      <c r="AG274" s="1"/>
      <c r="AH274" s="81">
        <f>9143.46*1000</f>
        <v>9143460</v>
      </c>
      <c r="AI274" s="81">
        <f>AH274*1.12</f>
        <v>10240675.200000001</v>
      </c>
      <c r="AJ274" s="1"/>
      <c r="AK274" s="1"/>
      <c r="AL274" s="81">
        <f>9143.46*1000</f>
        <v>9143460</v>
      </c>
      <c r="AM274" s="81">
        <f>AL274*1.12</f>
        <v>10240675.200000001</v>
      </c>
      <c r="AN274" s="1"/>
      <c r="AO274" s="1"/>
      <c r="AP274" s="81">
        <f>9143.46*1000</f>
        <v>9143460</v>
      </c>
      <c r="AQ274" s="81">
        <f>AP274*1.12</f>
        <v>10240675.200000001</v>
      </c>
      <c r="AR274" s="1"/>
      <c r="AS274" s="81"/>
      <c r="AT274" s="81">
        <f>9143.46*1000</f>
        <v>9143460</v>
      </c>
      <c r="AU274" s="82">
        <f>AT274*1.12</f>
        <v>10240675.200000001</v>
      </c>
      <c r="AV274" s="83"/>
      <c r="AW274" s="42">
        <v>0</v>
      </c>
      <c r="AX274" s="42">
        <f t="shared" ref="AX274" si="205">AW274*1.12</f>
        <v>0</v>
      </c>
      <c r="AY274" s="6" t="s">
        <v>129</v>
      </c>
      <c r="AZ274" s="1" t="s">
        <v>182</v>
      </c>
      <c r="BA274" s="1" t="s">
        <v>183</v>
      </c>
      <c r="BB274" s="1"/>
      <c r="BC274" s="1"/>
      <c r="BD274" s="1"/>
      <c r="BE274" s="1"/>
      <c r="BF274" s="1"/>
      <c r="BG274" s="84"/>
      <c r="BH274" s="1"/>
      <c r="BI274" s="1"/>
      <c r="BJ274" s="28"/>
      <c r="BK274" s="28" t="s">
        <v>375</v>
      </c>
    </row>
    <row r="275" spans="1:64" s="165" customFormat="1" ht="12.95" customHeight="1" x14ac:dyDescent="0.25">
      <c r="A275" s="47" t="s">
        <v>361</v>
      </c>
      <c r="B275" s="47"/>
      <c r="C275" s="47" t="s">
        <v>341</v>
      </c>
      <c r="D275" s="47"/>
      <c r="E275" s="47"/>
      <c r="F275" s="47" t="s">
        <v>377</v>
      </c>
      <c r="G275" s="47" t="s">
        <v>378</v>
      </c>
      <c r="H275" s="47" t="s">
        <v>379</v>
      </c>
      <c r="I275" s="47" t="s">
        <v>643</v>
      </c>
      <c r="J275" s="47" t="s">
        <v>380</v>
      </c>
      <c r="K275" s="47"/>
      <c r="L275" s="48">
        <v>100</v>
      </c>
      <c r="M275" s="48" t="s">
        <v>197</v>
      </c>
      <c r="N275" s="47" t="s">
        <v>381</v>
      </c>
      <c r="O275" s="47" t="s">
        <v>126</v>
      </c>
      <c r="P275" s="47" t="s">
        <v>125</v>
      </c>
      <c r="Q275" s="47" t="s">
        <v>122</v>
      </c>
      <c r="R275" s="47" t="s">
        <v>382</v>
      </c>
      <c r="S275" s="47"/>
      <c r="T275" s="47" t="s">
        <v>146</v>
      </c>
      <c r="U275" s="47"/>
      <c r="V275" s="47"/>
      <c r="W275" s="47" t="s">
        <v>128</v>
      </c>
      <c r="X275" s="47" t="s">
        <v>121</v>
      </c>
      <c r="Y275" s="47" t="s">
        <v>128</v>
      </c>
      <c r="Z275" s="47"/>
      <c r="AA275" s="47" t="s">
        <v>138</v>
      </c>
      <c r="AB275" s="46"/>
      <c r="AC275" s="46"/>
      <c r="AD275" s="46">
        <v>174000000</v>
      </c>
      <c r="AE275" s="46">
        <f>AD275*1.12</f>
        <v>194880000.00000003</v>
      </c>
      <c r="AF275" s="46"/>
      <c r="AG275" s="46"/>
      <c r="AH275" s="49">
        <v>174000000</v>
      </c>
      <c r="AI275" s="46">
        <f>AH275*1.12</f>
        <v>194880000.00000003</v>
      </c>
      <c r="AJ275" s="46"/>
      <c r="AK275" s="46"/>
      <c r="AL275" s="49"/>
      <c r="AM275" s="46"/>
      <c r="AN275" s="46"/>
      <c r="AO275" s="46"/>
      <c r="AP275" s="46"/>
      <c r="AQ275" s="46"/>
      <c r="AR275" s="46"/>
      <c r="AS275" s="46"/>
      <c r="AT275" s="46"/>
      <c r="AU275" s="46"/>
      <c r="AV275" s="54"/>
      <c r="AW275" s="42">
        <v>0</v>
      </c>
      <c r="AX275" s="54">
        <f>AW275*1.12</f>
        <v>0</v>
      </c>
      <c r="AY275" s="1" t="s">
        <v>383</v>
      </c>
      <c r="AZ275" s="1" t="s">
        <v>384</v>
      </c>
      <c r="BA275" s="1" t="s">
        <v>385</v>
      </c>
      <c r="BB275" s="1"/>
      <c r="BC275" s="1"/>
      <c r="BD275" s="1"/>
      <c r="BE275" s="1"/>
      <c r="BF275" s="1"/>
      <c r="BG275" s="1"/>
      <c r="BH275" s="1"/>
      <c r="BI275" s="1"/>
      <c r="BJ275" s="28"/>
      <c r="BK275" s="28" t="s">
        <v>386</v>
      </c>
    </row>
    <row r="276" spans="1:64" s="165" customFormat="1" ht="12.95" customHeight="1" x14ac:dyDescent="0.25">
      <c r="A276" s="1" t="s">
        <v>361</v>
      </c>
      <c r="B276" s="1"/>
      <c r="C276" s="1" t="s">
        <v>641</v>
      </c>
      <c r="D276" s="1"/>
      <c r="E276" s="1"/>
      <c r="F276" s="1" t="s">
        <v>377</v>
      </c>
      <c r="G276" s="1" t="s">
        <v>378</v>
      </c>
      <c r="H276" s="1" t="s">
        <v>379</v>
      </c>
      <c r="I276" s="1" t="s">
        <v>643</v>
      </c>
      <c r="J276" s="1" t="s">
        <v>380</v>
      </c>
      <c r="K276" s="1"/>
      <c r="L276" s="15">
        <v>100</v>
      </c>
      <c r="M276" s="15" t="s">
        <v>197</v>
      </c>
      <c r="N276" s="1" t="s">
        <v>381</v>
      </c>
      <c r="O276" s="1" t="s">
        <v>166</v>
      </c>
      <c r="P276" s="1" t="s">
        <v>125</v>
      </c>
      <c r="Q276" s="1" t="s">
        <v>122</v>
      </c>
      <c r="R276" s="1" t="s">
        <v>382</v>
      </c>
      <c r="S276" s="1"/>
      <c r="T276" s="1" t="s">
        <v>146</v>
      </c>
      <c r="U276" s="1"/>
      <c r="V276" s="1"/>
      <c r="W276" s="1" t="s">
        <v>128</v>
      </c>
      <c r="X276" s="1" t="s">
        <v>121</v>
      </c>
      <c r="Y276" s="1" t="s">
        <v>128</v>
      </c>
      <c r="Z276" s="1"/>
      <c r="AA276" s="1" t="s">
        <v>138</v>
      </c>
      <c r="AB276" s="41"/>
      <c r="AC276" s="41"/>
      <c r="AD276" s="41">
        <v>174000000</v>
      </c>
      <c r="AE276" s="41">
        <f>AD276*1.12</f>
        <v>194880000.00000003</v>
      </c>
      <c r="AF276" s="41"/>
      <c r="AG276" s="41"/>
      <c r="AH276" s="103">
        <v>174000000</v>
      </c>
      <c r="AI276" s="41">
        <f>AH276*1.12</f>
        <v>194880000.00000003</v>
      </c>
      <c r="AJ276" s="41"/>
      <c r="AK276" s="41"/>
      <c r="AL276" s="103"/>
      <c r="AM276" s="41"/>
      <c r="AN276" s="41"/>
      <c r="AO276" s="41"/>
      <c r="AP276" s="41"/>
      <c r="AQ276" s="41"/>
      <c r="AR276" s="41"/>
      <c r="AS276" s="41"/>
      <c r="AT276" s="41"/>
      <c r="AU276" s="41"/>
      <c r="AV276" s="43"/>
      <c r="AW276" s="42">
        <f t="shared" si="202"/>
        <v>348000000</v>
      </c>
      <c r="AX276" s="43">
        <f>AW276*1.12</f>
        <v>389760000.00000006</v>
      </c>
      <c r="AY276" s="1" t="s">
        <v>383</v>
      </c>
      <c r="AZ276" s="1" t="s">
        <v>384</v>
      </c>
      <c r="BA276" s="1" t="s">
        <v>385</v>
      </c>
      <c r="BB276" s="1"/>
      <c r="BC276" s="1"/>
      <c r="BD276" s="1"/>
      <c r="BE276" s="1"/>
      <c r="BF276" s="1"/>
      <c r="BG276" s="1"/>
      <c r="BH276" s="1"/>
      <c r="BI276" s="1"/>
      <c r="BJ276" s="28"/>
      <c r="BK276" s="27">
        <v>14</v>
      </c>
    </row>
    <row r="277" spans="1:64" ht="12.95" customHeight="1" x14ac:dyDescent="0.25">
      <c r="A277" s="58" t="s">
        <v>177</v>
      </c>
      <c r="B277" s="58" t="s">
        <v>152</v>
      </c>
      <c r="C277" s="190" t="s">
        <v>345</v>
      </c>
      <c r="D277" s="85"/>
      <c r="E277" s="1"/>
      <c r="F277" s="2" t="s">
        <v>178</v>
      </c>
      <c r="G277" s="3" t="s">
        <v>179</v>
      </c>
      <c r="H277" s="3" t="s">
        <v>180</v>
      </c>
      <c r="I277" s="4" t="s">
        <v>120</v>
      </c>
      <c r="J277" s="1"/>
      <c r="K277" s="1"/>
      <c r="L277" s="2">
        <v>100</v>
      </c>
      <c r="M277" s="1">
        <v>230000000</v>
      </c>
      <c r="N277" s="1" t="s">
        <v>123</v>
      </c>
      <c r="O277" s="1" t="s">
        <v>126</v>
      </c>
      <c r="P277" s="1" t="s">
        <v>125</v>
      </c>
      <c r="Q277" s="1">
        <v>230000000</v>
      </c>
      <c r="R277" s="1" t="s">
        <v>174</v>
      </c>
      <c r="S277" s="1"/>
      <c r="T277" s="1" t="s">
        <v>167</v>
      </c>
      <c r="U277" s="1"/>
      <c r="V277" s="1"/>
      <c r="W277" s="1">
        <v>0</v>
      </c>
      <c r="X277" s="1">
        <v>100</v>
      </c>
      <c r="Y277" s="1">
        <v>0</v>
      </c>
      <c r="Z277" s="1"/>
      <c r="AA277" s="4" t="s">
        <v>138</v>
      </c>
      <c r="AB277" s="21"/>
      <c r="AC277" s="18"/>
      <c r="AD277" s="21">
        <f>9143.46*1000</f>
        <v>9143460</v>
      </c>
      <c r="AE277" s="41">
        <f>AD277*1.12</f>
        <v>10240675.200000001</v>
      </c>
      <c r="AF277" s="18"/>
      <c r="AG277" s="18"/>
      <c r="AH277" s="18">
        <f>9143.46*1000</f>
        <v>9143460</v>
      </c>
      <c r="AI277" s="41">
        <f>AH277*1.12</f>
        <v>10240675.200000001</v>
      </c>
      <c r="AJ277" s="18"/>
      <c r="AK277" s="18"/>
      <c r="AL277" s="18">
        <f>9143.46*1000</f>
        <v>9143460</v>
      </c>
      <c r="AM277" s="41">
        <f>AL277*1.12</f>
        <v>10240675.200000001</v>
      </c>
      <c r="AN277" s="72"/>
      <c r="AO277" s="72"/>
      <c r="AP277" s="72">
        <f>9143.46*1000</f>
        <v>9143460</v>
      </c>
      <c r="AQ277" s="72">
        <f>AP277*1.12</f>
        <v>10240675.200000001</v>
      </c>
      <c r="AR277" s="72"/>
      <c r="AS277" s="72"/>
      <c r="AT277" s="72">
        <f>9143.46*1000</f>
        <v>9143460</v>
      </c>
      <c r="AU277" s="72">
        <f>AT277*1.12</f>
        <v>10240675.200000001</v>
      </c>
      <c r="AV277" s="86"/>
      <c r="AW277" s="43">
        <f t="shared" si="202"/>
        <v>45717300</v>
      </c>
      <c r="AX277" s="43">
        <f t="shared" ref="AX277:AX327" si="206">AW277*1.12</f>
        <v>51203376.000000007</v>
      </c>
      <c r="AY277" s="6" t="s">
        <v>129</v>
      </c>
      <c r="AZ277" s="6" t="s">
        <v>402</v>
      </c>
      <c r="BA277" s="6" t="s">
        <v>402</v>
      </c>
      <c r="BB277" s="1"/>
      <c r="BC277" s="1"/>
      <c r="BD277" s="1"/>
      <c r="BE277" s="1"/>
      <c r="BF277" s="1"/>
      <c r="BG277" s="1"/>
      <c r="BH277" s="1"/>
      <c r="BI277" s="1"/>
      <c r="BJ277" s="28"/>
      <c r="BK277" s="32"/>
    </row>
    <row r="278" spans="1:64" ht="12.95" customHeight="1" x14ac:dyDescent="0.25">
      <c r="A278" s="1" t="s">
        <v>116</v>
      </c>
      <c r="B278" s="1" t="s">
        <v>157</v>
      </c>
      <c r="C278" s="176" t="s">
        <v>350</v>
      </c>
      <c r="D278" s="28"/>
      <c r="E278" s="1"/>
      <c r="F278" s="2" t="s">
        <v>117</v>
      </c>
      <c r="G278" s="3" t="s">
        <v>118</v>
      </c>
      <c r="H278" s="3" t="s">
        <v>119</v>
      </c>
      <c r="I278" s="4" t="s">
        <v>120</v>
      </c>
      <c r="J278" s="1"/>
      <c r="K278" s="1"/>
      <c r="L278" s="2">
        <v>100</v>
      </c>
      <c r="M278" s="1" t="s">
        <v>122</v>
      </c>
      <c r="N278" s="1" t="s">
        <v>131</v>
      </c>
      <c r="O278" s="1" t="s">
        <v>126</v>
      </c>
      <c r="P278" s="1" t="s">
        <v>125</v>
      </c>
      <c r="Q278" s="1" t="s">
        <v>122</v>
      </c>
      <c r="R278" s="1" t="s">
        <v>338</v>
      </c>
      <c r="S278" s="1"/>
      <c r="T278" s="1" t="s">
        <v>127</v>
      </c>
      <c r="U278" s="1"/>
      <c r="V278" s="1"/>
      <c r="W278" s="1" t="s">
        <v>128</v>
      </c>
      <c r="X278" s="1" t="s">
        <v>121</v>
      </c>
      <c r="Y278" s="1" t="s">
        <v>128</v>
      </c>
      <c r="Z278" s="1" t="s">
        <v>500</v>
      </c>
      <c r="AA278" s="4" t="s">
        <v>138</v>
      </c>
      <c r="AB278" s="21">
        <v>1</v>
      </c>
      <c r="AC278" s="18">
        <v>99950400</v>
      </c>
      <c r="AD278" s="21">
        <v>99711040</v>
      </c>
      <c r="AE278" s="41">
        <f>AD278*1.12</f>
        <v>111676364.80000001</v>
      </c>
      <c r="AF278" s="18">
        <v>1</v>
      </c>
      <c r="AG278" s="18">
        <v>138674304</v>
      </c>
      <c r="AH278" s="18">
        <v>138674304</v>
      </c>
      <c r="AI278" s="41">
        <f>AH278*1.12</f>
        <v>155315220.48000002</v>
      </c>
      <c r="AJ278" s="18">
        <v>1</v>
      </c>
      <c r="AK278" s="18">
        <v>144231648</v>
      </c>
      <c r="AL278" s="18">
        <v>144231648</v>
      </c>
      <c r="AM278" s="41">
        <f>AL278*1.12</f>
        <v>161539445.76000002</v>
      </c>
      <c r="AN278" s="72">
        <v>0</v>
      </c>
      <c r="AO278" s="72">
        <v>0</v>
      </c>
      <c r="AP278" s="72">
        <v>0</v>
      </c>
      <c r="AQ278" s="72">
        <v>0</v>
      </c>
      <c r="AR278" s="72">
        <v>0</v>
      </c>
      <c r="AS278" s="72">
        <v>0</v>
      </c>
      <c r="AT278" s="72">
        <v>0</v>
      </c>
      <c r="AU278" s="72">
        <v>0</v>
      </c>
      <c r="AV278" s="86">
        <f>AB278+AF278+AJ278+AN278+AR278</f>
        <v>3</v>
      </c>
      <c r="AW278" s="43">
        <v>0</v>
      </c>
      <c r="AX278" s="43">
        <f t="shared" si="206"/>
        <v>0</v>
      </c>
      <c r="AY278" s="6" t="s">
        <v>129</v>
      </c>
      <c r="AZ278" s="6" t="s">
        <v>404</v>
      </c>
      <c r="BA278" s="6" t="s">
        <v>404</v>
      </c>
      <c r="BB278" s="1"/>
      <c r="BC278" s="1"/>
      <c r="BD278" s="1"/>
      <c r="BE278" s="1"/>
      <c r="BF278" s="1"/>
      <c r="BG278" s="1"/>
      <c r="BH278" s="1"/>
      <c r="BI278" s="1"/>
      <c r="BJ278" s="28"/>
      <c r="BK278" s="28" t="s">
        <v>375</v>
      </c>
      <c r="BL278" s="188"/>
    </row>
    <row r="279" spans="1:64" s="165" customFormat="1" ht="12.95" customHeight="1" x14ac:dyDescent="0.25">
      <c r="A279" s="15" t="s">
        <v>217</v>
      </c>
      <c r="B279" s="45"/>
      <c r="C279" s="176" t="s">
        <v>355</v>
      </c>
      <c r="D279" s="88"/>
      <c r="E279" s="45"/>
      <c r="F279" s="1" t="s">
        <v>519</v>
      </c>
      <c r="G279" s="1" t="s">
        <v>520</v>
      </c>
      <c r="H279" s="1" t="s">
        <v>520</v>
      </c>
      <c r="I279" s="1" t="s">
        <v>120</v>
      </c>
      <c r="J279" s="1"/>
      <c r="K279" s="1"/>
      <c r="L279" s="1">
        <v>80</v>
      </c>
      <c r="M279" s="113" t="s">
        <v>122</v>
      </c>
      <c r="N279" s="113" t="s">
        <v>224</v>
      </c>
      <c r="O279" s="113" t="s">
        <v>166</v>
      </c>
      <c r="P279" s="113" t="s">
        <v>125</v>
      </c>
      <c r="Q279" s="113">
        <v>230000000</v>
      </c>
      <c r="R279" s="1" t="s">
        <v>521</v>
      </c>
      <c r="S279" s="113"/>
      <c r="T279" s="113" t="s">
        <v>146</v>
      </c>
      <c r="U279" s="113"/>
      <c r="V279" s="113"/>
      <c r="W279" s="113">
        <v>0</v>
      </c>
      <c r="X279" s="113">
        <v>90</v>
      </c>
      <c r="Y279" s="113">
        <v>10</v>
      </c>
      <c r="Z279" s="115"/>
      <c r="AA279" s="114" t="s">
        <v>138</v>
      </c>
      <c r="AB279" s="113"/>
      <c r="AC279" s="113"/>
      <c r="AD279" s="115">
        <v>12960000</v>
      </c>
      <c r="AE279" s="115">
        <f t="shared" ref="AE279:AE311" si="207">AD279*1.12</f>
        <v>14515200.000000002</v>
      </c>
      <c r="AF279" s="115"/>
      <c r="AG279" s="115"/>
      <c r="AH279" s="115">
        <v>7653702</v>
      </c>
      <c r="AI279" s="21">
        <f t="shared" ref="AI279:AI311" si="208">AH279*1.12</f>
        <v>8572146.2400000002</v>
      </c>
      <c r="AJ279" s="115"/>
      <c r="AK279" s="115"/>
      <c r="AL279" s="115"/>
      <c r="AM279" s="21">
        <f t="shared" ref="AM279:AM311" si="209">AL279*1.12</f>
        <v>0</v>
      </c>
      <c r="AN279" s="115"/>
      <c r="AO279" s="115"/>
      <c r="AP279" s="115"/>
      <c r="AQ279" s="21">
        <f t="shared" ref="AQ279:AQ289" si="210">AP279*1.12</f>
        <v>0</v>
      </c>
      <c r="AR279" s="115"/>
      <c r="AS279" s="115"/>
      <c r="AT279" s="115"/>
      <c r="AU279" s="21">
        <f t="shared" ref="AU279:AU289" si="211">AT279*1.12</f>
        <v>0</v>
      </c>
      <c r="AV279" s="115"/>
      <c r="AW279" s="203">
        <f t="shared" ref="AW279:AW288" si="212">AD279+AH279+AL279+AP279+AT279</f>
        <v>20613702</v>
      </c>
      <c r="AX279" s="203">
        <f t="shared" si="206"/>
        <v>23087346.240000002</v>
      </c>
      <c r="AY279" s="113" t="s">
        <v>129</v>
      </c>
      <c r="AZ279" s="1" t="s">
        <v>522</v>
      </c>
      <c r="BA279" s="1" t="s">
        <v>523</v>
      </c>
      <c r="BB279" s="45"/>
      <c r="BC279" s="45"/>
      <c r="BD279" s="45"/>
      <c r="BE279" s="45"/>
      <c r="BF279" s="45"/>
      <c r="BG279" s="45"/>
      <c r="BH279" s="45"/>
      <c r="BI279" s="45"/>
      <c r="BJ279" s="88"/>
      <c r="BK279" s="28"/>
    </row>
    <row r="280" spans="1:64" s="165" customFormat="1" ht="12.95" customHeight="1" x14ac:dyDescent="0.25">
      <c r="A280" s="15" t="s">
        <v>217</v>
      </c>
      <c r="B280" s="45"/>
      <c r="C280" s="176" t="s">
        <v>362</v>
      </c>
      <c r="D280" s="88"/>
      <c r="E280" s="45"/>
      <c r="F280" s="1" t="s">
        <v>519</v>
      </c>
      <c r="G280" s="1" t="s">
        <v>520</v>
      </c>
      <c r="H280" s="1" t="s">
        <v>520</v>
      </c>
      <c r="I280" s="1" t="s">
        <v>143</v>
      </c>
      <c r="J280" s="153" t="s">
        <v>651</v>
      </c>
      <c r="K280" s="1"/>
      <c r="L280" s="1">
        <v>80</v>
      </c>
      <c r="M280" s="113" t="s">
        <v>122</v>
      </c>
      <c r="N280" s="113" t="s">
        <v>224</v>
      </c>
      <c r="O280" s="113" t="s">
        <v>166</v>
      </c>
      <c r="P280" s="113" t="s">
        <v>125</v>
      </c>
      <c r="Q280" s="113">
        <v>230000000</v>
      </c>
      <c r="R280" s="1" t="s">
        <v>521</v>
      </c>
      <c r="S280" s="113"/>
      <c r="T280" s="113" t="s">
        <v>146</v>
      </c>
      <c r="U280" s="113"/>
      <c r="V280" s="113"/>
      <c r="W280" s="113">
        <v>0</v>
      </c>
      <c r="X280" s="113">
        <v>90</v>
      </c>
      <c r="Y280" s="113">
        <v>10</v>
      </c>
      <c r="Z280" s="115"/>
      <c r="AA280" s="114" t="s">
        <v>138</v>
      </c>
      <c r="AB280" s="113"/>
      <c r="AC280" s="113"/>
      <c r="AD280" s="115">
        <v>4480000.0000000009</v>
      </c>
      <c r="AE280" s="115">
        <f t="shared" si="207"/>
        <v>5017600.0000000019</v>
      </c>
      <c r="AF280" s="115"/>
      <c r="AG280" s="115"/>
      <c r="AH280" s="115">
        <v>2645723.9999999991</v>
      </c>
      <c r="AI280" s="21">
        <f t="shared" si="208"/>
        <v>2963210.8799999994</v>
      </c>
      <c r="AJ280" s="115"/>
      <c r="AK280" s="115"/>
      <c r="AL280" s="115"/>
      <c r="AM280" s="21">
        <f t="shared" si="209"/>
        <v>0</v>
      </c>
      <c r="AN280" s="115"/>
      <c r="AO280" s="115"/>
      <c r="AP280" s="115"/>
      <c r="AQ280" s="21">
        <f t="shared" si="210"/>
        <v>0</v>
      </c>
      <c r="AR280" s="115"/>
      <c r="AS280" s="115"/>
      <c r="AT280" s="115"/>
      <c r="AU280" s="21">
        <f t="shared" si="211"/>
        <v>0</v>
      </c>
      <c r="AV280" s="115"/>
      <c r="AW280" s="42">
        <v>0</v>
      </c>
      <c r="AX280" s="42">
        <f t="shared" si="206"/>
        <v>0</v>
      </c>
      <c r="AY280" s="113" t="s">
        <v>129</v>
      </c>
      <c r="AZ280" s="1" t="s">
        <v>524</v>
      </c>
      <c r="BA280" s="1" t="s">
        <v>525</v>
      </c>
      <c r="BB280" s="45"/>
      <c r="BC280" s="45"/>
      <c r="BD280" s="45"/>
      <c r="BE280" s="45"/>
      <c r="BF280" s="45"/>
      <c r="BG280" s="45"/>
      <c r="BH280" s="45"/>
      <c r="BI280" s="45"/>
      <c r="BJ280" s="88"/>
      <c r="BK280" s="28"/>
    </row>
    <row r="281" spans="1:64" s="165" customFormat="1" ht="12.95" customHeight="1" x14ac:dyDescent="0.25">
      <c r="A281" s="4" t="s">
        <v>217</v>
      </c>
      <c r="B281" s="45"/>
      <c r="C281" s="4" t="s">
        <v>731</v>
      </c>
      <c r="D281" s="45"/>
      <c r="E281" s="45"/>
      <c r="F281" s="1" t="s">
        <v>519</v>
      </c>
      <c r="G281" s="1" t="s">
        <v>520</v>
      </c>
      <c r="H281" s="1" t="s">
        <v>520</v>
      </c>
      <c r="I281" s="1" t="s">
        <v>143</v>
      </c>
      <c r="J281" s="1" t="s">
        <v>651</v>
      </c>
      <c r="K281" s="1"/>
      <c r="L281" s="1">
        <v>80</v>
      </c>
      <c r="M281" s="1" t="s">
        <v>122</v>
      </c>
      <c r="N281" s="5" t="s">
        <v>224</v>
      </c>
      <c r="O281" s="1" t="s">
        <v>144</v>
      </c>
      <c r="P281" s="1" t="s">
        <v>125</v>
      </c>
      <c r="Q281" s="1">
        <v>230000000</v>
      </c>
      <c r="R281" s="1" t="s">
        <v>521</v>
      </c>
      <c r="S281" s="1"/>
      <c r="T281" s="1" t="s">
        <v>146</v>
      </c>
      <c r="U281" s="1"/>
      <c r="V281" s="1"/>
      <c r="W281" s="1">
        <v>0</v>
      </c>
      <c r="X281" s="1">
        <v>90</v>
      </c>
      <c r="Y281" s="1">
        <v>10</v>
      </c>
      <c r="Z281" s="21"/>
      <c r="AA281" s="5" t="s">
        <v>138</v>
      </c>
      <c r="AB281" s="72"/>
      <c r="AC281" s="72"/>
      <c r="AD281" s="72">
        <v>4480000.0000000009</v>
      </c>
      <c r="AE281" s="72">
        <f t="shared" si="207"/>
        <v>5017600.0000000019</v>
      </c>
      <c r="AF281" s="72"/>
      <c r="AG281" s="72"/>
      <c r="AH281" s="72">
        <v>2645723.9999999991</v>
      </c>
      <c r="AI281" s="72">
        <f t="shared" si="208"/>
        <v>2963210.8799999994</v>
      </c>
      <c r="AJ281" s="72"/>
      <c r="AK281" s="72"/>
      <c r="AL281" s="72"/>
      <c r="AM281" s="72"/>
      <c r="AN281" s="72"/>
      <c r="AO281" s="72"/>
      <c r="AP281" s="72"/>
      <c r="AQ281" s="72"/>
      <c r="AR281" s="72"/>
      <c r="AS281" s="72"/>
      <c r="AT281" s="72"/>
      <c r="AU281" s="72"/>
      <c r="AV281" s="72"/>
      <c r="AW281" s="42">
        <v>0</v>
      </c>
      <c r="AX281" s="42">
        <f>AW281*1.12</f>
        <v>0</v>
      </c>
      <c r="AY281" s="1" t="s">
        <v>129</v>
      </c>
      <c r="AZ281" s="1" t="s">
        <v>524</v>
      </c>
      <c r="BA281" s="1" t="s">
        <v>525</v>
      </c>
      <c r="BB281" s="45"/>
      <c r="BC281" s="45"/>
      <c r="BD281" s="45"/>
      <c r="BE281" s="45"/>
      <c r="BF281" s="45"/>
      <c r="BG281" s="45"/>
      <c r="BH281" s="45"/>
      <c r="BI281" s="45"/>
      <c r="BJ281" s="88"/>
      <c r="BK281" s="32">
        <v>14</v>
      </c>
    </row>
    <row r="282" spans="1:64" s="165" customFormat="1" ht="12.95" customHeight="1" x14ac:dyDescent="0.25">
      <c r="A282" s="4" t="s">
        <v>217</v>
      </c>
      <c r="B282" s="45"/>
      <c r="C282" s="4" t="s">
        <v>771</v>
      </c>
      <c r="D282" s="45"/>
      <c r="E282" s="45"/>
      <c r="F282" s="1" t="s">
        <v>519</v>
      </c>
      <c r="G282" s="1" t="s">
        <v>520</v>
      </c>
      <c r="H282" s="1" t="s">
        <v>520</v>
      </c>
      <c r="I282" s="1" t="s">
        <v>143</v>
      </c>
      <c r="J282" s="1" t="s">
        <v>651</v>
      </c>
      <c r="K282" s="1"/>
      <c r="L282" s="1">
        <v>80</v>
      </c>
      <c r="M282" s="1" t="s">
        <v>122</v>
      </c>
      <c r="N282" s="5" t="s">
        <v>224</v>
      </c>
      <c r="O282" s="1" t="s">
        <v>398</v>
      </c>
      <c r="P282" s="1" t="s">
        <v>125</v>
      </c>
      <c r="Q282" s="1">
        <v>230000000</v>
      </c>
      <c r="R282" s="1" t="s">
        <v>521</v>
      </c>
      <c r="S282" s="1"/>
      <c r="T282" s="1" t="s">
        <v>146</v>
      </c>
      <c r="U282" s="1"/>
      <c r="V282" s="1"/>
      <c r="W282" s="1">
        <v>0</v>
      </c>
      <c r="X282" s="16">
        <v>100</v>
      </c>
      <c r="Y282" s="1">
        <v>0</v>
      </c>
      <c r="Z282" s="21"/>
      <c r="AA282" s="5" t="s">
        <v>138</v>
      </c>
      <c r="AB282" s="72"/>
      <c r="AC282" s="72"/>
      <c r="AD282" s="72">
        <v>4480000.0000000009</v>
      </c>
      <c r="AE282" s="72">
        <f t="shared" si="207"/>
        <v>5017600.0000000019</v>
      </c>
      <c r="AF282" s="72"/>
      <c r="AG282" s="72"/>
      <c r="AH282" s="72">
        <v>2645723.9999999991</v>
      </c>
      <c r="AI282" s="72">
        <f t="shared" si="208"/>
        <v>2963210.8799999994</v>
      </c>
      <c r="AJ282" s="72"/>
      <c r="AK282" s="72"/>
      <c r="AL282" s="72"/>
      <c r="AM282" s="72"/>
      <c r="AN282" s="72"/>
      <c r="AO282" s="72"/>
      <c r="AP282" s="72"/>
      <c r="AQ282" s="72"/>
      <c r="AR282" s="72"/>
      <c r="AS282" s="72"/>
      <c r="AT282" s="72"/>
      <c r="AU282" s="72"/>
      <c r="AV282" s="72"/>
      <c r="AW282" s="43">
        <f t="shared" si="212"/>
        <v>7125724</v>
      </c>
      <c r="AX282" s="43">
        <f t="shared" si="206"/>
        <v>7980810.8800000008</v>
      </c>
      <c r="AY282" s="1" t="s">
        <v>129</v>
      </c>
      <c r="AZ282" s="1" t="s">
        <v>524</v>
      </c>
      <c r="BA282" s="1" t="s">
        <v>525</v>
      </c>
      <c r="BB282" s="45"/>
      <c r="BC282" s="45"/>
      <c r="BD282" s="45"/>
      <c r="BE282" s="45"/>
      <c r="BF282" s="45"/>
      <c r="BG282" s="45"/>
      <c r="BH282" s="45"/>
      <c r="BI282" s="45"/>
      <c r="BJ282" s="88"/>
      <c r="BK282" s="32" t="s">
        <v>772</v>
      </c>
    </row>
    <row r="283" spans="1:64" s="165" customFormat="1" ht="12.95" customHeight="1" x14ac:dyDescent="0.25">
      <c r="A283" s="15" t="s">
        <v>217</v>
      </c>
      <c r="B283" s="45"/>
      <c r="C283" s="176" t="s">
        <v>526</v>
      </c>
      <c r="D283" s="88"/>
      <c r="E283" s="45"/>
      <c r="F283" s="1" t="s">
        <v>519</v>
      </c>
      <c r="G283" s="1" t="s">
        <v>520</v>
      </c>
      <c r="H283" s="1" t="s">
        <v>520</v>
      </c>
      <c r="I283" s="1" t="s">
        <v>120</v>
      </c>
      <c r="J283" s="1"/>
      <c r="K283" s="1"/>
      <c r="L283" s="1">
        <v>80</v>
      </c>
      <c r="M283" s="113" t="s">
        <v>122</v>
      </c>
      <c r="N283" s="113" t="s">
        <v>224</v>
      </c>
      <c r="O283" s="113" t="s">
        <v>166</v>
      </c>
      <c r="P283" s="113" t="s">
        <v>125</v>
      </c>
      <c r="Q283" s="113">
        <v>230000000</v>
      </c>
      <c r="R283" s="1" t="s">
        <v>511</v>
      </c>
      <c r="S283" s="113"/>
      <c r="T283" s="113" t="s">
        <v>146</v>
      </c>
      <c r="U283" s="113"/>
      <c r="V283" s="113"/>
      <c r="W283" s="113">
        <v>0</v>
      </c>
      <c r="X283" s="113">
        <v>90</v>
      </c>
      <c r="Y283" s="113">
        <v>10</v>
      </c>
      <c r="Z283" s="115"/>
      <c r="AA283" s="114" t="s">
        <v>138</v>
      </c>
      <c r="AB283" s="113"/>
      <c r="AC283" s="113"/>
      <c r="AD283" s="115">
        <v>24451411</v>
      </c>
      <c r="AE283" s="115">
        <f t="shared" si="207"/>
        <v>27385580.320000004</v>
      </c>
      <c r="AF283" s="115"/>
      <c r="AG283" s="115"/>
      <c r="AH283" s="115">
        <v>16200000</v>
      </c>
      <c r="AI283" s="21">
        <f t="shared" si="208"/>
        <v>18144000</v>
      </c>
      <c r="AJ283" s="115"/>
      <c r="AK283" s="115"/>
      <c r="AL283" s="115"/>
      <c r="AM283" s="21">
        <f t="shared" si="209"/>
        <v>0</v>
      </c>
      <c r="AN283" s="115"/>
      <c r="AO283" s="115"/>
      <c r="AP283" s="115"/>
      <c r="AQ283" s="21">
        <f t="shared" si="210"/>
        <v>0</v>
      </c>
      <c r="AR283" s="115"/>
      <c r="AS283" s="115"/>
      <c r="AT283" s="115"/>
      <c r="AU283" s="21">
        <f t="shared" si="211"/>
        <v>0</v>
      </c>
      <c r="AV283" s="115"/>
      <c r="AW283" s="42">
        <v>0</v>
      </c>
      <c r="AX283" s="42">
        <f>AW283*1.12</f>
        <v>0</v>
      </c>
      <c r="AY283" s="113" t="s">
        <v>129</v>
      </c>
      <c r="AZ283" s="1" t="s">
        <v>527</v>
      </c>
      <c r="BA283" s="1" t="s">
        <v>528</v>
      </c>
      <c r="BB283" s="45"/>
      <c r="BC283" s="45"/>
      <c r="BD283" s="45"/>
      <c r="BE283" s="45"/>
      <c r="BF283" s="45"/>
      <c r="BG283" s="45"/>
      <c r="BH283" s="45"/>
      <c r="BI283" s="45"/>
      <c r="BJ283" s="88"/>
      <c r="BK283" s="28"/>
    </row>
    <row r="284" spans="1:64" s="165" customFormat="1" ht="12.95" customHeight="1" x14ac:dyDescent="0.25">
      <c r="A284" s="15" t="s">
        <v>217</v>
      </c>
      <c r="B284" s="45"/>
      <c r="C284" s="179" t="s">
        <v>773</v>
      </c>
      <c r="D284" s="88"/>
      <c r="E284" s="45"/>
      <c r="F284" s="1" t="s">
        <v>519</v>
      </c>
      <c r="G284" s="1" t="s">
        <v>520</v>
      </c>
      <c r="H284" s="1" t="s">
        <v>520</v>
      </c>
      <c r="I284" s="1" t="s">
        <v>120</v>
      </c>
      <c r="J284" s="1"/>
      <c r="K284" s="1"/>
      <c r="L284" s="1">
        <v>80</v>
      </c>
      <c r="M284" s="119" t="s">
        <v>122</v>
      </c>
      <c r="N284" s="5" t="s">
        <v>224</v>
      </c>
      <c r="O284" s="1" t="s">
        <v>398</v>
      </c>
      <c r="P284" s="119" t="s">
        <v>125</v>
      </c>
      <c r="Q284" s="119">
        <v>230000000</v>
      </c>
      <c r="R284" s="1" t="s">
        <v>511</v>
      </c>
      <c r="S284" s="119"/>
      <c r="T284" s="119" t="s">
        <v>146</v>
      </c>
      <c r="U284" s="119"/>
      <c r="V284" s="119"/>
      <c r="W284" s="119">
        <v>0</v>
      </c>
      <c r="X284" s="119">
        <v>90</v>
      </c>
      <c r="Y284" s="119">
        <v>10</v>
      </c>
      <c r="Z284" s="117"/>
      <c r="AA284" s="172" t="s">
        <v>138</v>
      </c>
      <c r="AB284" s="119"/>
      <c r="AC284" s="119"/>
      <c r="AD284" s="117">
        <v>24451411</v>
      </c>
      <c r="AE284" s="72">
        <f t="shared" si="207"/>
        <v>27385580.320000004</v>
      </c>
      <c r="AF284" s="117"/>
      <c r="AG284" s="117"/>
      <c r="AH284" s="117">
        <v>16200000</v>
      </c>
      <c r="AI284" s="72">
        <f t="shared" si="208"/>
        <v>18144000</v>
      </c>
      <c r="AJ284" s="117"/>
      <c r="AK284" s="117"/>
      <c r="AL284" s="117"/>
      <c r="AM284" s="21"/>
      <c r="AN284" s="117"/>
      <c r="AO284" s="117"/>
      <c r="AP284" s="117"/>
      <c r="AQ284" s="21"/>
      <c r="AR284" s="117"/>
      <c r="AS284" s="117"/>
      <c r="AT284" s="117"/>
      <c r="AU284" s="21"/>
      <c r="AV284" s="117"/>
      <c r="AW284" s="43">
        <f t="shared" si="212"/>
        <v>40651411</v>
      </c>
      <c r="AX284" s="43">
        <f t="shared" si="206"/>
        <v>45529580.320000008</v>
      </c>
      <c r="AY284" s="119" t="s">
        <v>129</v>
      </c>
      <c r="AZ284" s="1" t="s">
        <v>527</v>
      </c>
      <c r="BA284" s="1" t="s">
        <v>528</v>
      </c>
      <c r="BB284" s="45"/>
      <c r="BC284" s="45"/>
      <c r="BD284" s="45"/>
      <c r="BE284" s="45"/>
      <c r="BF284" s="45"/>
      <c r="BG284" s="45"/>
      <c r="BH284" s="45"/>
      <c r="BI284" s="45"/>
      <c r="BJ284" s="88"/>
      <c r="BK284" s="28" t="s">
        <v>60</v>
      </c>
    </row>
    <row r="285" spans="1:64" s="165" customFormat="1" ht="12.95" customHeight="1" x14ac:dyDescent="0.25">
      <c r="A285" s="15" t="s">
        <v>217</v>
      </c>
      <c r="B285" s="45"/>
      <c r="C285" s="176" t="s">
        <v>529</v>
      </c>
      <c r="D285" s="88"/>
      <c r="E285" s="45"/>
      <c r="F285" s="1" t="s">
        <v>519</v>
      </c>
      <c r="G285" s="1" t="s">
        <v>520</v>
      </c>
      <c r="H285" s="1" t="s">
        <v>520</v>
      </c>
      <c r="I285" s="1" t="s">
        <v>143</v>
      </c>
      <c r="J285" s="153" t="s">
        <v>651</v>
      </c>
      <c r="K285" s="1"/>
      <c r="L285" s="1">
        <v>80</v>
      </c>
      <c r="M285" s="113" t="s">
        <v>122</v>
      </c>
      <c r="N285" s="113" t="s">
        <v>224</v>
      </c>
      <c r="O285" s="113" t="s">
        <v>166</v>
      </c>
      <c r="P285" s="113" t="s">
        <v>125</v>
      </c>
      <c r="Q285" s="113">
        <v>230000000</v>
      </c>
      <c r="R285" s="1" t="s">
        <v>511</v>
      </c>
      <c r="S285" s="113"/>
      <c r="T285" s="113" t="s">
        <v>146</v>
      </c>
      <c r="U285" s="113"/>
      <c r="V285" s="113"/>
      <c r="W285" s="113">
        <v>0</v>
      </c>
      <c r="X285" s="113">
        <v>90</v>
      </c>
      <c r="Y285" s="113">
        <v>10</v>
      </c>
      <c r="Z285" s="115"/>
      <c r="AA285" s="114" t="s">
        <v>138</v>
      </c>
      <c r="AB285" s="113"/>
      <c r="AC285" s="113"/>
      <c r="AD285" s="115">
        <v>8452339</v>
      </c>
      <c r="AE285" s="115">
        <f t="shared" si="207"/>
        <v>9466619.6800000016</v>
      </c>
      <c r="AF285" s="115"/>
      <c r="AG285" s="115"/>
      <c r="AH285" s="115">
        <v>5600000</v>
      </c>
      <c r="AI285" s="21">
        <f t="shared" si="208"/>
        <v>6272000.0000000009</v>
      </c>
      <c r="AJ285" s="115"/>
      <c r="AK285" s="115"/>
      <c r="AL285" s="115"/>
      <c r="AM285" s="21">
        <f t="shared" si="209"/>
        <v>0</v>
      </c>
      <c r="AN285" s="115"/>
      <c r="AO285" s="115"/>
      <c r="AP285" s="115"/>
      <c r="AQ285" s="21">
        <f t="shared" si="210"/>
        <v>0</v>
      </c>
      <c r="AR285" s="115"/>
      <c r="AS285" s="115"/>
      <c r="AT285" s="115"/>
      <c r="AU285" s="21">
        <f t="shared" si="211"/>
        <v>0</v>
      </c>
      <c r="AV285" s="115"/>
      <c r="AW285" s="42">
        <v>0</v>
      </c>
      <c r="AX285" s="42">
        <f t="shared" si="206"/>
        <v>0</v>
      </c>
      <c r="AY285" s="113" t="s">
        <v>129</v>
      </c>
      <c r="AZ285" s="1" t="s">
        <v>530</v>
      </c>
      <c r="BA285" s="1" t="s">
        <v>531</v>
      </c>
      <c r="BB285" s="45"/>
      <c r="BC285" s="45"/>
      <c r="BD285" s="45"/>
      <c r="BE285" s="45"/>
      <c r="BF285" s="45"/>
      <c r="BG285" s="45"/>
      <c r="BH285" s="45"/>
      <c r="BI285" s="45"/>
      <c r="BJ285" s="88"/>
      <c r="BK285" s="28"/>
    </row>
    <row r="286" spans="1:64" s="165" customFormat="1" ht="12.95" customHeight="1" x14ac:dyDescent="0.25">
      <c r="A286" s="4" t="s">
        <v>217</v>
      </c>
      <c r="B286" s="45"/>
      <c r="C286" s="4" t="s">
        <v>732</v>
      </c>
      <c r="D286" s="45"/>
      <c r="E286" s="45"/>
      <c r="F286" s="1" t="s">
        <v>519</v>
      </c>
      <c r="G286" s="1" t="s">
        <v>520</v>
      </c>
      <c r="H286" s="1" t="s">
        <v>520</v>
      </c>
      <c r="I286" s="1" t="s">
        <v>143</v>
      </c>
      <c r="J286" s="1" t="s">
        <v>651</v>
      </c>
      <c r="K286" s="1"/>
      <c r="L286" s="1">
        <v>80</v>
      </c>
      <c r="M286" s="1" t="s">
        <v>122</v>
      </c>
      <c r="N286" s="5" t="s">
        <v>224</v>
      </c>
      <c r="O286" s="1" t="s">
        <v>144</v>
      </c>
      <c r="P286" s="1" t="s">
        <v>125</v>
      </c>
      <c r="Q286" s="1">
        <v>230000000</v>
      </c>
      <c r="R286" s="1" t="s">
        <v>511</v>
      </c>
      <c r="S286" s="1"/>
      <c r="T286" s="1" t="s">
        <v>146</v>
      </c>
      <c r="U286" s="1"/>
      <c r="V286" s="1"/>
      <c r="W286" s="1">
        <v>0</v>
      </c>
      <c r="X286" s="1">
        <v>90</v>
      </c>
      <c r="Y286" s="1">
        <v>10</v>
      </c>
      <c r="Z286" s="21"/>
      <c r="AA286" s="5" t="s">
        <v>138</v>
      </c>
      <c r="AB286" s="72"/>
      <c r="AC286" s="72"/>
      <c r="AD286" s="72">
        <v>8452339</v>
      </c>
      <c r="AE286" s="72">
        <v>9466619.6800000016</v>
      </c>
      <c r="AF286" s="72"/>
      <c r="AG286" s="72"/>
      <c r="AH286" s="72">
        <v>5600000</v>
      </c>
      <c r="AI286" s="72">
        <v>6272000.0000000009</v>
      </c>
      <c r="AJ286" s="72"/>
      <c r="AK286" s="72"/>
      <c r="AL286" s="72"/>
      <c r="AM286" s="72"/>
      <c r="AN286" s="72"/>
      <c r="AO286" s="72"/>
      <c r="AP286" s="72"/>
      <c r="AQ286" s="72"/>
      <c r="AR286" s="72"/>
      <c r="AS286" s="72"/>
      <c r="AT286" s="72"/>
      <c r="AU286" s="72"/>
      <c r="AV286" s="72"/>
      <c r="AW286" s="42">
        <v>0</v>
      </c>
      <c r="AX286" s="42">
        <f>AW286*1.12</f>
        <v>0</v>
      </c>
      <c r="AY286" s="1" t="s">
        <v>129</v>
      </c>
      <c r="AZ286" s="1" t="s">
        <v>530</v>
      </c>
      <c r="BA286" s="1" t="s">
        <v>531</v>
      </c>
      <c r="BB286" s="45"/>
      <c r="BC286" s="45"/>
      <c r="BD286" s="45"/>
      <c r="BE286" s="45"/>
      <c r="BF286" s="45"/>
      <c r="BG286" s="45"/>
      <c r="BH286" s="45"/>
      <c r="BI286" s="45"/>
      <c r="BJ286" s="88"/>
      <c r="BK286" s="32">
        <v>14</v>
      </c>
    </row>
    <row r="287" spans="1:64" s="165" customFormat="1" ht="12.95" customHeight="1" x14ac:dyDescent="0.25">
      <c r="A287" s="4" t="s">
        <v>217</v>
      </c>
      <c r="B287" s="45"/>
      <c r="C287" s="4" t="s">
        <v>774</v>
      </c>
      <c r="D287" s="45"/>
      <c r="E287" s="45"/>
      <c r="F287" s="1" t="s">
        <v>519</v>
      </c>
      <c r="G287" s="1" t="s">
        <v>520</v>
      </c>
      <c r="H287" s="1" t="s">
        <v>520</v>
      </c>
      <c r="I287" s="1" t="s">
        <v>143</v>
      </c>
      <c r="J287" s="1" t="s">
        <v>651</v>
      </c>
      <c r="K287" s="1"/>
      <c r="L287" s="1">
        <v>80</v>
      </c>
      <c r="M287" s="1" t="s">
        <v>122</v>
      </c>
      <c r="N287" s="5" t="s">
        <v>224</v>
      </c>
      <c r="O287" s="1" t="s">
        <v>398</v>
      </c>
      <c r="P287" s="1" t="s">
        <v>125</v>
      </c>
      <c r="Q287" s="1">
        <v>230000000</v>
      </c>
      <c r="R287" s="1" t="s">
        <v>511</v>
      </c>
      <c r="S287" s="1"/>
      <c r="T287" s="1" t="s">
        <v>146</v>
      </c>
      <c r="U287" s="1"/>
      <c r="V287" s="1"/>
      <c r="W287" s="1">
        <v>0</v>
      </c>
      <c r="X287" s="16">
        <v>100</v>
      </c>
      <c r="Y287" s="1">
        <v>0</v>
      </c>
      <c r="Z287" s="21"/>
      <c r="AA287" s="5" t="s">
        <v>138</v>
      </c>
      <c r="AB287" s="72"/>
      <c r="AC287" s="72"/>
      <c r="AD287" s="72">
        <v>8452339</v>
      </c>
      <c r="AE287" s="72">
        <f t="shared" ref="AE287" si="213">AD287*1.12</f>
        <v>9466619.6800000016</v>
      </c>
      <c r="AF287" s="72"/>
      <c r="AG287" s="72"/>
      <c r="AH287" s="72">
        <v>5600000</v>
      </c>
      <c r="AI287" s="72">
        <f t="shared" ref="AI287" si="214">AH287*1.12</f>
        <v>6272000.0000000009</v>
      </c>
      <c r="AJ287" s="72"/>
      <c r="AK287" s="72"/>
      <c r="AL287" s="72"/>
      <c r="AM287" s="72"/>
      <c r="AN287" s="72"/>
      <c r="AO287" s="72"/>
      <c r="AP287" s="72"/>
      <c r="AQ287" s="72"/>
      <c r="AR287" s="72"/>
      <c r="AS287" s="72"/>
      <c r="AT287" s="72"/>
      <c r="AU287" s="72"/>
      <c r="AV287" s="72"/>
      <c r="AW287" s="43">
        <f t="shared" ref="AW287" si="215">AD287+AH287+AL287+AP287+AT287</f>
        <v>14052339</v>
      </c>
      <c r="AX287" s="43">
        <f t="shared" ref="AX287" si="216">AW287*1.12</f>
        <v>15738619.680000002</v>
      </c>
      <c r="AY287" s="1" t="s">
        <v>129</v>
      </c>
      <c r="AZ287" s="1" t="s">
        <v>530</v>
      </c>
      <c r="BA287" s="1" t="s">
        <v>531</v>
      </c>
      <c r="BB287" s="45"/>
      <c r="BC287" s="45"/>
      <c r="BD287" s="45"/>
      <c r="BE287" s="45"/>
      <c r="BF287" s="45"/>
      <c r="BG287" s="45"/>
      <c r="BH287" s="45"/>
      <c r="BI287" s="45"/>
      <c r="BJ287" s="88"/>
      <c r="BK287" s="32" t="s">
        <v>772</v>
      </c>
    </row>
    <row r="288" spans="1:64" s="165" customFormat="1" ht="12.95" customHeight="1" x14ac:dyDescent="0.25">
      <c r="A288" s="15" t="s">
        <v>217</v>
      </c>
      <c r="B288" s="45"/>
      <c r="C288" s="176" t="s">
        <v>532</v>
      </c>
      <c r="D288" s="88"/>
      <c r="E288" s="45"/>
      <c r="F288" s="1" t="s">
        <v>519</v>
      </c>
      <c r="G288" s="1" t="s">
        <v>520</v>
      </c>
      <c r="H288" s="1" t="s">
        <v>520</v>
      </c>
      <c r="I288" s="1" t="s">
        <v>120</v>
      </c>
      <c r="J288" s="1"/>
      <c r="K288" s="1"/>
      <c r="L288" s="1">
        <v>80</v>
      </c>
      <c r="M288" s="113" t="s">
        <v>122</v>
      </c>
      <c r="N288" s="113" t="s">
        <v>224</v>
      </c>
      <c r="O288" s="113" t="s">
        <v>166</v>
      </c>
      <c r="P288" s="113" t="s">
        <v>125</v>
      </c>
      <c r="Q288" s="113">
        <v>230000000</v>
      </c>
      <c r="R288" s="1" t="s">
        <v>511</v>
      </c>
      <c r="S288" s="113"/>
      <c r="T288" s="113" t="s">
        <v>146</v>
      </c>
      <c r="U288" s="113"/>
      <c r="V288" s="113"/>
      <c r="W288" s="113">
        <v>0</v>
      </c>
      <c r="X288" s="113">
        <v>90</v>
      </c>
      <c r="Y288" s="113">
        <v>10</v>
      </c>
      <c r="Z288" s="115"/>
      <c r="AA288" s="114" t="s">
        <v>138</v>
      </c>
      <c r="AB288" s="113"/>
      <c r="AC288" s="113"/>
      <c r="AD288" s="115">
        <v>4731862</v>
      </c>
      <c r="AE288" s="115">
        <f t="shared" si="207"/>
        <v>5299685.4400000004</v>
      </c>
      <c r="AF288" s="115"/>
      <c r="AG288" s="115"/>
      <c r="AH288" s="115">
        <v>6097534</v>
      </c>
      <c r="AI288" s="21">
        <f t="shared" si="208"/>
        <v>6829238.080000001</v>
      </c>
      <c r="AJ288" s="115"/>
      <c r="AK288" s="115"/>
      <c r="AL288" s="115"/>
      <c r="AM288" s="21">
        <f t="shared" si="209"/>
        <v>0</v>
      </c>
      <c r="AN288" s="115"/>
      <c r="AO288" s="115"/>
      <c r="AP288" s="115"/>
      <c r="AQ288" s="21">
        <f t="shared" si="210"/>
        <v>0</v>
      </c>
      <c r="AR288" s="115"/>
      <c r="AS288" s="115"/>
      <c r="AT288" s="115"/>
      <c r="AU288" s="21">
        <f t="shared" si="211"/>
        <v>0</v>
      </c>
      <c r="AV288" s="115"/>
      <c r="AW288" s="203">
        <f t="shared" si="212"/>
        <v>10829396</v>
      </c>
      <c r="AX288" s="203">
        <f t="shared" si="206"/>
        <v>12128923.520000001</v>
      </c>
      <c r="AY288" s="113" t="s">
        <v>129</v>
      </c>
      <c r="AZ288" s="1" t="s">
        <v>533</v>
      </c>
      <c r="BA288" s="1" t="s">
        <v>534</v>
      </c>
      <c r="BB288" s="45"/>
      <c r="BC288" s="45"/>
      <c r="BD288" s="45"/>
      <c r="BE288" s="45"/>
      <c r="BF288" s="45"/>
      <c r="BG288" s="45"/>
      <c r="BH288" s="45"/>
      <c r="BI288" s="45"/>
      <c r="BJ288" s="88"/>
      <c r="BK288" s="28"/>
    </row>
    <row r="289" spans="1:63" s="165" customFormat="1" ht="12.95" customHeight="1" x14ac:dyDescent="0.25">
      <c r="A289" s="15" t="s">
        <v>217</v>
      </c>
      <c r="B289" s="45"/>
      <c r="C289" s="176" t="s">
        <v>535</v>
      </c>
      <c r="D289" s="88"/>
      <c r="E289" s="45"/>
      <c r="F289" s="1" t="s">
        <v>519</v>
      </c>
      <c r="G289" s="1" t="s">
        <v>520</v>
      </c>
      <c r="H289" s="1" t="s">
        <v>520</v>
      </c>
      <c r="I289" s="1" t="s">
        <v>143</v>
      </c>
      <c r="J289" s="153" t="s">
        <v>651</v>
      </c>
      <c r="K289" s="1"/>
      <c r="L289" s="1">
        <v>80</v>
      </c>
      <c r="M289" s="113" t="s">
        <v>122</v>
      </c>
      <c r="N289" s="113" t="s">
        <v>224</v>
      </c>
      <c r="O289" s="113" t="s">
        <v>166</v>
      </c>
      <c r="P289" s="113" t="s">
        <v>125</v>
      </c>
      <c r="Q289" s="113">
        <v>230000000</v>
      </c>
      <c r="R289" s="1" t="s">
        <v>511</v>
      </c>
      <c r="S289" s="113"/>
      <c r="T289" s="113" t="s">
        <v>146</v>
      </c>
      <c r="U289" s="113"/>
      <c r="V289" s="113"/>
      <c r="W289" s="113">
        <v>0</v>
      </c>
      <c r="X289" s="113">
        <v>90</v>
      </c>
      <c r="Y289" s="113">
        <v>10</v>
      </c>
      <c r="Z289" s="115"/>
      <c r="AA289" s="114" t="s">
        <v>138</v>
      </c>
      <c r="AB289" s="113"/>
      <c r="AC289" s="113"/>
      <c r="AD289" s="115">
        <v>1635705</v>
      </c>
      <c r="AE289" s="115">
        <f t="shared" si="207"/>
        <v>1831989.6</v>
      </c>
      <c r="AF289" s="115"/>
      <c r="AG289" s="115"/>
      <c r="AH289" s="115">
        <v>2107790</v>
      </c>
      <c r="AI289" s="21">
        <f t="shared" si="208"/>
        <v>2360724.8000000003</v>
      </c>
      <c r="AJ289" s="115"/>
      <c r="AK289" s="115"/>
      <c r="AL289" s="115"/>
      <c r="AM289" s="21">
        <f t="shared" si="209"/>
        <v>0</v>
      </c>
      <c r="AN289" s="115"/>
      <c r="AO289" s="115"/>
      <c r="AP289" s="115"/>
      <c r="AQ289" s="21">
        <f t="shared" si="210"/>
        <v>0</v>
      </c>
      <c r="AR289" s="115"/>
      <c r="AS289" s="115"/>
      <c r="AT289" s="115"/>
      <c r="AU289" s="21">
        <f t="shared" si="211"/>
        <v>0</v>
      </c>
      <c r="AV289" s="115"/>
      <c r="AW289" s="42">
        <v>0</v>
      </c>
      <c r="AX289" s="42">
        <f t="shared" si="206"/>
        <v>0</v>
      </c>
      <c r="AY289" s="113" t="s">
        <v>129</v>
      </c>
      <c r="AZ289" s="1" t="s">
        <v>536</v>
      </c>
      <c r="BA289" s="1" t="s">
        <v>537</v>
      </c>
      <c r="BB289" s="45"/>
      <c r="BC289" s="45"/>
      <c r="BD289" s="45"/>
      <c r="BE289" s="45"/>
      <c r="BF289" s="45"/>
      <c r="BG289" s="45"/>
      <c r="BH289" s="45"/>
      <c r="BI289" s="45"/>
      <c r="BJ289" s="88"/>
      <c r="BK289" s="28"/>
    </row>
    <row r="290" spans="1:63" s="165" customFormat="1" ht="12.95" customHeight="1" x14ac:dyDescent="0.25">
      <c r="A290" s="4" t="s">
        <v>217</v>
      </c>
      <c r="B290" s="45"/>
      <c r="C290" s="4" t="s">
        <v>733</v>
      </c>
      <c r="D290" s="45"/>
      <c r="E290" s="45"/>
      <c r="F290" s="1" t="s">
        <v>519</v>
      </c>
      <c r="G290" s="1" t="s">
        <v>520</v>
      </c>
      <c r="H290" s="1" t="s">
        <v>520</v>
      </c>
      <c r="I290" s="1" t="s">
        <v>143</v>
      </c>
      <c r="J290" s="1" t="s">
        <v>651</v>
      </c>
      <c r="K290" s="1"/>
      <c r="L290" s="1">
        <v>80</v>
      </c>
      <c r="M290" s="1" t="s">
        <v>122</v>
      </c>
      <c r="N290" s="5" t="s">
        <v>224</v>
      </c>
      <c r="O290" s="1" t="s">
        <v>144</v>
      </c>
      <c r="P290" s="1" t="s">
        <v>125</v>
      </c>
      <c r="Q290" s="1">
        <v>230000000</v>
      </c>
      <c r="R290" s="1" t="s">
        <v>511</v>
      </c>
      <c r="S290" s="1"/>
      <c r="T290" s="1" t="s">
        <v>146</v>
      </c>
      <c r="U290" s="1"/>
      <c r="V290" s="1"/>
      <c r="W290" s="1">
        <v>0</v>
      </c>
      <c r="X290" s="1">
        <v>90</v>
      </c>
      <c r="Y290" s="1">
        <v>10</v>
      </c>
      <c r="Z290" s="21"/>
      <c r="AA290" s="5" t="s">
        <v>138</v>
      </c>
      <c r="AB290" s="72"/>
      <c r="AC290" s="72"/>
      <c r="AD290" s="72">
        <v>1635705</v>
      </c>
      <c r="AE290" s="72">
        <v>1831989.6</v>
      </c>
      <c r="AF290" s="72"/>
      <c r="AG290" s="72"/>
      <c r="AH290" s="72">
        <v>2107790</v>
      </c>
      <c r="AI290" s="72">
        <v>2360724.8000000003</v>
      </c>
      <c r="AJ290" s="72"/>
      <c r="AK290" s="72"/>
      <c r="AL290" s="72"/>
      <c r="AM290" s="72"/>
      <c r="AN290" s="72"/>
      <c r="AO290" s="72"/>
      <c r="AP290" s="72"/>
      <c r="AQ290" s="72"/>
      <c r="AR290" s="72"/>
      <c r="AS290" s="72"/>
      <c r="AT290" s="72"/>
      <c r="AU290" s="72"/>
      <c r="AV290" s="72"/>
      <c r="AW290" s="42">
        <v>0</v>
      </c>
      <c r="AX290" s="42">
        <f>AW290*1.12</f>
        <v>0</v>
      </c>
      <c r="AY290" s="1" t="s">
        <v>129</v>
      </c>
      <c r="AZ290" s="1" t="s">
        <v>536</v>
      </c>
      <c r="BA290" s="1" t="s">
        <v>537</v>
      </c>
      <c r="BB290" s="45"/>
      <c r="BC290" s="45"/>
      <c r="BD290" s="45"/>
      <c r="BE290" s="45"/>
      <c r="BF290" s="45"/>
      <c r="BG290" s="45"/>
      <c r="BH290" s="45"/>
      <c r="BI290" s="45"/>
      <c r="BJ290" s="88"/>
      <c r="BK290" s="32">
        <v>14</v>
      </c>
    </row>
    <row r="291" spans="1:63" s="165" customFormat="1" ht="12.95" customHeight="1" x14ac:dyDescent="0.25">
      <c r="A291" s="4" t="s">
        <v>217</v>
      </c>
      <c r="B291" s="45"/>
      <c r="C291" s="4" t="s">
        <v>775</v>
      </c>
      <c r="D291" s="45"/>
      <c r="E291" s="45"/>
      <c r="F291" s="1" t="s">
        <v>519</v>
      </c>
      <c r="G291" s="1" t="s">
        <v>520</v>
      </c>
      <c r="H291" s="1" t="s">
        <v>520</v>
      </c>
      <c r="I291" s="1" t="s">
        <v>143</v>
      </c>
      <c r="J291" s="1" t="s">
        <v>651</v>
      </c>
      <c r="K291" s="1"/>
      <c r="L291" s="1">
        <v>80</v>
      </c>
      <c r="M291" s="1" t="s">
        <v>122</v>
      </c>
      <c r="N291" s="5" t="s">
        <v>224</v>
      </c>
      <c r="O291" s="1" t="s">
        <v>398</v>
      </c>
      <c r="P291" s="1" t="s">
        <v>125</v>
      </c>
      <c r="Q291" s="1">
        <v>230000000</v>
      </c>
      <c r="R291" s="1" t="s">
        <v>511</v>
      </c>
      <c r="S291" s="1"/>
      <c r="T291" s="1" t="s">
        <v>146</v>
      </c>
      <c r="U291" s="1"/>
      <c r="V291" s="1"/>
      <c r="W291" s="1">
        <v>0</v>
      </c>
      <c r="X291" s="16">
        <v>100</v>
      </c>
      <c r="Y291" s="1">
        <v>0</v>
      </c>
      <c r="Z291" s="21"/>
      <c r="AA291" s="5" t="s">
        <v>138</v>
      </c>
      <c r="AB291" s="72"/>
      <c r="AC291" s="72"/>
      <c r="AD291" s="72">
        <v>1635705</v>
      </c>
      <c r="AE291" s="72">
        <f t="shared" ref="AE291" si="217">AD291*1.12</f>
        <v>1831989.6</v>
      </c>
      <c r="AF291" s="72"/>
      <c r="AG291" s="72"/>
      <c r="AH291" s="72">
        <v>2107790</v>
      </c>
      <c r="AI291" s="72">
        <f t="shared" ref="AI291" si="218">AH291*1.12</f>
        <v>2360724.8000000003</v>
      </c>
      <c r="AJ291" s="72"/>
      <c r="AK291" s="72"/>
      <c r="AL291" s="72"/>
      <c r="AM291" s="72"/>
      <c r="AN291" s="72"/>
      <c r="AO291" s="72"/>
      <c r="AP291" s="72"/>
      <c r="AQ291" s="72"/>
      <c r="AR291" s="72"/>
      <c r="AS291" s="72"/>
      <c r="AT291" s="72"/>
      <c r="AU291" s="72"/>
      <c r="AV291" s="72"/>
      <c r="AW291" s="43">
        <f t="shared" ref="AW291" si="219">AD291+AH291+AL291+AP291+AT291</f>
        <v>3743495</v>
      </c>
      <c r="AX291" s="43">
        <f t="shared" ref="AX291" si="220">AW291*1.12</f>
        <v>4192714.4000000004</v>
      </c>
      <c r="AY291" s="1" t="s">
        <v>129</v>
      </c>
      <c r="AZ291" s="1" t="s">
        <v>536</v>
      </c>
      <c r="BA291" s="1" t="s">
        <v>537</v>
      </c>
      <c r="BB291" s="45"/>
      <c r="BC291" s="45"/>
      <c r="BD291" s="45"/>
      <c r="BE291" s="45"/>
      <c r="BF291" s="45"/>
      <c r="BG291" s="45"/>
      <c r="BH291" s="45"/>
      <c r="BI291" s="45"/>
      <c r="BJ291" s="88"/>
      <c r="BK291" s="32" t="s">
        <v>772</v>
      </c>
    </row>
    <row r="292" spans="1:63" s="165" customFormat="1" ht="12.95" customHeight="1" x14ac:dyDescent="0.25">
      <c r="A292" s="116" t="s">
        <v>133</v>
      </c>
      <c r="B292" s="27" t="s">
        <v>218</v>
      </c>
      <c r="C292" s="4" t="s">
        <v>583</v>
      </c>
      <c r="D292" s="4"/>
      <c r="E292" s="217"/>
      <c r="F292" s="22" t="s">
        <v>293</v>
      </c>
      <c r="G292" s="22" t="s">
        <v>294</v>
      </c>
      <c r="H292" s="22" t="s">
        <v>294</v>
      </c>
      <c r="I292" s="23" t="s">
        <v>120</v>
      </c>
      <c r="J292" s="23"/>
      <c r="K292" s="23"/>
      <c r="L292" s="22">
        <v>100</v>
      </c>
      <c r="M292" s="5">
        <v>230000000</v>
      </c>
      <c r="N292" s="5" t="s">
        <v>123</v>
      </c>
      <c r="O292" s="1" t="s">
        <v>166</v>
      </c>
      <c r="P292" s="23" t="s">
        <v>125</v>
      </c>
      <c r="Q292" s="24">
        <v>230000000</v>
      </c>
      <c r="R292" s="25" t="s">
        <v>257</v>
      </c>
      <c r="S292" s="25"/>
      <c r="T292" s="23" t="s">
        <v>127</v>
      </c>
      <c r="U292" s="5"/>
      <c r="V292" s="23"/>
      <c r="W292" s="23">
        <v>0</v>
      </c>
      <c r="X292" s="23">
        <v>100</v>
      </c>
      <c r="Y292" s="23">
        <v>0</v>
      </c>
      <c r="Z292" s="40"/>
      <c r="AA292" s="5" t="s">
        <v>138</v>
      </c>
      <c r="AB292" s="26"/>
      <c r="AC292" s="26"/>
      <c r="AD292" s="26">
        <v>30708000</v>
      </c>
      <c r="AE292" s="18">
        <f t="shared" si="207"/>
        <v>34392960</v>
      </c>
      <c r="AF292" s="26"/>
      <c r="AG292" s="26"/>
      <c r="AH292" s="26">
        <v>40944000</v>
      </c>
      <c r="AI292" s="18">
        <f t="shared" si="208"/>
        <v>45857280.000000007</v>
      </c>
      <c r="AJ292" s="19"/>
      <c r="AK292" s="19"/>
      <c r="AL292" s="26">
        <v>40944000</v>
      </c>
      <c r="AM292" s="18">
        <f t="shared" si="209"/>
        <v>45857280.000000007</v>
      </c>
      <c r="AN292" s="1"/>
      <c r="AO292" s="45"/>
      <c r="AP292" s="45"/>
      <c r="AQ292" s="45"/>
      <c r="AR292" s="45"/>
      <c r="AS292" s="45"/>
      <c r="AT292" s="45"/>
      <c r="AU292" s="21"/>
      <c r="AV292" s="117"/>
      <c r="AW292" s="42">
        <f>AD292+AH292+AL292+AP292+AT292</f>
        <v>112596000</v>
      </c>
      <c r="AX292" s="42">
        <f t="shared" si="206"/>
        <v>126107520.00000001</v>
      </c>
      <c r="AY292" s="9" t="s">
        <v>129</v>
      </c>
      <c r="AZ292" s="1" t="s">
        <v>584</v>
      </c>
      <c r="BA292" s="1" t="s">
        <v>585</v>
      </c>
      <c r="BB292" s="117"/>
      <c r="BC292" s="45"/>
      <c r="BD292" s="45"/>
      <c r="BE292" s="45"/>
      <c r="BF292" s="45"/>
      <c r="BG292" s="45"/>
      <c r="BH292" s="45"/>
      <c r="BI292" s="45"/>
      <c r="BJ292" s="88"/>
      <c r="BK292" s="28"/>
    </row>
    <row r="293" spans="1:63" s="165" customFormat="1" ht="12.95" customHeight="1" x14ac:dyDescent="0.25">
      <c r="A293" s="116" t="s">
        <v>133</v>
      </c>
      <c r="B293" s="27" t="s">
        <v>218</v>
      </c>
      <c r="C293" s="4" t="s">
        <v>586</v>
      </c>
      <c r="D293" s="4"/>
      <c r="E293" s="217"/>
      <c r="F293" s="22" t="s">
        <v>293</v>
      </c>
      <c r="G293" s="22" t="s">
        <v>294</v>
      </c>
      <c r="H293" s="22" t="s">
        <v>294</v>
      </c>
      <c r="I293" s="23" t="s">
        <v>120</v>
      </c>
      <c r="J293" s="23"/>
      <c r="K293" s="23"/>
      <c r="L293" s="22">
        <v>100</v>
      </c>
      <c r="M293" s="5">
        <v>230000000</v>
      </c>
      <c r="N293" s="5" t="s">
        <v>123</v>
      </c>
      <c r="O293" s="1" t="s">
        <v>166</v>
      </c>
      <c r="P293" s="23" t="s">
        <v>125</v>
      </c>
      <c r="Q293" s="24">
        <v>230000000</v>
      </c>
      <c r="R293" s="25" t="s">
        <v>262</v>
      </c>
      <c r="S293" s="25"/>
      <c r="T293" s="23" t="s">
        <v>127</v>
      </c>
      <c r="U293" s="5"/>
      <c r="V293" s="23"/>
      <c r="W293" s="23">
        <v>0</v>
      </c>
      <c r="X293" s="23">
        <v>100</v>
      </c>
      <c r="Y293" s="23">
        <v>0</v>
      </c>
      <c r="Z293" s="40"/>
      <c r="AA293" s="5" t="s">
        <v>138</v>
      </c>
      <c r="AB293" s="26"/>
      <c r="AC293" s="26"/>
      <c r="AD293" s="26">
        <v>10700032</v>
      </c>
      <c r="AE293" s="18">
        <f t="shared" si="207"/>
        <v>11984035.840000002</v>
      </c>
      <c r="AF293" s="26"/>
      <c r="AG293" s="26"/>
      <c r="AH293" s="26">
        <v>14193920</v>
      </c>
      <c r="AI293" s="18">
        <f t="shared" si="208"/>
        <v>15897190.400000002</v>
      </c>
      <c r="AJ293" s="19"/>
      <c r="AK293" s="19"/>
      <c r="AL293" s="26">
        <v>14193920</v>
      </c>
      <c r="AM293" s="18">
        <f t="shared" si="209"/>
        <v>15897190.400000002</v>
      </c>
      <c r="AN293" s="1"/>
      <c r="AO293" s="45"/>
      <c r="AP293" s="45"/>
      <c r="AQ293" s="45"/>
      <c r="AR293" s="45"/>
      <c r="AS293" s="45"/>
      <c r="AT293" s="45"/>
      <c r="AU293" s="21"/>
      <c r="AV293" s="117"/>
      <c r="AW293" s="42">
        <f t="shared" ref="AW293:AW307" si="221">AD293+AH293+AL293+AP293+AT293</f>
        <v>39087872</v>
      </c>
      <c r="AX293" s="42">
        <f t="shared" si="206"/>
        <v>43778416.640000001</v>
      </c>
      <c r="AY293" s="9" t="s">
        <v>129</v>
      </c>
      <c r="AZ293" s="1" t="s">
        <v>587</v>
      </c>
      <c r="BA293" s="1" t="s">
        <v>588</v>
      </c>
      <c r="BB293" s="117"/>
      <c r="BC293" s="45"/>
      <c r="BD293" s="45"/>
      <c r="BE293" s="45"/>
      <c r="BF293" s="45"/>
      <c r="BG293" s="45"/>
      <c r="BH293" s="45"/>
      <c r="BI293" s="45"/>
      <c r="BJ293" s="88"/>
      <c r="BK293" s="28"/>
    </row>
    <row r="294" spans="1:63" s="165" customFormat="1" ht="12.95" customHeight="1" x14ac:dyDescent="0.25">
      <c r="A294" s="116" t="s">
        <v>133</v>
      </c>
      <c r="B294" s="27" t="s">
        <v>218</v>
      </c>
      <c r="C294" s="4" t="s">
        <v>589</v>
      </c>
      <c r="D294" s="4"/>
      <c r="E294" s="217"/>
      <c r="F294" s="22" t="s">
        <v>293</v>
      </c>
      <c r="G294" s="22" t="s">
        <v>294</v>
      </c>
      <c r="H294" s="22" t="s">
        <v>294</v>
      </c>
      <c r="I294" s="23" t="s">
        <v>120</v>
      </c>
      <c r="J294" s="23"/>
      <c r="K294" s="23"/>
      <c r="L294" s="22">
        <v>100</v>
      </c>
      <c r="M294" s="5">
        <v>230000000</v>
      </c>
      <c r="N294" s="5" t="s">
        <v>123</v>
      </c>
      <c r="O294" s="1" t="s">
        <v>166</v>
      </c>
      <c r="P294" s="23" t="s">
        <v>125</v>
      </c>
      <c r="Q294" s="24">
        <v>230000000</v>
      </c>
      <c r="R294" s="25" t="s">
        <v>266</v>
      </c>
      <c r="S294" s="25"/>
      <c r="T294" s="23" t="s">
        <v>127</v>
      </c>
      <c r="U294" s="5"/>
      <c r="V294" s="23"/>
      <c r="W294" s="23">
        <v>0</v>
      </c>
      <c r="X294" s="23">
        <v>100</v>
      </c>
      <c r="Y294" s="23">
        <v>0</v>
      </c>
      <c r="Z294" s="40"/>
      <c r="AA294" s="5" t="s">
        <v>138</v>
      </c>
      <c r="AB294" s="26"/>
      <c r="AC294" s="26"/>
      <c r="AD294" s="26">
        <v>37668480</v>
      </c>
      <c r="AE294" s="18">
        <f t="shared" si="207"/>
        <v>42188697.600000001</v>
      </c>
      <c r="AF294" s="26"/>
      <c r="AG294" s="26"/>
      <c r="AH294" s="26">
        <v>46403200</v>
      </c>
      <c r="AI294" s="18">
        <f t="shared" si="208"/>
        <v>51971584.000000007</v>
      </c>
      <c r="AJ294" s="19"/>
      <c r="AK294" s="19"/>
      <c r="AL294" s="26">
        <v>46403200</v>
      </c>
      <c r="AM294" s="18">
        <f t="shared" si="209"/>
        <v>51971584.000000007</v>
      </c>
      <c r="AN294" s="1"/>
      <c r="AO294" s="45"/>
      <c r="AP294" s="45"/>
      <c r="AQ294" s="45"/>
      <c r="AR294" s="45"/>
      <c r="AS294" s="45"/>
      <c r="AT294" s="45"/>
      <c r="AU294" s="21"/>
      <c r="AV294" s="117"/>
      <c r="AW294" s="42">
        <f t="shared" si="221"/>
        <v>130474880</v>
      </c>
      <c r="AX294" s="42">
        <f t="shared" si="206"/>
        <v>146131865.60000002</v>
      </c>
      <c r="AY294" s="9" t="s">
        <v>129</v>
      </c>
      <c r="AZ294" s="1" t="s">
        <v>590</v>
      </c>
      <c r="BA294" s="1" t="s">
        <v>591</v>
      </c>
      <c r="BB294" s="117"/>
      <c r="BC294" s="45"/>
      <c r="BD294" s="45"/>
      <c r="BE294" s="45"/>
      <c r="BF294" s="45"/>
      <c r="BG294" s="45"/>
      <c r="BH294" s="45"/>
      <c r="BI294" s="45"/>
      <c r="BJ294" s="88"/>
      <c r="BK294" s="28"/>
    </row>
    <row r="295" spans="1:63" s="165" customFormat="1" ht="12.95" customHeight="1" x14ac:dyDescent="0.25">
      <c r="A295" s="116" t="s">
        <v>133</v>
      </c>
      <c r="B295" s="27" t="s">
        <v>218</v>
      </c>
      <c r="C295" s="4" t="s">
        <v>592</v>
      </c>
      <c r="D295" s="4"/>
      <c r="E295" s="217"/>
      <c r="F295" s="22" t="s">
        <v>298</v>
      </c>
      <c r="G295" s="22" t="s">
        <v>299</v>
      </c>
      <c r="H295" s="22" t="s">
        <v>299</v>
      </c>
      <c r="I295" s="23" t="s">
        <v>120</v>
      </c>
      <c r="J295" s="23"/>
      <c r="K295" s="23"/>
      <c r="L295" s="22">
        <v>100</v>
      </c>
      <c r="M295" s="5">
        <v>230000000</v>
      </c>
      <c r="N295" s="5" t="s">
        <v>137</v>
      </c>
      <c r="O295" s="1" t="s">
        <v>166</v>
      </c>
      <c r="P295" s="23" t="s">
        <v>125</v>
      </c>
      <c r="Q295" s="24">
        <v>230000000</v>
      </c>
      <c r="R295" s="25" t="s">
        <v>145</v>
      </c>
      <c r="S295" s="25"/>
      <c r="T295" s="23" t="s">
        <v>127</v>
      </c>
      <c r="U295" s="5"/>
      <c r="V295" s="23"/>
      <c r="W295" s="23">
        <v>0</v>
      </c>
      <c r="X295" s="23">
        <v>100</v>
      </c>
      <c r="Y295" s="23">
        <v>0</v>
      </c>
      <c r="Z295" s="40"/>
      <c r="AA295" s="5" t="s">
        <v>138</v>
      </c>
      <c r="AB295" s="26"/>
      <c r="AC295" s="26"/>
      <c r="AD295" s="26">
        <v>19626200</v>
      </c>
      <c r="AE295" s="18">
        <f t="shared" si="207"/>
        <v>21981344.000000004</v>
      </c>
      <c r="AF295" s="26"/>
      <c r="AG295" s="26"/>
      <c r="AH295" s="26">
        <v>26049320</v>
      </c>
      <c r="AI295" s="18">
        <f t="shared" si="208"/>
        <v>29175238.400000002</v>
      </c>
      <c r="AJ295" s="19"/>
      <c r="AK295" s="19"/>
      <c r="AL295" s="26">
        <v>26049320</v>
      </c>
      <c r="AM295" s="18">
        <f t="shared" si="209"/>
        <v>29175238.400000002</v>
      </c>
      <c r="AN295" s="1"/>
      <c r="AO295" s="45"/>
      <c r="AP295" s="45"/>
      <c r="AQ295" s="45"/>
      <c r="AR295" s="45"/>
      <c r="AS295" s="45"/>
      <c r="AT295" s="45"/>
      <c r="AU295" s="21"/>
      <c r="AV295" s="117"/>
      <c r="AW295" s="42">
        <f t="shared" si="221"/>
        <v>71724840</v>
      </c>
      <c r="AX295" s="42">
        <f t="shared" si="206"/>
        <v>80331820.800000012</v>
      </c>
      <c r="AY295" s="9" t="s">
        <v>129</v>
      </c>
      <c r="AZ295" s="1" t="s">
        <v>593</v>
      </c>
      <c r="BA295" s="1" t="s">
        <v>594</v>
      </c>
      <c r="BB295" s="117"/>
      <c r="BC295" s="45"/>
      <c r="BD295" s="45"/>
      <c r="BE295" s="45"/>
      <c r="BF295" s="45"/>
      <c r="BG295" s="45"/>
      <c r="BH295" s="45"/>
      <c r="BI295" s="45"/>
      <c r="BJ295" s="88"/>
      <c r="BK295" s="28"/>
    </row>
    <row r="296" spans="1:63" s="165" customFormat="1" ht="12.95" customHeight="1" x14ac:dyDescent="0.25">
      <c r="A296" s="116" t="s">
        <v>133</v>
      </c>
      <c r="B296" s="27" t="s">
        <v>218</v>
      </c>
      <c r="C296" s="4" t="s">
        <v>595</v>
      </c>
      <c r="D296" s="4"/>
      <c r="E296" s="217"/>
      <c r="F296" s="22" t="s">
        <v>298</v>
      </c>
      <c r="G296" s="22" t="s">
        <v>299</v>
      </c>
      <c r="H296" s="22" t="s">
        <v>299</v>
      </c>
      <c r="I296" s="23" t="s">
        <v>120</v>
      </c>
      <c r="J296" s="23"/>
      <c r="K296" s="23"/>
      <c r="L296" s="22">
        <v>100</v>
      </c>
      <c r="M296" s="5">
        <v>230000000</v>
      </c>
      <c r="N296" s="5" t="s">
        <v>137</v>
      </c>
      <c r="O296" s="1" t="s">
        <v>166</v>
      </c>
      <c r="P296" s="23" t="s">
        <v>125</v>
      </c>
      <c r="Q296" s="24">
        <v>230000000</v>
      </c>
      <c r="R296" s="25" t="s">
        <v>257</v>
      </c>
      <c r="S296" s="25"/>
      <c r="T296" s="23" t="s">
        <v>127</v>
      </c>
      <c r="U296" s="5"/>
      <c r="V296" s="23"/>
      <c r="W296" s="23">
        <v>0</v>
      </c>
      <c r="X296" s="23">
        <v>100</v>
      </c>
      <c r="Y296" s="23">
        <v>0</v>
      </c>
      <c r="Z296" s="40"/>
      <c r="AA296" s="5" t="s">
        <v>138</v>
      </c>
      <c r="AB296" s="26"/>
      <c r="AC296" s="26"/>
      <c r="AD296" s="26">
        <v>196389050</v>
      </c>
      <c r="AE296" s="18">
        <f t="shared" si="207"/>
        <v>219955736.00000003</v>
      </c>
      <c r="AF296" s="26"/>
      <c r="AG296" s="26"/>
      <c r="AH296" s="26">
        <v>260661830</v>
      </c>
      <c r="AI296" s="18">
        <f t="shared" si="208"/>
        <v>291941249.60000002</v>
      </c>
      <c r="AJ296" s="19"/>
      <c r="AK296" s="19"/>
      <c r="AL296" s="26">
        <v>260661830</v>
      </c>
      <c r="AM296" s="18">
        <f t="shared" si="209"/>
        <v>291941249.60000002</v>
      </c>
      <c r="AN296" s="1"/>
      <c r="AO296" s="45"/>
      <c r="AP296" s="45"/>
      <c r="AQ296" s="45"/>
      <c r="AR296" s="45"/>
      <c r="AS296" s="45"/>
      <c r="AT296" s="45"/>
      <c r="AU296" s="21"/>
      <c r="AV296" s="117"/>
      <c r="AW296" s="42">
        <f t="shared" si="221"/>
        <v>717712710</v>
      </c>
      <c r="AX296" s="42">
        <f t="shared" si="206"/>
        <v>803838235.20000005</v>
      </c>
      <c r="AY296" s="9" t="s">
        <v>129</v>
      </c>
      <c r="AZ296" s="1" t="s">
        <v>596</v>
      </c>
      <c r="BA296" s="1" t="s">
        <v>597</v>
      </c>
      <c r="BB296" s="117"/>
      <c r="BC296" s="45"/>
      <c r="BD296" s="45"/>
      <c r="BE296" s="45"/>
      <c r="BF296" s="45"/>
      <c r="BG296" s="45"/>
      <c r="BH296" s="45"/>
      <c r="BI296" s="45"/>
      <c r="BJ296" s="88"/>
      <c r="BK296" s="28"/>
    </row>
    <row r="297" spans="1:63" s="165" customFormat="1" ht="12.95" customHeight="1" x14ac:dyDescent="0.25">
      <c r="A297" s="116" t="s">
        <v>133</v>
      </c>
      <c r="B297" s="27" t="s">
        <v>218</v>
      </c>
      <c r="C297" s="4" t="s">
        <v>598</v>
      </c>
      <c r="D297" s="4"/>
      <c r="E297" s="217"/>
      <c r="F297" s="22" t="s">
        <v>298</v>
      </c>
      <c r="G297" s="22" t="s">
        <v>299</v>
      </c>
      <c r="H297" s="22" t="s">
        <v>299</v>
      </c>
      <c r="I297" s="23" t="s">
        <v>120</v>
      </c>
      <c r="J297" s="23"/>
      <c r="K297" s="23"/>
      <c r="L297" s="22">
        <v>100</v>
      </c>
      <c r="M297" s="5">
        <v>230000000</v>
      </c>
      <c r="N297" s="5" t="s">
        <v>137</v>
      </c>
      <c r="O297" s="1" t="s">
        <v>166</v>
      </c>
      <c r="P297" s="23" t="s">
        <v>125</v>
      </c>
      <c r="Q297" s="24">
        <v>230000000</v>
      </c>
      <c r="R297" s="25" t="s">
        <v>262</v>
      </c>
      <c r="S297" s="25"/>
      <c r="T297" s="23" t="s">
        <v>127</v>
      </c>
      <c r="U297" s="5"/>
      <c r="V297" s="23"/>
      <c r="W297" s="23">
        <v>0</v>
      </c>
      <c r="X297" s="23">
        <v>100</v>
      </c>
      <c r="Y297" s="23">
        <v>0</v>
      </c>
      <c r="Z297" s="40"/>
      <c r="AA297" s="5" t="s">
        <v>138</v>
      </c>
      <c r="AB297" s="26"/>
      <c r="AC297" s="26"/>
      <c r="AD297" s="26">
        <v>103576000</v>
      </c>
      <c r="AE297" s="18">
        <f t="shared" si="207"/>
        <v>116005120.00000001</v>
      </c>
      <c r="AF297" s="26"/>
      <c r="AG297" s="26"/>
      <c r="AH297" s="26">
        <v>137473600</v>
      </c>
      <c r="AI297" s="18">
        <f t="shared" si="208"/>
        <v>153970432</v>
      </c>
      <c r="AJ297" s="19"/>
      <c r="AK297" s="19"/>
      <c r="AL297" s="26">
        <v>137473600</v>
      </c>
      <c r="AM297" s="18">
        <f t="shared" si="209"/>
        <v>153970432</v>
      </c>
      <c r="AN297" s="1"/>
      <c r="AO297" s="45"/>
      <c r="AP297" s="45"/>
      <c r="AQ297" s="45"/>
      <c r="AR297" s="45"/>
      <c r="AS297" s="45"/>
      <c r="AT297" s="45"/>
      <c r="AU297" s="21"/>
      <c r="AV297" s="117"/>
      <c r="AW297" s="42">
        <f t="shared" si="221"/>
        <v>378523200</v>
      </c>
      <c r="AX297" s="42">
        <f t="shared" si="206"/>
        <v>423945984.00000006</v>
      </c>
      <c r="AY297" s="9" t="s">
        <v>129</v>
      </c>
      <c r="AZ297" s="1" t="s">
        <v>599</v>
      </c>
      <c r="BA297" s="1" t="s">
        <v>600</v>
      </c>
      <c r="BB297" s="117"/>
      <c r="BC297" s="45"/>
      <c r="BD297" s="45"/>
      <c r="BE297" s="45"/>
      <c r="BF297" s="45"/>
      <c r="BG297" s="45"/>
      <c r="BH297" s="45"/>
      <c r="BI297" s="45"/>
      <c r="BJ297" s="88"/>
      <c r="BK297" s="28"/>
    </row>
    <row r="298" spans="1:63" s="165" customFormat="1" ht="12.95" customHeight="1" x14ac:dyDescent="0.25">
      <c r="A298" s="116" t="s">
        <v>133</v>
      </c>
      <c r="B298" s="27" t="s">
        <v>218</v>
      </c>
      <c r="C298" s="4" t="s">
        <v>601</v>
      </c>
      <c r="D298" s="4"/>
      <c r="E298" s="217"/>
      <c r="F298" s="22" t="s">
        <v>298</v>
      </c>
      <c r="G298" s="22" t="s">
        <v>299</v>
      </c>
      <c r="H298" s="22" t="s">
        <v>299</v>
      </c>
      <c r="I298" s="23" t="s">
        <v>120</v>
      </c>
      <c r="J298" s="23"/>
      <c r="K298" s="23"/>
      <c r="L298" s="22">
        <v>100</v>
      </c>
      <c r="M298" s="5">
        <v>230000000</v>
      </c>
      <c r="N298" s="5" t="s">
        <v>137</v>
      </c>
      <c r="O298" s="1" t="s">
        <v>166</v>
      </c>
      <c r="P298" s="23" t="s">
        <v>125</v>
      </c>
      <c r="Q298" s="24">
        <v>230000000</v>
      </c>
      <c r="R298" s="25" t="s">
        <v>266</v>
      </c>
      <c r="S298" s="25"/>
      <c r="T298" s="23" t="s">
        <v>127</v>
      </c>
      <c r="U298" s="5"/>
      <c r="V298" s="23"/>
      <c r="W298" s="23">
        <v>0</v>
      </c>
      <c r="X298" s="23">
        <v>100</v>
      </c>
      <c r="Y298" s="23">
        <v>0</v>
      </c>
      <c r="Z298" s="40"/>
      <c r="AA298" s="5" t="s">
        <v>138</v>
      </c>
      <c r="AB298" s="26"/>
      <c r="AC298" s="26"/>
      <c r="AD298" s="26">
        <v>75694600</v>
      </c>
      <c r="AE298" s="18">
        <f t="shared" si="207"/>
        <v>84777952.000000015</v>
      </c>
      <c r="AF298" s="26"/>
      <c r="AG298" s="26"/>
      <c r="AH298" s="26">
        <v>97117600</v>
      </c>
      <c r="AI298" s="18">
        <f t="shared" si="208"/>
        <v>108771712.00000001</v>
      </c>
      <c r="AJ298" s="19"/>
      <c r="AK298" s="19"/>
      <c r="AL298" s="26">
        <v>97117600</v>
      </c>
      <c r="AM298" s="18">
        <f t="shared" si="209"/>
        <v>108771712.00000001</v>
      </c>
      <c r="AN298" s="1"/>
      <c r="AO298" s="45"/>
      <c r="AP298" s="45"/>
      <c r="AQ298" s="45"/>
      <c r="AR298" s="45"/>
      <c r="AS298" s="45"/>
      <c r="AT298" s="45"/>
      <c r="AU298" s="21"/>
      <c r="AV298" s="117"/>
      <c r="AW298" s="42">
        <f t="shared" si="221"/>
        <v>269929800</v>
      </c>
      <c r="AX298" s="42">
        <f t="shared" si="206"/>
        <v>302321376</v>
      </c>
      <c r="AY298" s="9" t="s">
        <v>129</v>
      </c>
      <c r="AZ298" s="1" t="s">
        <v>602</v>
      </c>
      <c r="BA298" s="1" t="s">
        <v>603</v>
      </c>
      <c r="BB298" s="117"/>
      <c r="BC298" s="45"/>
      <c r="BD298" s="45"/>
      <c r="BE298" s="45"/>
      <c r="BF298" s="45"/>
      <c r="BG298" s="45"/>
      <c r="BH298" s="45"/>
      <c r="BI298" s="45"/>
      <c r="BJ298" s="88"/>
      <c r="BK298" s="28"/>
    </row>
    <row r="299" spans="1:63" s="165" customFormat="1" ht="12.95" customHeight="1" x14ac:dyDescent="0.25">
      <c r="A299" s="116" t="s">
        <v>133</v>
      </c>
      <c r="B299" s="27" t="s">
        <v>218</v>
      </c>
      <c r="C299" s="4" t="s">
        <v>604</v>
      </c>
      <c r="D299" s="4"/>
      <c r="E299" s="217"/>
      <c r="F299" s="22" t="s">
        <v>303</v>
      </c>
      <c r="G299" s="22" t="s">
        <v>304</v>
      </c>
      <c r="H299" s="22" t="s">
        <v>304</v>
      </c>
      <c r="I299" s="23" t="s">
        <v>120</v>
      </c>
      <c r="J299" s="23"/>
      <c r="K299" s="23"/>
      <c r="L299" s="22">
        <v>100</v>
      </c>
      <c r="M299" s="5">
        <v>230000000</v>
      </c>
      <c r="N299" s="5" t="s">
        <v>137</v>
      </c>
      <c r="O299" s="1" t="s">
        <v>166</v>
      </c>
      <c r="P299" s="23" t="s">
        <v>125</v>
      </c>
      <c r="Q299" s="24">
        <v>230000000</v>
      </c>
      <c r="R299" s="25" t="s">
        <v>145</v>
      </c>
      <c r="S299" s="25"/>
      <c r="T299" s="23" t="s">
        <v>127</v>
      </c>
      <c r="U299" s="5"/>
      <c r="V299" s="23"/>
      <c r="W299" s="23">
        <v>0</v>
      </c>
      <c r="X299" s="23">
        <v>100</v>
      </c>
      <c r="Y299" s="23">
        <v>0</v>
      </c>
      <c r="Z299" s="40"/>
      <c r="AA299" s="5" t="s">
        <v>138</v>
      </c>
      <c r="AB299" s="26"/>
      <c r="AC299" s="26"/>
      <c r="AD299" s="26">
        <v>63653886</v>
      </c>
      <c r="AE299" s="18">
        <f t="shared" si="207"/>
        <v>71292352.320000008</v>
      </c>
      <c r="AF299" s="26"/>
      <c r="AG299" s="26"/>
      <c r="AH299" s="26">
        <v>84101652</v>
      </c>
      <c r="AI299" s="18">
        <f t="shared" si="208"/>
        <v>94193850.24000001</v>
      </c>
      <c r="AJ299" s="19"/>
      <c r="AK299" s="19"/>
      <c r="AL299" s="26">
        <v>84101652</v>
      </c>
      <c r="AM299" s="18">
        <f t="shared" si="209"/>
        <v>94193850.24000001</v>
      </c>
      <c r="AN299" s="1"/>
      <c r="AO299" s="45"/>
      <c r="AP299" s="45"/>
      <c r="AQ299" s="45"/>
      <c r="AR299" s="45"/>
      <c r="AS299" s="45"/>
      <c r="AT299" s="45"/>
      <c r="AU299" s="21"/>
      <c r="AV299" s="117"/>
      <c r="AW299" s="42">
        <f t="shared" si="221"/>
        <v>231857190</v>
      </c>
      <c r="AX299" s="42">
        <f t="shared" si="206"/>
        <v>259680052.80000001</v>
      </c>
      <c r="AY299" s="9" t="s">
        <v>129</v>
      </c>
      <c r="AZ299" s="1" t="s">
        <v>605</v>
      </c>
      <c r="BA299" s="1" t="s">
        <v>606</v>
      </c>
      <c r="BB299" s="117"/>
      <c r="BC299" s="45"/>
      <c r="BD299" s="45"/>
      <c r="BE299" s="45"/>
      <c r="BF299" s="45"/>
      <c r="BG299" s="45"/>
      <c r="BH299" s="45"/>
      <c r="BI299" s="45"/>
      <c r="BJ299" s="88"/>
      <c r="BK299" s="28"/>
    </row>
    <row r="300" spans="1:63" s="165" customFormat="1" ht="12.95" customHeight="1" x14ac:dyDescent="0.25">
      <c r="A300" s="116" t="s">
        <v>133</v>
      </c>
      <c r="B300" s="27" t="s">
        <v>218</v>
      </c>
      <c r="C300" s="4" t="s">
        <v>607</v>
      </c>
      <c r="D300" s="4"/>
      <c r="E300" s="217"/>
      <c r="F300" s="22" t="s">
        <v>303</v>
      </c>
      <c r="G300" s="22" t="s">
        <v>304</v>
      </c>
      <c r="H300" s="22" t="s">
        <v>304</v>
      </c>
      <c r="I300" s="23" t="s">
        <v>120</v>
      </c>
      <c r="J300" s="23"/>
      <c r="K300" s="23"/>
      <c r="L300" s="22">
        <v>100</v>
      </c>
      <c r="M300" s="5">
        <v>230000000</v>
      </c>
      <c r="N300" s="5" t="s">
        <v>137</v>
      </c>
      <c r="O300" s="1" t="s">
        <v>166</v>
      </c>
      <c r="P300" s="23" t="s">
        <v>125</v>
      </c>
      <c r="Q300" s="24">
        <v>230000000</v>
      </c>
      <c r="R300" s="25" t="s">
        <v>257</v>
      </c>
      <c r="S300" s="25"/>
      <c r="T300" s="23" t="s">
        <v>127</v>
      </c>
      <c r="U300" s="5"/>
      <c r="V300" s="23"/>
      <c r="W300" s="23">
        <v>0</v>
      </c>
      <c r="X300" s="23">
        <v>100</v>
      </c>
      <c r="Y300" s="23">
        <v>0</v>
      </c>
      <c r="Z300" s="40"/>
      <c r="AA300" s="5" t="s">
        <v>138</v>
      </c>
      <c r="AB300" s="26"/>
      <c r="AC300" s="26"/>
      <c r="AD300" s="26">
        <v>27769520</v>
      </c>
      <c r="AE300" s="18">
        <f t="shared" si="207"/>
        <v>31101862.400000002</v>
      </c>
      <c r="AF300" s="26"/>
      <c r="AG300" s="26"/>
      <c r="AH300" s="26">
        <v>35533600</v>
      </c>
      <c r="AI300" s="18">
        <f t="shared" si="208"/>
        <v>39797632.000000007</v>
      </c>
      <c r="AJ300" s="19"/>
      <c r="AK300" s="19"/>
      <c r="AL300" s="26">
        <v>35533600</v>
      </c>
      <c r="AM300" s="18">
        <f t="shared" si="209"/>
        <v>39797632.000000007</v>
      </c>
      <c r="AN300" s="1"/>
      <c r="AO300" s="45"/>
      <c r="AP300" s="45"/>
      <c r="AQ300" s="45"/>
      <c r="AR300" s="45"/>
      <c r="AS300" s="45"/>
      <c r="AT300" s="45"/>
      <c r="AU300" s="21"/>
      <c r="AV300" s="117"/>
      <c r="AW300" s="42">
        <f t="shared" si="221"/>
        <v>98836720</v>
      </c>
      <c r="AX300" s="42">
        <f t="shared" si="206"/>
        <v>110697126.40000001</v>
      </c>
      <c r="AY300" s="9" t="s">
        <v>129</v>
      </c>
      <c r="AZ300" s="1" t="s">
        <v>608</v>
      </c>
      <c r="BA300" s="1" t="s">
        <v>609</v>
      </c>
      <c r="BB300" s="117"/>
      <c r="BC300" s="45"/>
      <c r="BD300" s="45"/>
      <c r="BE300" s="45"/>
      <c r="BF300" s="45"/>
      <c r="BG300" s="45"/>
      <c r="BH300" s="45"/>
      <c r="BI300" s="45"/>
      <c r="BJ300" s="88"/>
      <c r="BK300" s="28"/>
    </row>
    <row r="301" spans="1:63" s="165" customFormat="1" ht="12.95" customHeight="1" x14ac:dyDescent="0.25">
      <c r="A301" s="116" t="s">
        <v>133</v>
      </c>
      <c r="B301" s="27" t="s">
        <v>218</v>
      </c>
      <c r="C301" s="4" t="s">
        <v>610</v>
      </c>
      <c r="D301" s="4"/>
      <c r="E301" s="217"/>
      <c r="F301" s="22" t="s">
        <v>303</v>
      </c>
      <c r="G301" s="22" t="s">
        <v>304</v>
      </c>
      <c r="H301" s="22" t="s">
        <v>304</v>
      </c>
      <c r="I301" s="23" t="s">
        <v>120</v>
      </c>
      <c r="J301" s="23"/>
      <c r="K301" s="23"/>
      <c r="L301" s="22">
        <v>100</v>
      </c>
      <c r="M301" s="5">
        <v>230000000</v>
      </c>
      <c r="N301" s="5" t="s">
        <v>137</v>
      </c>
      <c r="O301" s="1" t="s">
        <v>166</v>
      </c>
      <c r="P301" s="23" t="s">
        <v>125</v>
      </c>
      <c r="Q301" s="24">
        <v>230000000</v>
      </c>
      <c r="R301" s="25" t="s">
        <v>262</v>
      </c>
      <c r="S301" s="25"/>
      <c r="T301" s="23" t="s">
        <v>127</v>
      </c>
      <c r="U301" s="5"/>
      <c r="V301" s="23"/>
      <c r="W301" s="23">
        <v>0</v>
      </c>
      <c r="X301" s="23">
        <v>100</v>
      </c>
      <c r="Y301" s="23">
        <v>0</v>
      </c>
      <c r="Z301" s="40"/>
      <c r="AA301" s="5" t="s">
        <v>138</v>
      </c>
      <c r="AB301" s="26"/>
      <c r="AC301" s="26"/>
      <c r="AD301" s="26">
        <v>36443000</v>
      </c>
      <c r="AE301" s="18">
        <f t="shared" si="207"/>
        <v>40816160.000000007</v>
      </c>
      <c r="AF301" s="26"/>
      <c r="AG301" s="26"/>
      <c r="AH301" s="26">
        <v>48369800</v>
      </c>
      <c r="AI301" s="18">
        <f t="shared" si="208"/>
        <v>54174176.000000007</v>
      </c>
      <c r="AJ301" s="19"/>
      <c r="AK301" s="19"/>
      <c r="AL301" s="26">
        <v>48369800</v>
      </c>
      <c r="AM301" s="18">
        <f t="shared" si="209"/>
        <v>54174176.000000007</v>
      </c>
      <c r="AN301" s="1"/>
      <c r="AO301" s="45"/>
      <c r="AP301" s="45"/>
      <c r="AQ301" s="45"/>
      <c r="AR301" s="45"/>
      <c r="AS301" s="45"/>
      <c r="AT301" s="45"/>
      <c r="AU301" s="21"/>
      <c r="AV301" s="117"/>
      <c r="AW301" s="42">
        <f t="shared" si="221"/>
        <v>133182600</v>
      </c>
      <c r="AX301" s="42">
        <f t="shared" si="206"/>
        <v>149164512</v>
      </c>
      <c r="AY301" s="9" t="s">
        <v>129</v>
      </c>
      <c r="AZ301" s="1" t="s">
        <v>611</v>
      </c>
      <c r="BA301" s="1" t="s">
        <v>612</v>
      </c>
      <c r="BB301" s="117"/>
      <c r="BC301" s="45"/>
      <c r="BD301" s="45"/>
      <c r="BE301" s="45"/>
      <c r="BF301" s="45"/>
      <c r="BG301" s="45"/>
      <c r="BH301" s="45"/>
      <c r="BI301" s="45"/>
      <c r="BJ301" s="88"/>
      <c r="BK301" s="28"/>
    </row>
    <row r="302" spans="1:63" s="165" customFormat="1" ht="12.95" customHeight="1" x14ac:dyDescent="0.25">
      <c r="A302" s="116" t="s">
        <v>133</v>
      </c>
      <c r="B302" s="27" t="s">
        <v>218</v>
      </c>
      <c r="C302" s="4" t="s">
        <v>613</v>
      </c>
      <c r="D302" s="4"/>
      <c r="E302" s="217"/>
      <c r="F302" s="22" t="s">
        <v>303</v>
      </c>
      <c r="G302" s="22" t="s">
        <v>304</v>
      </c>
      <c r="H302" s="22" t="s">
        <v>304</v>
      </c>
      <c r="I302" s="23" t="s">
        <v>120</v>
      </c>
      <c r="J302" s="23"/>
      <c r="K302" s="23"/>
      <c r="L302" s="22">
        <v>100</v>
      </c>
      <c r="M302" s="5">
        <v>230000000</v>
      </c>
      <c r="N302" s="5" t="s">
        <v>137</v>
      </c>
      <c r="O302" s="1" t="s">
        <v>166</v>
      </c>
      <c r="P302" s="23" t="s">
        <v>125</v>
      </c>
      <c r="Q302" s="24">
        <v>230000000</v>
      </c>
      <c r="R302" s="25" t="s">
        <v>266</v>
      </c>
      <c r="S302" s="25"/>
      <c r="T302" s="23" t="s">
        <v>127</v>
      </c>
      <c r="U302" s="5"/>
      <c r="V302" s="23"/>
      <c r="W302" s="23">
        <v>0</v>
      </c>
      <c r="X302" s="23">
        <v>100</v>
      </c>
      <c r="Y302" s="23">
        <v>0</v>
      </c>
      <c r="Z302" s="40"/>
      <c r="AA302" s="5" t="s">
        <v>138</v>
      </c>
      <c r="AB302" s="26"/>
      <c r="AC302" s="26"/>
      <c r="AD302" s="26">
        <v>60883830</v>
      </c>
      <c r="AE302" s="18">
        <f t="shared" si="207"/>
        <v>68189889.600000009</v>
      </c>
      <c r="AF302" s="26"/>
      <c r="AG302" s="26"/>
      <c r="AH302" s="26">
        <v>75102600</v>
      </c>
      <c r="AI302" s="18">
        <f t="shared" si="208"/>
        <v>84114912.000000015</v>
      </c>
      <c r="AJ302" s="19"/>
      <c r="AK302" s="19"/>
      <c r="AL302" s="26">
        <v>75102600</v>
      </c>
      <c r="AM302" s="18">
        <f t="shared" si="209"/>
        <v>84114912.000000015</v>
      </c>
      <c r="AN302" s="1"/>
      <c r="AO302" s="45"/>
      <c r="AP302" s="45"/>
      <c r="AQ302" s="45"/>
      <c r="AR302" s="45"/>
      <c r="AS302" s="45"/>
      <c r="AT302" s="45"/>
      <c r="AU302" s="21"/>
      <c r="AV302" s="117"/>
      <c r="AW302" s="42">
        <f t="shared" si="221"/>
        <v>211089030</v>
      </c>
      <c r="AX302" s="42">
        <f t="shared" si="206"/>
        <v>236419713.60000002</v>
      </c>
      <c r="AY302" s="9" t="s">
        <v>129</v>
      </c>
      <c r="AZ302" s="1" t="s">
        <v>614</v>
      </c>
      <c r="BA302" s="1" t="s">
        <v>615</v>
      </c>
      <c r="BB302" s="117"/>
      <c r="BC302" s="45"/>
      <c r="BD302" s="45"/>
      <c r="BE302" s="45"/>
      <c r="BF302" s="45"/>
      <c r="BG302" s="45"/>
      <c r="BH302" s="45"/>
      <c r="BI302" s="45"/>
      <c r="BJ302" s="88"/>
      <c r="BK302" s="28"/>
    </row>
    <row r="303" spans="1:63" s="165" customFormat="1" ht="12.95" customHeight="1" x14ac:dyDescent="0.25">
      <c r="A303" s="116" t="s">
        <v>133</v>
      </c>
      <c r="B303" s="27" t="s">
        <v>218</v>
      </c>
      <c r="C303" s="4" t="s">
        <v>616</v>
      </c>
      <c r="D303" s="4"/>
      <c r="E303" s="217"/>
      <c r="F303" s="22" t="s">
        <v>309</v>
      </c>
      <c r="G303" s="22" t="s">
        <v>310</v>
      </c>
      <c r="H303" s="22" t="s">
        <v>310</v>
      </c>
      <c r="I303" s="23" t="s">
        <v>120</v>
      </c>
      <c r="J303" s="23"/>
      <c r="K303" s="23"/>
      <c r="L303" s="22">
        <v>100</v>
      </c>
      <c r="M303" s="5">
        <v>230000000</v>
      </c>
      <c r="N303" s="5" t="s">
        <v>137</v>
      </c>
      <c r="O303" s="1" t="s">
        <v>166</v>
      </c>
      <c r="P303" s="23" t="s">
        <v>125</v>
      </c>
      <c r="Q303" s="24">
        <v>230000000</v>
      </c>
      <c r="R303" s="25" t="s">
        <v>145</v>
      </c>
      <c r="S303" s="25"/>
      <c r="T303" s="23" t="s">
        <v>127</v>
      </c>
      <c r="U303" s="5"/>
      <c r="V303" s="23"/>
      <c r="W303" s="23">
        <v>0</v>
      </c>
      <c r="X303" s="23">
        <v>100</v>
      </c>
      <c r="Y303" s="23">
        <v>0</v>
      </c>
      <c r="Z303" s="40"/>
      <c r="AA303" s="5" t="s">
        <v>138</v>
      </c>
      <c r="AB303" s="26"/>
      <c r="AC303" s="26"/>
      <c r="AD303" s="26">
        <v>43635990</v>
      </c>
      <c r="AE303" s="18">
        <f t="shared" si="207"/>
        <v>48872308.800000004</v>
      </c>
      <c r="AF303" s="26"/>
      <c r="AG303" s="26"/>
      <c r="AH303" s="26">
        <v>56569380</v>
      </c>
      <c r="AI303" s="18">
        <f t="shared" si="208"/>
        <v>63357705.600000009</v>
      </c>
      <c r="AJ303" s="19"/>
      <c r="AK303" s="19"/>
      <c r="AL303" s="26">
        <v>56569380</v>
      </c>
      <c r="AM303" s="18">
        <f t="shared" si="209"/>
        <v>63357705.600000009</v>
      </c>
      <c r="AN303" s="1"/>
      <c r="AO303" s="45"/>
      <c r="AP303" s="45"/>
      <c r="AQ303" s="45"/>
      <c r="AR303" s="45"/>
      <c r="AS303" s="45"/>
      <c r="AT303" s="45"/>
      <c r="AU303" s="21"/>
      <c r="AV303" s="117"/>
      <c r="AW303" s="42">
        <f t="shared" si="221"/>
        <v>156774750</v>
      </c>
      <c r="AX303" s="42">
        <f t="shared" si="206"/>
        <v>175587720.00000003</v>
      </c>
      <c r="AY303" s="9" t="s">
        <v>129</v>
      </c>
      <c r="AZ303" s="1" t="s">
        <v>617</v>
      </c>
      <c r="BA303" s="1" t="s">
        <v>618</v>
      </c>
      <c r="BB303" s="117"/>
      <c r="BC303" s="45"/>
      <c r="BD303" s="45"/>
      <c r="BE303" s="45"/>
      <c r="BF303" s="45"/>
      <c r="BG303" s="45"/>
      <c r="BH303" s="45"/>
      <c r="BI303" s="45"/>
      <c r="BJ303" s="88"/>
      <c r="BK303" s="28"/>
    </row>
    <row r="304" spans="1:63" s="165" customFormat="1" ht="12.95" customHeight="1" x14ac:dyDescent="0.25">
      <c r="A304" s="116" t="s">
        <v>133</v>
      </c>
      <c r="B304" s="27" t="s">
        <v>218</v>
      </c>
      <c r="C304" s="4" t="s">
        <v>619</v>
      </c>
      <c r="D304" s="4"/>
      <c r="E304" s="217"/>
      <c r="F304" s="22" t="s">
        <v>309</v>
      </c>
      <c r="G304" s="22" t="s">
        <v>310</v>
      </c>
      <c r="H304" s="22" t="s">
        <v>310</v>
      </c>
      <c r="I304" s="23" t="s">
        <v>120</v>
      </c>
      <c r="J304" s="23"/>
      <c r="K304" s="23"/>
      <c r="L304" s="22">
        <v>100</v>
      </c>
      <c r="M304" s="5">
        <v>230000000</v>
      </c>
      <c r="N304" s="5" t="s">
        <v>137</v>
      </c>
      <c r="O304" s="1" t="s">
        <v>166</v>
      </c>
      <c r="P304" s="23" t="s">
        <v>125</v>
      </c>
      <c r="Q304" s="24">
        <v>230000000</v>
      </c>
      <c r="R304" s="25" t="s">
        <v>257</v>
      </c>
      <c r="S304" s="25"/>
      <c r="T304" s="23" t="s">
        <v>127</v>
      </c>
      <c r="U304" s="5"/>
      <c r="V304" s="23"/>
      <c r="W304" s="23">
        <v>0</v>
      </c>
      <c r="X304" s="23">
        <v>100</v>
      </c>
      <c r="Y304" s="23">
        <v>0</v>
      </c>
      <c r="Z304" s="40"/>
      <c r="AA304" s="5" t="s">
        <v>138</v>
      </c>
      <c r="AB304" s="26"/>
      <c r="AC304" s="26"/>
      <c r="AD304" s="26">
        <v>137246180</v>
      </c>
      <c r="AE304" s="18">
        <f t="shared" si="207"/>
        <v>153715721.60000002</v>
      </c>
      <c r="AF304" s="26"/>
      <c r="AG304" s="26"/>
      <c r="AH304" s="26">
        <v>180367400</v>
      </c>
      <c r="AI304" s="18">
        <f t="shared" si="208"/>
        <v>202011488.00000003</v>
      </c>
      <c r="AJ304" s="19"/>
      <c r="AK304" s="19"/>
      <c r="AL304" s="26">
        <v>180367400</v>
      </c>
      <c r="AM304" s="18">
        <f t="shared" si="209"/>
        <v>202011488.00000003</v>
      </c>
      <c r="AN304" s="1"/>
      <c r="AO304" s="45"/>
      <c r="AP304" s="45"/>
      <c r="AQ304" s="45"/>
      <c r="AR304" s="45"/>
      <c r="AS304" s="45"/>
      <c r="AT304" s="45"/>
      <c r="AU304" s="21"/>
      <c r="AV304" s="117"/>
      <c r="AW304" s="42">
        <f t="shared" si="221"/>
        <v>497980980</v>
      </c>
      <c r="AX304" s="42">
        <f t="shared" si="206"/>
        <v>557738697.60000002</v>
      </c>
      <c r="AY304" s="9" t="s">
        <v>129</v>
      </c>
      <c r="AZ304" s="1" t="s">
        <v>620</v>
      </c>
      <c r="BA304" s="1" t="s">
        <v>621</v>
      </c>
      <c r="BB304" s="117"/>
      <c r="BC304" s="45"/>
      <c r="BD304" s="45"/>
      <c r="BE304" s="45"/>
      <c r="BF304" s="45"/>
      <c r="BG304" s="45"/>
      <c r="BH304" s="45"/>
      <c r="BI304" s="45"/>
      <c r="BJ304" s="88"/>
      <c r="BK304" s="28"/>
    </row>
    <row r="305" spans="1:66" s="166" customFormat="1" ht="12.95" customHeight="1" x14ac:dyDescent="0.25">
      <c r="A305" s="118" t="s">
        <v>133</v>
      </c>
      <c r="B305" s="27" t="s">
        <v>218</v>
      </c>
      <c r="C305" s="4" t="s">
        <v>622</v>
      </c>
      <c r="D305" s="4"/>
      <c r="E305" s="217"/>
      <c r="F305" s="22" t="s">
        <v>309</v>
      </c>
      <c r="G305" s="22" t="s">
        <v>310</v>
      </c>
      <c r="H305" s="22" t="s">
        <v>310</v>
      </c>
      <c r="I305" s="23" t="s">
        <v>120</v>
      </c>
      <c r="J305" s="23"/>
      <c r="K305" s="23"/>
      <c r="L305" s="22">
        <v>100</v>
      </c>
      <c r="M305" s="5">
        <v>230000000</v>
      </c>
      <c r="N305" s="5" t="s">
        <v>137</v>
      </c>
      <c r="O305" s="1" t="s">
        <v>166</v>
      </c>
      <c r="P305" s="23" t="s">
        <v>125</v>
      </c>
      <c r="Q305" s="24">
        <v>230000000</v>
      </c>
      <c r="R305" s="25" t="s">
        <v>262</v>
      </c>
      <c r="S305" s="25"/>
      <c r="T305" s="23" t="s">
        <v>127</v>
      </c>
      <c r="U305" s="5"/>
      <c r="V305" s="23"/>
      <c r="W305" s="23">
        <v>0</v>
      </c>
      <c r="X305" s="23">
        <v>100</v>
      </c>
      <c r="Y305" s="23">
        <v>0</v>
      </c>
      <c r="Z305" s="40"/>
      <c r="AA305" s="5" t="s">
        <v>138</v>
      </c>
      <c r="AB305" s="26"/>
      <c r="AC305" s="26"/>
      <c r="AD305" s="26">
        <v>24452658</v>
      </c>
      <c r="AE305" s="18">
        <f t="shared" si="207"/>
        <v>27386976.960000001</v>
      </c>
      <c r="AF305" s="26"/>
      <c r="AG305" s="26"/>
      <c r="AH305" s="26">
        <v>31572520</v>
      </c>
      <c r="AI305" s="18">
        <f t="shared" si="208"/>
        <v>35361222.400000006</v>
      </c>
      <c r="AJ305" s="19"/>
      <c r="AK305" s="19"/>
      <c r="AL305" s="26">
        <v>31572520</v>
      </c>
      <c r="AM305" s="18">
        <f t="shared" si="209"/>
        <v>35361222.400000006</v>
      </c>
      <c r="AN305" s="5"/>
      <c r="AO305" s="15"/>
      <c r="AP305" s="15"/>
      <c r="AQ305" s="15"/>
      <c r="AR305" s="15"/>
      <c r="AS305" s="15"/>
      <c r="AT305" s="15"/>
      <c r="AU305" s="19"/>
      <c r="AV305" s="65"/>
      <c r="AW305" s="42">
        <f t="shared" si="221"/>
        <v>87597698</v>
      </c>
      <c r="AX305" s="42">
        <f t="shared" si="206"/>
        <v>98109421.760000005</v>
      </c>
      <c r="AY305" s="9" t="s">
        <v>129</v>
      </c>
      <c r="AZ305" s="1" t="s">
        <v>623</v>
      </c>
      <c r="BA305" s="1" t="s">
        <v>624</v>
      </c>
      <c r="BB305" s="19"/>
      <c r="BC305" s="5"/>
      <c r="BD305" s="5"/>
      <c r="BE305" s="5"/>
      <c r="BF305" s="5"/>
      <c r="BG305" s="5"/>
      <c r="BH305" s="5"/>
      <c r="BI305" s="5"/>
      <c r="BJ305" s="168"/>
      <c r="BK305" s="28"/>
    </row>
    <row r="306" spans="1:66" s="166" customFormat="1" ht="12.95" customHeight="1" x14ac:dyDescent="0.25">
      <c r="A306" s="118" t="s">
        <v>133</v>
      </c>
      <c r="B306" s="27" t="s">
        <v>218</v>
      </c>
      <c r="C306" s="4" t="s">
        <v>625</v>
      </c>
      <c r="D306" s="4"/>
      <c r="E306" s="217"/>
      <c r="F306" s="22" t="s">
        <v>309</v>
      </c>
      <c r="G306" s="22" t="s">
        <v>310</v>
      </c>
      <c r="H306" s="22" t="s">
        <v>310</v>
      </c>
      <c r="I306" s="23" t="s">
        <v>120</v>
      </c>
      <c r="J306" s="23"/>
      <c r="K306" s="23"/>
      <c r="L306" s="22">
        <v>100</v>
      </c>
      <c r="M306" s="5">
        <v>230000000</v>
      </c>
      <c r="N306" s="5" t="s">
        <v>137</v>
      </c>
      <c r="O306" s="1" t="s">
        <v>166</v>
      </c>
      <c r="P306" s="23" t="s">
        <v>125</v>
      </c>
      <c r="Q306" s="24">
        <v>230000000</v>
      </c>
      <c r="R306" s="25" t="s">
        <v>266</v>
      </c>
      <c r="S306" s="25"/>
      <c r="T306" s="23" t="s">
        <v>127</v>
      </c>
      <c r="U306" s="5"/>
      <c r="V306" s="23"/>
      <c r="W306" s="23">
        <v>0</v>
      </c>
      <c r="X306" s="23">
        <v>100</v>
      </c>
      <c r="Y306" s="23">
        <v>0</v>
      </c>
      <c r="Z306" s="40"/>
      <c r="AA306" s="5" t="s">
        <v>138</v>
      </c>
      <c r="AB306" s="26"/>
      <c r="AC306" s="26"/>
      <c r="AD306" s="26">
        <v>119464650</v>
      </c>
      <c r="AE306" s="18">
        <f t="shared" si="207"/>
        <v>133800408.00000001</v>
      </c>
      <c r="AF306" s="26"/>
      <c r="AG306" s="26"/>
      <c r="AH306" s="26">
        <v>153275400</v>
      </c>
      <c r="AI306" s="18">
        <f t="shared" si="208"/>
        <v>171668448.00000003</v>
      </c>
      <c r="AJ306" s="19"/>
      <c r="AK306" s="19"/>
      <c r="AL306" s="26">
        <v>153275400</v>
      </c>
      <c r="AM306" s="18">
        <f t="shared" si="209"/>
        <v>171668448.00000003</v>
      </c>
      <c r="AN306" s="5"/>
      <c r="AO306" s="15"/>
      <c r="AP306" s="15"/>
      <c r="AQ306" s="15"/>
      <c r="AR306" s="15"/>
      <c r="AS306" s="15"/>
      <c r="AT306" s="15"/>
      <c r="AU306" s="19"/>
      <c r="AV306" s="65"/>
      <c r="AW306" s="42">
        <f t="shared" si="221"/>
        <v>426015450</v>
      </c>
      <c r="AX306" s="42">
        <f t="shared" si="206"/>
        <v>477137304.00000006</v>
      </c>
      <c r="AY306" s="9" t="s">
        <v>129</v>
      </c>
      <c r="AZ306" s="1" t="s">
        <v>626</v>
      </c>
      <c r="BA306" s="1" t="s">
        <v>627</v>
      </c>
      <c r="BB306" s="19"/>
      <c r="BC306" s="5"/>
      <c r="BD306" s="5"/>
      <c r="BE306" s="5"/>
      <c r="BF306" s="5"/>
      <c r="BG306" s="5"/>
      <c r="BH306" s="5"/>
      <c r="BI306" s="5"/>
      <c r="BJ306" s="168"/>
      <c r="BK306" s="28"/>
    </row>
    <row r="307" spans="1:66" s="166" customFormat="1" ht="12.95" customHeight="1" x14ac:dyDescent="0.25">
      <c r="A307" s="118" t="s">
        <v>133</v>
      </c>
      <c r="B307" s="27" t="s">
        <v>218</v>
      </c>
      <c r="C307" s="4" t="s">
        <v>628</v>
      </c>
      <c r="D307" s="4"/>
      <c r="E307" s="217"/>
      <c r="F307" s="22" t="s">
        <v>309</v>
      </c>
      <c r="G307" s="22" t="s">
        <v>310</v>
      </c>
      <c r="H307" s="22" t="s">
        <v>310</v>
      </c>
      <c r="I307" s="23" t="s">
        <v>120</v>
      </c>
      <c r="J307" s="23"/>
      <c r="K307" s="23"/>
      <c r="L307" s="22">
        <v>100</v>
      </c>
      <c r="M307" s="5">
        <v>230000000</v>
      </c>
      <c r="N307" s="5" t="s">
        <v>137</v>
      </c>
      <c r="O307" s="1" t="s">
        <v>166</v>
      </c>
      <c r="P307" s="23" t="s">
        <v>125</v>
      </c>
      <c r="Q307" s="24">
        <v>230000000</v>
      </c>
      <c r="R307" s="119" t="s">
        <v>174</v>
      </c>
      <c r="S307" s="25"/>
      <c r="T307" s="23" t="s">
        <v>127</v>
      </c>
      <c r="U307" s="5"/>
      <c r="V307" s="23"/>
      <c r="W307" s="23">
        <v>0</v>
      </c>
      <c r="X307" s="23">
        <v>100</v>
      </c>
      <c r="Y307" s="23">
        <v>0</v>
      </c>
      <c r="Z307" s="40"/>
      <c r="AA307" s="5" t="s">
        <v>138</v>
      </c>
      <c r="AB307" s="26"/>
      <c r="AC307" s="26"/>
      <c r="AD307" s="26">
        <v>72311937</v>
      </c>
      <c r="AE307" s="18">
        <f t="shared" si="207"/>
        <v>80989369.440000013</v>
      </c>
      <c r="AF307" s="26"/>
      <c r="AG307" s="26"/>
      <c r="AH307" s="26">
        <v>95900127</v>
      </c>
      <c r="AI307" s="18">
        <f t="shared" si="208"/>
        <v>107408142.24000001</v>
      </c>
      <c r="AJ307" s="19"/>
      <c r="AK307" s="19"/>
      <c r="AL307" s="26">
        <v>95900127</v>
      </c>
      <c r="AM307" s="18">
        <f t="shared" si="209"/>
        <v>107408142.24000001</v>
      </c>
      <c r="AN307" s="5"/>
      <c r="AO307" s="15"/>
      <c r="AP307" s="15"/>
      <c r="AQ307" s="15"/>
      <c r="AR307" s="15"/>
      <c r="AS307" s="15"/>
      <c r="AT307" s="15"/>
      <c r="AU307" s="19"/>
      <c r="AV307" s="65"/>
      <c r="AW307" s="42">
        <f t="shared" si="221"/>
        <v>264112191</v>
      </c>
      <c r="AX307" s="42">
        <f t="shared" si="206"/>
        <v>295805653.92000002</v>
      </c>
      <c r="AY307" s="9" t="s">
        <v>129</v>
      </c>
      <c r="AZ307" s="119" t="s">
        <v>629</v>
      </c>
      <c r="BA307" s="1" t="s">
        <v>630</v>
      </c>
      <c r="BB307" s="19"/>
      <c r="BC307" s="5"/>
      <c r="BD307" s="5"/>
      <c r="BE307" s="5"/>
      <c r="BF307" s="5"/>
      <c r="BG307" s="5"/>
      <c r="BH307" s="5"/>
      <c r="BI307" s="5"/>
      <c r="BJ307" s="168"/>
      <c r="BK307" s="28"/>
    </row>
    <row r="308" spans="1:66" s="188" customFormat="1" ht="12.95" customHeight="1" x14ac:dyDescent="0.25">
      <c r="A308" s="1" t="s">
        <v>217</v>
      </c>
      <c r="B308" s="1"/>
      <c r="C308" s="179" t="s">
        <v>756</v>
      </c>
      <c r="D308" s="1"/>
      <c r="E308" s="1"/>
      <c r="F308" s="2" t="s">
        <v>519</v>
      </c>
      <c r="G308" s="3" t="s">
        <v>520</v>
      </c>
      <c r="H308" s="3" t="s">
        <v>520</v>
      </c>
      <c r="I308" s="4" t="s">
        <v>120</v>
      </c>
      <c r="J308" s="1"/>
      <c r="K308" s="1"/>
      <c r="L308" s="2">
        <v>80</v>
      </c>
      <c r="M308" s="5" t="s">
        <v>122</v>
      </c>
      <c r="N308" s="2" t="s">
        <v>224</v>
      </c>
      <c r="O308" s="1" t="s">
        <v>144</v>
      </c>
      <c r="P308" s="1" t="s">
        <v>125</v>
      </c>
      <c r="Q308" s="9">
        <v>230000000</v>
      </c>
      <c r="R308" s="2" t="s">
        <v>521</v>
      </c>
      <c r="S308" s="1"/>
      <c r="T308" s="2" t="s">
        <v>167</v>
      </c>
      <c r="U308" s="1"/>
      <c r="V308" s="2"/>
      <c r="W308" s="16">
        <v>0</v>
      </c>
      <c r="X308" s="16">
        <v>90</v>
      </c>
      <c r="Y308" s="16">
        <v>10</v>
      </c>
      <c r="Z308" s="1"/>
      <c r="AA308" s="4" t="s">
        <v>138</v>
      </c>
      <c r="AB308" s="72"/>
      <c r="AC308" s="72"/>
      <c r="AD308" s="72">
        <v>26244000.000000004</v>
      </c>
      <c r="AE308" s="72">
        <f t="shared" si="207"/>
        <v>29393280.000000007</v>
      </c>
      <c r="AF308" s="72"/>
      <c r="AG308" s="72"/>
      <c r="AH308" s="72">
        <v>23133600.000000004</v>
      </c>
      <c r="AI308" s="72">
        <f t="shared" si="208"/>
        <v>25909632.000000007</v>
      </c>
      <c r="AJ308" s="72"/>
      <c r="AK308" s="72"/>
      <c r="AL308" s="72">
        <v>22670928.000000004</v>
      </c>
      <c r="AM308" s="72">
        <f t="shared" si="209"/>
        <v>25391439.360000007</v>
      </c>
      <c r="AN308" s="72"/>
      <c r="AO308" s="72"/>
      <c r="AP308" s="72">
        <v>23804474.400000002</v>
      </c>
      <c r="AQ308" s="72">
        <f t="shared" ref="AQ308:AQ311" si="222">AP308*1.12</f>
        <v>26661011.328000005</v>
      </c>
      <c r="AR308" s="72"/>
      <c r="AS308" s="72"/>
      <c r="AT308" s="72">
        <v>24994698.120000005</v>
      </c>
      <c r="AU308" s="72">
        <f t="shared" ref="AU308:AU311" si="223">AT308*1.12</f>
        <v>27994061.894400008</v>
      </c>
      <c r="AV308" s="72"/>
      <c r="AW308" s="43">
        <v>0</v>
      </c>
      <c r="AX308" s="43">
        <f t="shared" si="206"/>
        <v>0</v>
      </c>
      <c r="AY308" s="1" t="s">
        <v>129</v>
      </c>
      <c r="AZ308" s="2" t="s">
        <v>734</v>
      </c>
      <c r="BA308" s="2" t="s">
        <v>735</v>
      </c>
      <c r="BB308" s="1"/>
      <c r="BC308" s="1"/>
      <c r="BD308" s="1"/>
      <c r="BE308" s="1"/>
      <c r="BF308" s="1"/>
      <c r="BG308" s="4"/>
      <c r="BH308" s="4"/>
      <c r="BI308" s="4"/>
      <c r="BJ308" s="32"/>
      <c r="BK308" s="28" t="s">
        <v>375</v>
      </c>
    </row>
    <row r="309" spans="1:66" s="188" customFormat="1" ht="12.95" customHeight="1" x14ac:dyDescent="0.25">
      <c r="A309" s="1" t="s">
        <v>217</v>
      </c>
      <c r="B309" s="1"/>
      <c r="C309" s="179" t="s">
        <v>757</v>
      </c>
      <c r="D309" s="1"/>
      <c r="E309" s="1"/>
      <c r="F309" s="2" t="s">
        <v>519</v>
      </c>
      <c r="G309" s="3" t="s">
        <v>520</v>
      </c>
      <c r="H309" s="3" t="s">
        <v>520</v>
      </c>
      <c r="I309" s="4" t="s">
        <v>120</v>
      </c>
      <c r="J309" s="1"/>
      <c r="K309" s="1"/>
      <c r="L309" s="2">
        <v>80</v>
      </c>
      <c r="M309" s="5" t="s">
        <v>122</v>
      </c>
      <c r="N309" s="2" t="s">
        <v>224</v>
      </c>
      <c r="O309" s="1" t="s">
        <v>144</v>
      </c>
      <c r="P309" s="1" t="s">
        <v>125</v>
      </c>
      <c r="Q309" s="9">
        <v>230000000</v>
      </c>
      <c r="R309" s="2" t="s">
        <v>225</v>
      </c>
      <c r="S309" s="1"/>
      <c r="T309" s="2" t="s">
        <v>167</v>
      </c>
      <c r="U309" s="1"/>
      <c r="V309" s="2"/>
      <c r="W309" s="16">
        <v>0</v>
      </c>
      <c r="X309" s="16">
        <v>90</v>
      </c>
      <c r="Y309" s="16">
        <v>10</v>
      </c>
      <c r="Z309" s="1"/>
      <c r="AA309" s="4" t="s">
        <v>138</v>
      </c>
      <c r="AB309" s="72"/>
      <c r="AC309" s="72"/>
      <c r="AD309" s="72">
        <v>17010000.000000004</v>
      </c>
      <c r="AE309" s="72">
        <f t="shared" si="207"/>
        <v>19051200.000000007</v>
      </c>
      <c r="AF309" s="72"/>
      <c r="AG309" s="72"/>
      <c r="AH309" s="72">
        <v>14418000.000000002</v>
      </c>
      <c r="AI309" s="72">
        <f t="shared" si="208"/>
        <v>16148160.000000004</v>
      </c>
      <c r="AJ309" s="72"/>
      <c r="AK309" s="72"/>
      <c r="AL309" s="72">
        <v>15973200.000000002</v>
      </c>
      <c r="AM309" s="72">
        <f t="shared" si="209"/>
        <v>17889984.000000004</v>
      </c>
      <c r="AN309" s="72"/>
      <c r="AO309" s="72"/>
      <c r="AP309" s="72">
        <v>16771860.000000002</v>
      </c>
      <c r="AQ309" s="72">
        <f t="shared" si="222"/>
        <v>18784483.200000003</v>
      </c>
      <c r="AR309" s="72"/>
      <c r="AS309" s="72"/>
      <c r="AT309" s="72">
        <v>17610453.000000004</v>
      </c>
      <c r="AU309" s="72">
        <f t="shared" si="223"/>
        <v>19723707.360000007</v>
      </c>
      <c r="AV309" s="72"/>
      <c r="AW309" s="43">
        <v>0</v>
      </c>
      <c r="AX309" s="43">
        <f t="shared" si="206"/>
        <v>0</v>
      </c>
      <c r="AY309" s="1" t="s">
        <v>129</v>
      </c>
      <c r="AZ309" s="2" t="s">
        <v>736</v>
      </c>
      <c r="BA309" s="2" t="s">
        <v>737</v>
      </c>
      <c r="BB309" s="1"/>
      <c r="BC309" s="1"/>
      <c r="BD309" s="1"/>
      <c r="BE309" s="1"/>
      <c r="BF309" s="1"/>
      <c r="BG309" s="4"/>
      <c r="BH309" s="4"/>
      <c r="BI309" s="4"/>
      <c r="BJ309" s="32"/>
      <c r="BK309" s="28" t="s">
        <v>375</v>
      </c>
    </row>
    <row r="310" spans="1:66" s="188" customFormat="1" ht="12.95" customHeight="1" x14ac:dyDescent="0.25">
      <c r="A310" s="1" t="s">
        <v>217</v>
      </c>
      <c r="B310" s="1"/>
      <c r="C310" s="179" t="s">
        <v>758</v>
      </c>
      <c r="D310" s="1"/>
      <c r="E310" s="1"/>
      <c r="F310" s="2" t="s">
        <v>519</v>
      </c>
      <c r="G310" s="3" t="s">
        <v>520</v>
      </c>
      <c r="H310" s="3" t="s">
        <v>520</v>
      </c>
      <c r="I310" s="4" t="s">
        <v>120</v>
      </c>
      <c r="J310" s="1"/>
      <c r="K310" s="1"/>
      <c r="L310" s="2">
        <v>80</v>
      </c>
      <c r="M310" s="5" t="s">
        <v>122</v>
      </c>
      <c r="N310" s="2" t="s">
        <v>224</v>
      </c>
      <c r="O310" s="1" t="s">
        <v>144</v>
      </c>
      <c r="P310" s="1" t="s">
        <v>125</v>
      </c>
      <c r="Q310" s="9">
        <v>230000000</v>
      </c>
      <c r="R310" s="2" t="s">
        <v>231</v>
      </c>
      <c r="S310" s="1"/>
      <c r="T310" s="2" t="s">
        <v>167</v>
      </c>
      <c r="U310" s="1"/>
      <c r="V310" s="2"/>
      <c r="W310" s="16">
        <v>0</v>
      </c>
      <c r="X310" s="16">
        <v>90</v>
      </c>
      <c r="Y310" s="16">
        <v>10</v>
      </c>
      <c r="Z310" s="1"/>
      <c r="AA310" s="4" t="s">
        <v>138</v>
      </c>
      <c r="AB310" s="72"/>
      <c r="AC310" s="72"/>
      <c r="AD310" s="72">
        <v>30630811.348800004</v>
      </c>
      <c r="AE310" s="72">
        <f t="shared" si="207"/>
        <v>34306508.71065601</v>
      </c>
      <c r="AF310" s="72"/>
      <c r="AG310" s="72"/>
      <c r="AH310" s="72">
        <v>7128000.0000000009</v>
      </c>
      <c r="AI310" s="72">
        <f t="shared" si="208"/>
        <v>7983360.0000000019</v>
      </c>
      <c r="AJ310" s="72"/>
      <c r="AK310" s="72"/>
      <c r="AL310" s="72">
        <v>7128000.0000000009</v>
      </c>
      <c r="AM310" s="72">
        <f t="shared" si="209"/>
        <v>7983360.0000000019</v>
      </c>
      <c r="AN310" s="72"/>
      <c r="AO310" s="72"/>
      <c r="AP310" s="72">
        <v>7128000.0000000009</v>
      </c>
      <c r="AQ310" s="72">
        <f t="shared" si="222"/>
        <v>7983360.0000000019</v>
      </c>
      <c r="AR310" s="72"/>
      <c r="AS310" s="72"/>
      <c r="AT310" s="72">
        <v>7128000.0000000009</v>
      </c>
      <c r="AU310" s="72">
        <f t="shared" si="223"/>
        <v>7983360.0000000019</v>
      </c>
      <c r="AV310" s="72"/>
      <c r="AW310" s="43">
        <v>0</v>
      </c>
      <c r="AX310" s="43">
        <f t="shared" si="206"/>
        <v>0</v>
      </c>
      <c r="AY310" s="1" t="s">
        <v>129</v>
      </c>
      <c r="AZ310" s="2" t="s">
        <v>738</v>
      </c>
      <c r="BA310" s="2" t="s">
        <v>739</v>
      </c>
      <c r="BB310" s="1"/>
      <c r="BC310" s="1"/>
      <c r="BD310" s="1"/>
      <c r="BE310" s="1"/>
      <c r="BF310" s="1"/>
      <c r="BG310" s="4"/>
      <c r="BH310" s="4"/>
      <c r="BI310" s="4"/>
      <c r="BJ310" s="32"/>
      <c r="BK310" s="28" t="s">
        <v>375</v>
      </c>
    </row>
    <row r="311" spans="1:66" s="188" customFormat="1" ht="12.95" customHeight="1" x14ac:dyDescent="0.25">
      <c r="A311" s="1" t="s">
        <v>217</v>
      </c>
      <c r="B311" s="1"/>
      <c r="C311" s="179" t="s">
        <v>759</v>
      </c>
      <c r="D311" s="1"/>
      <c r="E311" s="1"/>
      <c r="F311" s="2" t="s">
        <v>519</v>
      </c>
      <c r="G311" s="3" t="s">
        <v>520</v>
      </c>
      <c r="H311" s="3" t="s">
        <v>520</v>
      </c>
      <c r="I311" s="4" t="s">
        <v>120</v>
      </c>
      <c r="J311" s="1"/>
      <c r="K311" s="1"/>
      <c r="L311" s="2">
        <v>80</v>
      </c>
      <c r="M311" s="5" t="s">
        <v>122</v>
      </c>
      <c r="N311" s="2" t="s">
        <v>224</v>
      </c>
      <c r="O311" s="1" t="s">
        <v>144</v>
      </c>
      <c r="P311" s="1" t="s">
        <v>125</v>
      </c>
      <c r="Q311" s="9">
        <v>230000000</v>
      </c>
      <c r="R311" s="2" t="s">
        <v>511</v>
      </c>
      <c r="S311" s="1"/>
      <c r="T311" s="2" t="s">
        <v>167</v>
      </c>
      <c r="U311" s="1"/>
      <c r="V311" s="2"/>
      <c r="W311" s="16">
        <v>0</v>
      </c>
      <c r="X311" s="16">
        <v>90</v>
      </c>
      <c r="Y311" s="16">
        <v>10</v>
      </c>
      <c r="Z311" s="1"/>
      <c r="AA311" s="4" t="s">
        <v>138</v>
      </c>
      <c r="AB311" s="72"/>
      <c r="AC311" s="72"/>
      <c r="AD311" s="72">
        <v>18625198.320000004</v>
      </c>
      <c r="AE311" s="72">
        <f t="shared" si="207"/>
        <v>20860222.118400007</v>
      </c>
      <c r="AF311" s="72"/>
      <c r="AG311" s="72"/>
      <c r="AH311" s="72">
        <v>8100000.0000000009</v>
      </c>
      <c r="AI311" s="72">
        <f t="shared" si="208"/>
        <v>9072000.0000000019</v>
      </c>
      <c r="AJ311" s="72"/>
      <c r="AK311" s="72"/>
      <c r="AL311" s="72">
        <v>8586000.0000000019</v>
      </c>
      <c r="AM311" s="72">
        <f t="shared" si="209"/>
        <v>9616320.0000000037</v>
      </c>
      <c r="AN311" s="72"/>
      <c r="AO311" s="72"/>
      <c r="AP311" s="72">
        <v>8586000.0000000019</v>
      </c>
      <c r="AQ311" s="72">
        <f t="shared" si="222"/>
        <v>9616320.0000000037</v>
      </c>
      <c r="AR311" s="72"/>
      <c r="AS311" s="72"/>
      <c r="AT311" s="72">
        <v>8586000.0000000019</v>
      </c>
      <c r="AU311" s="72">
        <f t="shared" si="223"/>
        <v>9616320.0000000037</v>
      </c>
      <c r="AV311" s="72"/>
      <c r="AW311" s="43">
        <v>0</v>
      </c>
      <c r="AX311" s="43">
        <f t="shared" si="206"/>
        <v>0</v>
      </c>
      <c r="AY311" s="1" t="s">
        <v>129</v>
      </c>
      <c r="AZ311" s="2" t="s">
        <v>740</v>
      </c>
      <c r="BA311" s="2" t="s">
        <v>741</v>
      </c>
      <c r="BB311" s="1"/>
      <c r="BC311" s="1"/>
      <c r="BD311" s="1"/>
      <c r="BE311" s="1"/>
      <c r="BF311" s="1"/>
      <c r="BG311" s="4"/>
      <c r="BH311" s="4"/>
      <c r="BI311" s="4"/>
      <c r="BJ311" s="32"/>
      <c r="BK311" s="28" t="s">
        <v>375</v>
      </c>
    </row>
    <row r="312" spans="1:66" s="188" customFormat="1" ht="12.75" customHeight="1" x14ac:dyDescent="0.25">
      <c r="A312" s="1" t="s">
        <v>133</v>
      </c>
      <c r="B312" s="1"/>
      <c r="C312" s="179" t="s">
        <v>760</v>
      </c>
      <c r="D312" s="1"/>
      <c r="E312" s="1"/>
      <c r="F312" s="2" t="s">
        <v>237</v>
      </c>
      <c r="G312" s="3" t="s">
        <v>238</v>
      </c>
      <c r="H312" s="3" t="s">
        <v>238</v>
      </c>
      <c r="I312" s="4" t="s">
        <v>120</v>
      </c>
      <c r="J312" s="1"/>
      <c r="K312" s="1"/>
      <c r="L312" s="2">
        <v>100</v>
      </c>
      <c r="M312" s="5">
        <v>230000000</v>
      </c>
      <c r="N312" s="2" t="s">
        <v>137</v>
      </c>
      <c r="O312" s="1" t="s">
        <v>144</v>
      </c>
      <c r="P312" s="1" t="s">
        <v>125</v>
      </c>
      <c r="Q312" s="9">
        <v>230000000</v>
      </c>
      <c r="R312" s="2" t="s">
        <v>174</v>
      </c>
      <c r="S312" s="1"/>
      <c r="T312" s="2" t="s">
        <v>127</v>
      </c>
      <c r="U312" s="1"/>
      <c r="V312" s="2"/>
      <c r="W312" s="16">
        <v>0</v>
      </c>
      <c r="X312" s="16">
        <v>100</v>
      </c>
      <c r="Y312" s="16">
        <v>0</v>
      </c>
      <c r="Z312" s="1"/>
      <c r="AA312" s="4" t="s">
        <v>138</v>
      </c>
      <c r="AB312" s="72"/>
      <c r="AC312" s="72"/>
      <c r="AD312" s="72">
        <v>183877705</v>
      </c>
      <c r="AE312" s="72">
        <f>AD312*1.12</f>
        <v>205943029.60000002</v>
      </c>
      <c r="AF312" s="72"/>
      <c r="AG312" s="72"/>
      <c r="AH312" s="72">
        <v>244204314</v>
      </c>
      <c r="AI312" s="72">
        <v>273508831.68000001</v>
      </c>
      <c r="AJ312" s="72"/>
      <c r="AK312" s="72"/>
      <c r="AL312" s="72">
        <v>244204314</v>
      </c>
      <c r="AM312" s="72">
        <v>273508831.68000001</v>
      </c>
      <c r="AN312" s="72"/>
      <c r="AO312" s="72"/>
      <c r="AP312" s="72"/>
      <c r="AQ312" s="72"/>
      <c r="AR312" s="72"/>
      <c r="AS312" s="72"/>
      <c r="AT312" s="72"/>
      <c r="AU312" s="72"/>
      <c r="AV312" s="72"/>
      <c r="AW312" s="43">
        <v>0</v>
      </c>
      <c r="AX312" s="43">
        <f t="shared" si="206"/>
        <v>0</v>
      </c>
      <c r="AY312" s="1" t="s">
        <v>129</v>
      </c>
      <c r="AZ312" s="2" t="s">
        <v>271</v>
      </c>
      <c r="BA312" s="2" t="s">
        <v>272</v>
      </c>
      <c r="BB312" s="1"/>
      <c r="BC312" s="1"/>
      <c r="BD312" s="1"/>
      <c r="BE312" s="1"/>
      <c r="BF312" s="1"/>
      <c r="BG312" s="4"/>
      <c r="BH312" s="4"/>
      <c r="BI312" s="4"/>
      <c r="BJ312" s="32"/>
      <c r="BK312" s="32"/>
    </row>
    <row r="313" spans="1:66" s="166" customFormat="1" ht="12.95" customHeight="1" x14ac:dyDescent="0.25">
      <c r="A313" s="1" t="s">
        <v>133</v>
      </c>
      <c r="B313" s="1"/>
      <c r="C313" s="175" t="s">
        <v>896</v>
      </c>
      <c r="D313" s="175"/>
      <c r="E313" s="175"/>
      <c r="F313" s="2" t="s">
        <v>237</v>
      </c>
      <c r="G313" s="3" t="s">
        <v>238</v>
      </c>
      <c r="H313" s="3" t="s">
        <v>238</v>
      </c>
      <c r="I313" s="4" t="s">
        <v>120</v>
      </c>
      <c r="J313" s="23"/>
      <c r="K313" s="23"/>
      <c r="L313" s="22">
        <v>100</v>
      </c>
      <c r="M313" s="5">
        <v>230000000</v>
      </c>
      <c r="N313" s="2" t="s">
        <v>137</v>
      </c>
      <c r="O313" s="1" t="s">
        <v>144</v>
      </c>
      <c r="P313" s="1" t="s">
        <v>125</v>
      </c>
      <c r="Q313" s="9">
        <v>230000000</v>
      </c>
      <c r="R313" s="2" t="s">
        <v>174</v>
      </c>
      <c r="S313" s="25"/>
      <c r="T313" s="2" t="s">
        <v>127</v>
      </c>
      <c r="U313" s="5"/>
      <c r="V313" s="23"/>
      <c r="W313" s="16">
        <v>0</v>
      </c>
      <c r="X313" s="16">
        <v>100</v>
      </c>
      <c r="Y313" s="16">
        <v>0</v>
      </c>
      <c r="Z313" s="1"/>
      <c r="AA313" s="4" t="s">
        <v>138</v>
      </c>
      <c r="AB313" s="26"/>
      <c r="AC313" s="26"/>
      <c r="AD313" s="306">
        <v>154278814.19957</v>
      </c>
      <c r="AE313" s="297">
        <f t="shared" ref="AE313" si="224">AD313*1.12</f>
        <v>172792271.90351841</v>
      </c>
      <c r="AF313" s="306"/>
      <c r="AG313" s="306"/>
      <c r="AH313" s="306">
        <v>244204314</v>
      </c>
      <c r="AI313" s="306">
        <v>273508831.68000001</v>
      </c>
      <c r="AJ313" s="72"/>
      <c r="AK313" s="72"/>
      <c r="AL313" s="72">
        <v>244204314</v>
      </c>
      <c r="AM313" s="72">
        <v>273508831.68000001</v>
      </c>
      <c r="AN313" s="19"/>
      <c r="AO313" s="19"/>
      <c r="AP313" s="19"/>
      <c r="AQ313" s="19"/>
      <c r="AR313" s="19"/>
      <c r="AS313" s="19"/>
      <c r="AT313" s="19"/>
      <c r="AU313" s="19"/>
      <c r="AV313" s="19"/>
      <c r="AW313" s="19">
        <v>642687442.19956994</v>
      </c>
      <c r="AX313" s="19">
        <v>719809935.26351845</v>
      </c>
      <c r="AY313" s="19" t="s">
        <v>129</v>
      </c>
      <c r="AZ313" s="42" t="s">
        <v>271</v>
      </c>
      <c r="BA313" s="42" t="s">
        <v>272</v>
      </c>
      <c r="BB313" s="42"/>
      <c r="BC313" s="9"/>
      <c r="BD313" s="2"/>
      <c r="BE313" s="2"/>
      <c r="BF313" s="5"/>
      <c r="BG313" s="5"/>
      <c r="BH313" s="5"/>
      <c r="BI313" s="5"/>
      <c r="BJ313" s="5"/>
      <c r="BK313" s="168" t="s">
        <v>892</v>
      </c>
      <c r="BL313" s="39"/>
      <c r="BM313" s="39"/>
      <c r="BN313" s="39"/>
    </row>
    <row r="314" spans="1:66" s="188" customFormat="1" ht="12.95" customHeight="1" x14ac:dyDescent="0.25">
      <c r="A314" s="1" t="s">
        <v>217</v>
      </c>
      <c r="B314" s="1"/>
      <c r="C314" s="175" t="s">
        <v>786</v>
      </c>
      <c r="D314" s="1"/>
      <c r="E314" s="1"/>
      <c r="F314" s="2" t="s">
        <v>519</v>
      </c>
      <c r="G314" s="3" t="s">
        <v>520</v>
      </c>
      <c r="H314" s="3" t="s">
        <v>520</v>
      </c>
      <c r="I314" s="4" t="s">
        <v>120</v>
      </c>
      <c r="J314" s="1"/>
      <c r="K314" s="1"/>
      <c r="L314" s="2">
        <v>80</v>
      </c>
      <c r="M314" s="5" t="s">
        <v>122</v>
      </c>
      <c r="N314" s="2" t="s">
        <v>224</v>
      </c>
      <c r="O314" s="1" t="s">
        <v>398</v>
      </c>
      <c r="P314" s="1" t="s">
        <v>125</v>
      </c>
      <c r="Q314" s="9">
        <v>230000000</v>
      </c>
      <c r="R314" s="2" t="s">
        <v>521</v>
      </c>
      <c r="S314" s="1"/>
      <c r="T314" s="2" t="s">
        <v>167</v>
      </c>
      <c r="U314" s="1"/>
      <c r="V314" s="2"/>
      <c r="W314" s="16">
        <v>0</v>
      </c>
      <c r="X314" s="16">
        <v>90</v>
      </c>
      <c r="Y314" s="16">
        <v>10</v>
      </c>
      <c r="Z314" s="1"/>
      <c r="AA314" s="4" t="s">
        <v>138</v>
      </c>
      <c r="AB314" s="72"/>
      <c r="AC314" s="72"/>
      <c r="AD314" s="72">
        <v>32400000</v>
      </c>
      <c r="AE314" s="72">
        <f>AD314*1.12</f>
        <v>36288000</v>
      </c>
      <c r="AF314" s="72"/>
      <c r="AG314" s="72"/>
      <c r="AH314" s="72">
        <v>64800000</v>
      </c>
      <c r="AI314" s="72">
        <f t="shared" ref="AI314:AI327" si="225">AH314*1.12</f>
        <v>72576000</v>
      </c>
      <c r="AJ314" s="72"/>
      <c r="AK314" s="72"/>
      <c r="AL314" s="72">
        <v>64800000</v>
      </c>
      <c r="AM314" s="72">
        <f t="shared" ref="AM314:AM327" si="226">AL314*1.12</f>
        <v>72576000</v>
      </c>
      <c r="AN314" s="72"/>
      <c r="AO314" s="72"/>
      <c r="AP314" s="72">
        <v>64800000</v>
      </c>
      <c r="AQ314" s="72">
        <f t="shared" ref="AQ314:AQ327" si="227">AP314*1.12</f>
        <v>72576000</v>
      </c>
      <c r="AR314" s="72"/>
      <c r="AS314" s="72"/>
      <c r="AT314" s="72">
        <v>64800000</v>
      </c>
      <c r="AU314" s="72">
        <f t="shared" ref="AU314:AU327" si="228">AT314*1.12</f>
        <v>72576000</v>
      </c>
      <c r="AV314" s="72"/>
      <c r="AW314" s="43">
        <v>0</v>
      </c>
      <c r="AX314" s="43">
        <f t="shared" si="206"/>
        <v>0</v>
      </c>
      <c r="AY314" s="1" t="s">
        <v>129</v>
      </c>
      <c r="AZ314" s="2" t="s">
        <v>778</v>
      </c>
      <c r="BA314" s="2" t="s">
        <v>779</v>
      </c>
      <c r="BB314" s="1"/>
      <c r="BC314" s="1"/>
      <c r="BD314" s="1"/>
      <c r="BE314" s="1"/>
      <c r="BF314" s="1"/>
      <c r="BG314" s="4"/>
      <c r="BH314" s="4"/>
      <c r="BI314" s="4"/>
      <c r="BJ314" s="32"/>
      <c r="BK314" s="32" t="s">
        <v>403</v>
      </c>
    </row>
    <row r="315" spans="1:66" s="163" customFormat="1" ht="12.95" customHeight="1" x14ac:dyDescent="0.25">
      <c r="A315" s="218" t="s">
        <v>217</v>
      </c>
      <c r="B315" s="218"/>
      <c r="C315" s="233" t="s">
        <v>813</v>
      </c>
      <c r="D315" s="218"/>
      <c r="E315" s="218"/>
      <c r="F315" s="234" t="s">
        <v>519</v>
      </c>
      <c r="G315" s="235" t="s">
        <v>520</v>
      </c>
      <c r="H315" s="235" t="s">
        <v>520</v>
      </c>
      <c r="I315" s="236" t="s">
        <v>120</v>
      </c>
      <c r="J315" s="218"/>
      <c r="K315" s="218"/>
      <c r="L315" s="234">
        <v>80</v>
      </c>
      <c r="M315" s="237" t="s">
        <v>122</v>
      </c>
      <c r="N315" s="234" t="s">
        <v>224</v>
      </c>
      <c r="O315" s="218" t="s">
        <v>694</v>
      </c>
      <c r="P315" s="218" t="s">
        <v>125</v>
      </c>
      <c r="Q315" s="238">
        <v>230000000</v>
      </c>
      <c r="R315" s="234" t="s">
        <v>521</v>
      </c>
      <c r="S315" s="218"/>
      <c r="T315" s="234" t="s">
        <v>167</v>
      </c>
      <c r="U315" s="218"/>
      <c r="V315" s="234"/>
      <c r="W315" s="239">
        <v>0</v>
      </c>
      <c r="X315" s="239">
        <v>90</v>
      </c>
      <c r="Y315" s="239">
        <v>10</v>
      </c>
      <c r="Z315" s="218"/>
      <c r="AA315" s="236" t="s">
        <v>138</v>
      </c>
      <c r="AB315" s="240"/>
      <c r="AC315" s="240"/>
      <c r="AD315" s="240">
        <v>32400000</v>
      </c>
      <c r="AE315" s="240">
        <f>AD315*1.12</f>
        <v>36288000</v>
      </c>
      <c r="AF315" s="240"/>
      <c r="AG315" s="240"/>
      <c r="AH315" s="240">
        <v>64800000</v>
      </c>
      <c r="AI315" s="240">
        <f t="shared" si="225"/>
        <v>72576000</v>
      </c>
      <c r="AJ315" s="240"/>
      <c r="AK315" s="240"/>
      <c r="AL315" s="240">
        <v>64800000</v>
      </c>
      <c r="AM315" s="240">
        <f t="shared" si="226"/>
        <v>72576000</v>
      </c>
      <c r="AN315" s="240"/>
      <c r="AO315" s="240"/>
      <c r="AP315" s="240">
        <v>64800000</v>
      </c>
      <c r="AQ315" s="240">
        <f t="shared" si="227"/>
        <v>72576000</v>
      </c>
      <c r="AR315" s="240"/>
      <c r="AS315" s="240"/>
      <c r="AT315" s="240">
        <v>64800000</v>
      </c>
      <c r="AU315" s="240">
        <f t="shared" si="228"/>
        <v>72576000</v>
      </c>
      <c r="AV315" s="240"/>
      <c r="AW315" s="241">
        <v>0</v>
      </c>
      <c r="AX315" s="241">
        <f t="shared" si="206"/>
        <v>0</v>
      </c>
      <c r="AY315" s="218" t="s">
        <v>129</v>
      </c>
      <c r="AZ315" s="234" t="s">
        <v>778</v>
      </c>
      <c r="BA315" s="234" t="s">
        <v>779</v>
      </c>
      <c r="BB315" s="218"/>
      <c r="BC315" s="218"/>
      <c r="BD315" s="218"/>
      <c r="BE315" s="218"/>
      <c r="BF315" s="218"/>
      <c r="BG315" s="236"/>
      <c r="BH315" s="236"/>
      <c r="BI315" s="236"/>
      <c r="BJ315" s="242"/>
      <c r="BK315" s="242"/>
    </row>
    <row r="316" spans="1:66" ht="12.95" customHeight="1" x14ac:dyDescent="0.25">
      <c r="A316" s="243" t="s">
        <v>217</v>
      </c>
      <c r="B316" s="1"/>
      <c r="C316" s="233" t="s">
        <v>813</v>
      </c>
      <c r="D316" s="28"/>
      <c r="E316" s="1"/>
      <c r="F316" s="2" t="s">
        <v>519</v>
      </c>
      <c r="G316" s="3" t="s">
        <v>520</v>
      </c>
      <c r="H316" s="3" t="s">
        <v>520</v>
      </c>
      <c r="I316" s="4" t="s">
        <v>120</v>
      </c>
      <c r="J316" s="1"/>
      <c r="K316" s="1"/>
      <c r="L316" s="2">
        <v>80</v>
      </c>
      <c r="M316" s="1" t="s">
        <v>122</v>
      </c>
      <c r="N316" s="1" t="s">
        <v>224</v>
      </c>
      <c r="O316" s="243" t="s">
        <v>806</v>
      </c>
      <c r="P316" s="1" t="s">
        <v>125</v>
      </c>
      <c r="Q316" s="1">
        <v>230000000</v>
      </c>
      <c r="R316" s="1" t="s">
        <v>521</v>
      </c>
      <c r="S316" s="1"/>
      <c r="T316" s="1" t="s">
        <v>167</v>
      </c>
      <c r="U316" s="1"/>
      <c r="V316" s="1"/>
      <c r="W316" s="1">
        <v>0</v>
      </c>
      <c r="X316" s="1">
        <v>90</v>
      </c>
      <c r="Y316" s="1">
        <v>10</v>
      </c>
      <c r="Z316" s="1"/>
      <c r="AA316" s="4" t="s">
        <v>138</v>
      </c>
      <c r="AB316" s="21"/>
      <c r="AC316" s="18"/>
      <c r="AD316" s="21">
        <v>32400000</v>
      </c>
      <c r="AE316" s="41">
        <v>36288000</v>
      </c>
      <c r="AF316" s="18"/>
      <c r="AG316" s="18"/>
      <c r="AH316" s="18">
        <v>64800000</v>
      </c>
      <c r="AI316" s="41">
        <v>72576000</v>
      </c>
      <c r="AJ316" s="18"/>
      <c r="AK316" s="18"/>
      <c r="AL316" s="18">
        <v>64800000</v>
      </c>
      <c r="AM316" s="41">
        <v>72576000</v>
      </c>
      <c r="AN316" s="72"/>
      <c r="AO316" s="72"/>
      <c r="AP316" s="72">
        <v>64800000</v>
      </c>
      <c r="AQ316" s="72">
        <v>72576000</v>
      </c>
      <c r="AR316" s="72"/>
      <c r="AS316" s="72"/>
      <c r="AT316" s="72">
        <v>64800000</v>
      </c>
      <c r="AU316" s="72">
        <v>72576000</v>
      </c>
      <c r="AV316" s="86"/>
      <c r="AW316" s="41">
        <v>0</v>
      </c>
      <c r="AX316" s="41">
        <v>0</v>
      </c>
      <c r="AY316" s="6" t="s">
        <v>129</v>
      </c>
      <c r="AZ316" s="6" t="s">
        <v>778</v>
      </c>
      <c r="BA316" s="6" t="s">
        <v>779</v>
      </c>
      <c r="BB316" s="1"/>
      <c r="BC316" s="1"/>
      <c r="BD316" s="1"/>
      <c r="BE316" s="1"/>
      <c r="BF316" s="1"/>
      <c r="BG316" s="1"/>
      <c r="BH316" s="1"/>
      <c r="BI316" s="1"/>
      <c r="BJ316" s="28"/>
      <c r="BK316" s="32" t="s">
        <v>827</v>
      </c>
    </row>
    <row r="317" spans="1:66" ht="12.95" customHeight="1" x14ac:dyDescent="0.25">
      <c r="A317" s="243" t="s">
        <v>217</v>
      </c>
      <c r="B317" s="1"/>
      <c r="C317" s="233" t="s">
        <v>846</v>
      </c>
      <c r="D317" s="28"/>
      <c r="E317" s="1"/>
      <c r="F317" s="2" t="s">
        <v>519</v>
      </c>
      <c r="G317" s="3" t="s">
        <v>520</v>
      </c>
      <c r="H317" s="3" t="s">
        <v>520</v>
      </c>
      <c r="I317" s="4" t="s">
        <v>120</v>
      </c>
      <c r="J317" s="1"/>
      <c r="K317" s="1"/>
      <c r="L317" s="2">
        <v>80</v>
      </c>
      <c r="M317" s="1" t="s">
        <v>122</v>
      </c>
      <c r="N317" s="1" t="s">
        <v>224</v>
      </c>
      <c r="O317" s="234" t="s">
        <v>840</v>
      </c>
      <c r="P317" s="1" t="s">
        <v>125</v>
      </c>
      <c r="Q317" s="1">
        <v>230000000</v>
      </c>
      <c r="R317" s="1" t="s">
        <v>521</v>
      </c>
      <c r="S317" s="1"/>
      <c r="T317" s="1" t="s">
        <v>167</v>
      </c>
      <c r="U317" s="1"/>
      <c r="V317" s="1"/>
      <c r="W317" s="1">
        <v>0</v>
      </c>
      <c r="X317" s="1">
        <v>90</v>
      </c>
      <c r="Y317" s="1">
        <v>10</v>
      </c>
      <c r="Z317" s="1"/>
      <c r="AA317" s="4" t="s">
        <v>138</v>
      </c>
      <c r="AB317" s="21"/>
      <c r="AC317" s="18"/>
      <c r="AD317" s="21">
        <v>32400000</v>
      </c>
      <c r="AE317" s="41">
        <v>36288000</v>
      </c>
      <c r="AF317" s="18"/>
      <c r="AG317" s="18"/>
      <c r="AH317" s="18">
        <v>64800000</v>
      </c>
      <c r="AI317" s="41">
        <v>72576000</v>
      </c>
      <c r="AJ317" s="18"/>
      <c r="AK317" s="18"/>
      <c r="AL317" s="18">
        <v>64800000</v>
      </c>
      <c r="AM317" s="41">
        <v>72576000</v>
      </c>
      <c r="AN317" s="72"/>
      <c r="AO317" s="72"/>
      <c r="AP317" s="72">
        <v>64800000</v>
      </c>
      <c r="AQ317" s="72">
        <v>72576000</v>
      </c>
      <c r="AR317" s="72"/>
      <c r="AS317" s="72"/>
      <c r="AT317" s="72">
        <v>64800000</v>
      </c>
      <c r="AU317" s="72">
        <v>72576000</v>
      </c>
      <c r="AV317" s="86"/>
      <c r="AW317" s="41">
        <v>291600000</v>
      </c>
      <c r="AX317" s="41">
        <v>326592000.00000006</v>
      </c>
      <c r="AY317" s="6" t="s">
        <v>129</v>
      </c>
      <c r="AZ317" s="6" t="s">
        <v>778</v>
      </c>
      <c r="BA317" s="6" t="s">
        <v>779</v>
      </c>
      <c r="BB317" s="1"/>
      <c r="BC317" s="1"/>
      <c r="BD317" s="1"/>
      <c r="BE317" s="1"/>
      <c r="BF317" s="1"/>
      <c r="BG317" s="1"/>
      <c r="BH317" s="1"/>
      <c r="BI317" s="1"/>
      <c r="BJ317" s="28"/>
      <c r="BK317" s="32" t="s">
        <v>827</v>
      </c>
    </row>
    <row r="318" spans="1:66" s="188" customFormat="1" ht="12.95" customHeight="1" x14ac:dyDescent="0.25">
      <c r="A318" s="1" t="s">
        <v>217</v>
      </c>
      <c r="B318" s="1"/>
      <c r="C318" s="175" t="s">
        <v>787</v>
      </c>
      <c r="D318" s="1"/>
      <c r="E318" s="1"/>
      <c r="F318" s="2" t="s">
        <v>519</v>
      </c>
      <c r="G318" s="3" t="s">
        <v>520</v>
      </c>
      <c r="H318" s="3" t="s">
        <v>520</v>
      </c>
      <c r="I318" s="4" t="s">
        <v>120</v>
      </c>
      <c r="J318" s="1"/>
      <c r="K318" s="1"/>
      <c r="L318" s="2">
        <v>80</v>
      </c>
      <c r="M318" s="5" t="s">
        <v>122</v>
      </c>
      <c r="N318" s="2" t="s">
        <v>224</v>
      </c>
      <c r="O318" s="1" t="s">
        <v>398</v>
      </c>
      <c r="P318" s="1" t="s">
        <v>125</v>
      </c>
      <c r="Q318" s="9">
        <v>230000000</v>
      </c>
      <c r="R318" s="2" t="s">
        <v>225</v>
      </c>
      <c r="S318" s="1"/>
      <c r="T318" s="2" t="s">
        <v>167</v>
      </c>
      <c r="U318" s="1"/>
      <c r="V318" s="2"/>
      <c r="W318" s="16">
        <v>0</v>
      </c>
      <c r="X318" s="16">
        <v>90</v>
      </c>
      <c r="Y318" s="16">
        <v>10</v>
      </c>
      <c r="Z318" s="1"/>
      <c r="AA318" s="4" t="s">
        <v>138</v>
      </c>
      <c r="AB318" s="72"/>
      <c r="AC318" s="72"/>
      <c r="AD318" s="72">
        <v>32400000</v>
      </c>
      <c r="AE318" s="72">
        <f t="shared" ref="AE318:AE327" si="229">AD318*1.12</f>
        <v>36288000</v>
      </c>
      <c r="AF318" s="72"/>
      <c r="AG318" s="72"/>
      <c r="AH318" s="72">
        <v>64800000</v>
      </c>
      <c r="AI318" s="72">
        <f t="shared" si="225"/>
        <v>72576000</v>
      </c>
      <c r="AJ318" s="72"/>
      <c r="AK318" s="72"/>
      <c r="AL318" s="72">
        <v>64800000</v>
      </c>
      <c r="AM318" s="72">
        <f t="shared" si="226"/>
        <v>72576000</v>
      </c>
      <c r="AN318" s="72"/>
      <c r="AO318" s="72"/>
      <c r="AP318" s="72">
        <v>64800000</v>
      </c>
      <c r="AQ318" s="72">
        <f t="shared" si="227"/>
        <v>72576000</v>
      </c>
      <c r="AR318" s="72"/>
      <c r="AS318" s="72"/>
      <c r="AT318" s="72">
        <v>64800000</v>
      </c>
      <c r="AU318" s="72">
        <f t="shared" si="228"/>
        <v>72576000</v>
      </c>
      <c r="AV318" s="72"/>
      <c r="AW318" s="43">
        <v>0</v>
      </c>
      <c r="AX318" s="43">
        <f t="shared" ref="AX318" si="230">AW318*1.12</f>
        <v>0</v>
      </c>
      <c r="AY318" s="1" t="s">
        <v>129</v>
      </c>
      <c r="AZ318" s="2" t="s">
        <v>780</v>
      </c>
      <c r="BA318" s="2" t="s">
        <v>781</v>
      </c>
      <c r="BB318" s="1"/>
      <c r="BC318" s="1"/>
      <c r="BD318" s="1"/>
      <c r="BE318" s="1"/>
      <c r="BF318" s="1"/>
      <c r="BG318" s="4"/>
      <c r="BH318" s="4"/>
      <c r="BI318" s="4"/>
      <c r="BJ318" s="32"/>
      <c r="BK318" s="32" t="s">
        <v>403</v>
      </c>
    </row>
    <row r="319" spans="1:66" s="163" customFormat="1" ht="12.95" customHeight="1" x14ac:dyDescent="0.25">
      <c r="A319" s="218" t="s">
        <v>217</v>
      </c>
      <c r="B319" s="218"/>
      <c r="C319" s="233" t="s">
        <v>814</v>
      </c>
      <c r="D319" s="218"/>
      <c r="E319" s="218"/>
      <c r="F319" s="234" t="s">
        <v>519</v>
      </c>
      <c r="G319" s="235" t="s">
        <v>520</v>
      </c>
      <c r="H319" s="235" t="s">
        <v>520</v>
      </c>
      <c r="I319" s="236" t="s">
        <v>120</v>
      </c>
      <c r="J319" s="218"/>
      <c r="K319" s="218"/>
      <c r="L319" s="234">
        <v>80</v>
      </c>
      <c r="M319" s="237" t="s">
        <v>122</v>
      </c>
      <c r="N319" s="234" t="s">
        <v>224</v>
      </c>
      <c r="O319" s="218" t="s">
        <v>694</v>
      </c>
      <c r="P319" s="218" t="s">
        <v>125</v>
      </c>
      <c r="Q319" s="238">
        <v>230000000</v>
      </c>
      <c r="R319" s="234" t="s">
        <v>225</v>
      </c>
      <c r="S319" s="218"/>
      <c r="T319" s="234" t="s">
        <v>167</v>
      </c>
      <c r="U319" s="218"/>
      <c r="V319" s="234"/>
      <c r="W319" s="239">
        <v>0</v>
      </c>
      <c r="X319" s="239">
        <v>90</v>
      </c>
      <c r="Y319" s="239">
        <v>10</v>
      </c>
      <c r="Z319" s="218"/>
      <c r="AA319" s="236" t="s">
        <v>138</v>
      </c>
      <c r="AB319" s="240"/>
      <c r="AC319" s="240"/>
      <c r="AD319" s="240">
        <v>32400000</v>
      </c>
      <c r="AE319" s="240">
        <f t="shared" si="229"/>
        <v>36288000</v>
      </c>
      <c r="AF319" s="240"/>
      <c r="AG319" s="240"/>
      <c r="AH319" s="240">
        <v>64800000</v>
      </c>
      <c r="AI319" s="240">
        <f t="shared" si="225"/>
        <v>72576000</v>
      </c>
      <c r="AJ319" s="240"/>
      <c r="AK319" s="240"/>
      <c r="AL319" s="240">
        <v>64800000</v>
      </c>
      <c r="AM319" s="240">
        <f t="shared" si="226"/>
        <v>72576000</v>
      </c>
      <c r="AN319" s="240"/>
      <c r="AO319" s="240"/>
      <c r="AP319" s="240">
        <v>64800000</v>
      </c>
      <c r="AQ319" s="240">
        <f t="shared" si="227"/>
        <v>72576000</v>
      </c>
      <c r="AR319" s="240"/>
      <c r="AS319" s="240"/>
      <c r="AT319" s="240">
        <v>64800000</v>
      </c>
      <c r="AU319" s="240">
        <f t="shared" si="228"/>
        <v>72576000</v>
      </c>
      <c r="AV319" s="240"/>
      <c r="AW319" s="241">
        <v>0</v>
      </c>
      <c r="AX319" s="241">
        <f t="shared" si="206"/>
        <v>0</v>
      </c>
      <c r="AY319" s="218" t="s">
        <v>129</v>
      </c>
      <c r="AZ319" s="234" t="s">
        <v>780</v>
      </c>
      <c r="BA319" s="234" t="s">
        <v>781</v>
      </c>
      <c r="BB319" s="218"/>
      <c r="BC319" s="218"/>
      <c r="BD319" s="218"/>
      <c r="BE319" s="218"/>
      <c r="BF319" s="218"/>
      <c r="BG319" s="236"/>
      <c r="BH319" s="236"/>
      <c r="BI319" s="236"/>
      <c r="BJ319" s="242"/>
      <c r="BK319" s="242"/>
    </row>
    <row r="320" spans="1:66" s="163" customFormat="1" ht="12.95" customHeight="1" x14ac:dyDescent="0.25">
      <c r="A320" s="243" t="s">
        <v>217</v>
      </c>
      <c r="B320" s="218"/>
      <c r="C320" s="233" t="s">
        <v>814</v>
      </c>
      <c r="D320" s="218"/>
      <c r="E320" s="218"/>
      <c r="F320" s="234" t="s">
        <v>519</v>
      </c>
      <c r="G320" s="235" t="s">
        <v>520</v>
      </c>
      <c r="H320" s="235" t="s">
        <v>520</v>
      </c>
      <c r="I320" s="236" t="s">
        <v>120</v>
      </c>
      <c r="J320" s="218"/>
      <c r="K320" s="218"/>
      <c r="L320" s="234">
        <v>80</v>
      </c>
      <c r="M320" s="237" t="s">
        <v>122</v>
      </c>
      <c r="N320" s="234" t="s">
        <v>224</v>
      </c>
      <c r="O320" s="243" t="s">
        <v>806</v>
      </c>
      <c r="P320" s="218" t="s">
        <v>125</v>
      </c>
      <c r="Q320" s="238">
        <v>230000000</v>
      </c>
      <c r="R320" s="234" t="s">
        <v>225</v>
      </c>
      <c r="S320" s="218"/>
      <c r="T320" s="234" t="s">
        <v>167</v>
      </c>
      <c r="U320" s="218"/>
      <c r="V320" s="234"/>
      <c r="W320" s="239">
        <v>0</v>
      </c>
      <c r="X320" s="239">
        <v>90</v>
      </c>
      <c r="Y320" s="239">
        <v>10</v>
      </c>
      <c r="Z320" s="218"/>
      <c r="AA320" s="236" t="s">
        <v>138</v>
      </c>
      <c r="AB320" s="240"/>
      <c r="AC320" s="240"/>
      <c r="AD320" s="240">
        <v>32400000</v>
      </c>
      <c r="AE320" s="240">
        <v>36288000</v>
      </c>
      <c r="AF320" s="240"/>
      <c r="AG320" s="240"/>
      <c r="AH320" s="240">
        <v>64800000</v>
      </c>
      <c r="AI320" s="240">
        <v>72576000</v>
      </c>
      <c r="AJ320" s="240"/>
      <c r="AK320" s="240"/>
      <c r="AL320" s="240">
        <v>64800000</v>
      </c>
      <c r="AM320" s="240">
        <v>72576000</v>
      </c>
      <c r="AN320" s="240"/>
      <c r="AO320" s="240"/>
      <c r="AP320" s="240">
        <v>64800000</v>
      </c>
      <c r="AQ320" s="240">
        <v>72576000</v>
      </c>
      <c r="AR320" s="240"/>
      <c r="AS320" s="240"/>
      <c r="AT320" s="240">
        <v>64800000</v>
      </c>
      <c r="AU320" s="240">
        <v>72576000</v>
      </c>
      <c r="AV320" s="240"/>
      <c r="AW320" s="240">
        <v>0</v>
      </c>
      <c r="AX320" s="240">
        <v>0</v>
      </c>
      <c r="AY320" s="218" t="s">
        <v>129</v>
      </c>
      <c r="AZ320" s="234" t="s">
        <v>780</v>
      </c>
      <c r="BA320" s="234" t="s">
        <v>781</v>
      </c>
      <c r="BB320" s="218"/>
      <c r="BC320" s="218"/>
      <c r="BD320" s="218"/>
      <c r="BE320" s="218"/>
      <c r="BF320" s="218"/>
      <c r="BG320" s="236"/>
      <c r="BH320" s="236"/>
      <c r="BI320" s="236"/>
      <c r="BJ320" s="242"/>
      <c r="BK320" s="242" t="s">
        <v>827</v>
      </c>
    </row>
    <row r="321" spans="1:63" s="163" customFormat="1" ht="12.95" customHeight="1" x14ac:dyDescent="0.25">
      <c r="A321" s="243" t="s">
        <v>217</v>
      </c>
      <c r="B321" s="218"/>
      <c r="C321" s="233" t="s">
        <v>847</v>
      </c>
      <c r="D321" s="218"/>
      <c r="E321" s="218"/>
      <c r="F321" s="234" t="s">
        <v>519</v>
      </c>
      <c r="G321" s="235" t="s">
        <v>520</v>
      </c>
      <c r="H321" s="235" t="s">
        <v>520</v>
      </c>
      <c r="I321" s="236" t="s">
        <v>120</v>
      </c>
      <c r="J321" s="218"/>
      <c r="K321" s="218"/>
      <c r="L321" s="234">
        <v>80</v>
      </c>
      <c r="M321" s="237" t="s">
        <v>122</v>
      </c>
      <c r="N321" s="234" t="s">
        <v>224</v>
      </c>
      <c r="O321" s="234" t="s">
        <v>840</v>
      </c>
      <c r="P321" s="218" t="s">
        <v>125</v>
      </c>
      <c r="Q321" s="238">
        <v>230000000</v>
      </c>
      <c r="R321" s="234" t="s">
        <v>225</v>
      </c>
      <c r="S321" s="218"/>
      <c r="T321" s="234" t="s">
        <v>167</v>
      </c>
      <c r="U321" s="218"/>
      <c r="V321" s="234"/>
      <c r="W321" s="239">
        <v>0</v>
      </c>
      <c r="X321" s="239">
        <v>90</v>
      </c>
      <c r="Y321" s="239">
        <v>10</v>
      </c>
      <c r="Z321" s="218"/>
      <c r="AA321" s="236" t="s">
        <v>138</v>
      </c>
      <c r="AB321" s="240"/>
      <c r="AC321" s="240"/>
      <c r="AD321" s="240">
        <v>32400000</v>
      </c>
      <c r="AE321" s="240">
        <v>36288000</v>
      </c>
      <c r="AF321" s="240"/>
      <c r="AG321" s="240"/>
      <c r="AH321" s="240">
        <v>64800000</v>
      </c>
      <c r="AI321" s="240">
        <v>72576000</v>
      </c>
      <c r="AJ321" s="240"/>
      <c r="AK321" s="240"/>
      <c r="AL321" s="240">
        <v>64800000</v>
      </c>
      <c r="AM321" s="240">
        <v>72576000</v>
      </c>
      <c r="AN321" s="240"/>
      <c r="AO321" s="240"/>
      <c r="AP321" s="240">
        <v>64800000</v>
      </c>
      <c r="AQ321" s="240">
        <v>72576000</v>
      </c>
      <c r="AR321" s="240"/>
      <c r="AS321" s="240"/>
      <c r="AT321" s="240">
        <v>64800000</v>
      </c>
      <c r="AU321" s="240">
        <v>72576000</v>
      </c>
      <c r="AV321" s="240"/>
      <c r="AW321" s="240">
        <v>291600000</v>
      </c>
      <c r="AX321" s="240">
        <v>326592000.00000006</v>
      </c>
      <c r="AY321" s="218" t="s">
        <v>129</v>
      </c>
      <c r="AZ321" s="234" t="s">
        <v>780</v>
      </c>
      <c r="BA321" s="234" t="s">
        <v>781</v>
      </c>
      <c r="BB321" s="218"/>
      <c r="BC321" s="218"/>
      <c r="BD321" s="218"/>
      <c r="BE321" s="218"/>
      <c r="BF321" s="218"/>
      <c r="BG321" s="236"/>
      <c r="BH321" s="236"/>
      <c r="BI321" s="236"/>
      <c r="BJ321" s="242"/>
      <c r="BK321" s="242" t="s">
        <v>827</v>
      </c>
    </row>
    <row r="322" spans="1:63" s="188" customFormat="1" ht="12.95" customHeight="1" x14ac:dyDescent="0.25">
      <c r="A322" s="1" t="s">
        <v>217</v>
      </c>
      <c r="B322" s="1"/>
      <c r="C322" s="175" t="s">
        <v>788</v>
      </c>
      <c r="D322" s="1"/>
      <c r="E322" s="1"/>
      <c r="F322" s="2" t="s">
        <v>519</v>
      </c>
      <c r="G322" s="3" t="s">
        <v>520</v>
      </c>
      <c r="H322" s="3" t="s">
        <v>520</v>
      </c>
      <c r="I322" s="4" t="s">
        <v>120</v>
      </c>
      <c r="J322" s="1"/>
      <c r="K322" s="1"/>
      <c r="L322" s="2">
        <v>80</v>
      </c>
      <c r="M322" s="5" t="s">
        <v>122</v>
      </c>
      <c r="N322" s="2" t="s">
        <v>224</v>
      </c>
      <c r="O322" s="1" t="s">
        <v>398</v>
      </c>
      <c r="P322" s="1" t="s">
        <v>125</v>
      </c>
      <c r="Q322" s="9">
        <v>230000000</v>
      </c>
      <c r="R322" s="2" t="s">
        <v>231</v>
      </c>
      <c r="S322" s="1"/>
      <c r="T322" s="2" t="s">
        <v>167</v>
      </c>
      <c r="U322" s="1"/>
      <c r="V322" s="2"/>
      <c r="W322" s="16">
        <v>0</v>
      </c>
      <c r="X322" s="16">
        <v>90</v>
      </c>
      <c r="Y322" s="16">
        <v>10</v>
      </c>
      <c r="Z322" s="1"/>
      <c r="AA322" s="4" t="s">
        <v>138</v>
      </c>
      <c r="AB322" s="72"/>
      <c r="AC322" s="72"/>
      <c r="AD322" s="72">
        <v>32400000</v>
      </c>
      <c r="AE322" s="72">
        <f t="shared" si="229"/>
        <v>36288000</v>
      </c>
      <c r="AF322" s="72"/>
      <c r="AG322" s="72"/>
      <c r="AH322" s="72">
        <v>64800000</v>
      </c>
      <c r="AI322" s="72">
        <f t="shared" si="225"/>
        <v>72576000</v>
      </c>
      <c r="AJ322" s="72"/>
      <c r="AK322" s="72"/>
      <c r="AL322" s="72">
        <v>64800000</v>
      </c>
      <c r="AM322" s="72">
        <f t="shared" si="226"/>
        <v>72576000</v>
      </c>
      <c r="AN322" s="72"/>
      <c r="AO322" s="72"/>
      <c r="AP322" s="72">
        <v>64800000</v>
      </c>
      <c r="AQ322" s="72">
        <f t="shared" si="227"/>
        <v>72576000</v>
      </c>
      <c r="AR322" s="72"/>
      <c r="AS322" s="72"/>
      <c r="AT322" s="72">
        <v>64800000</v>
      </c>
      <c r="AU322" s="72">
        <f t="shared" si="228"/>
        <v>72576000</v>
      </c>
      <c r="AV322" s="72"/>
      <c r="AW322" s="43">
        <v>0</v>
      </c>
      <c r="AX322" s="43">
        <f t="shared" ref="AX322" si="231">AW322*1.12</f>
        <v>0</v>
      </c>
      <c r="AY322" s="1" t="s">
        <v>129</v>
      </c>
      <c r="AZ322" s="2" t="s">
        <v>782</v>
      </c>
      <c r="BA322" s="2" t="s">
        <v>783</v>
      </c>
      <c r="BB322" s="1"/>
      <c r="BC322" s="1"/>
      <c r="BD322" s="1"/>
      <c r="BE322" s="1"/>
      <c r="BF322" s="1"/>
      <c r="BG322" s="4"/>
      <c r="BH322" s="4"/>
      <c r="BI322" s="4"/>
      <c r="BJ322" s="32"/>
      <c r="BK322" s="32" t="s">
        <v>403</v>
      </c>
    </row>
    <row r="323" spans="1:63" s="163" customFormat="1" ht="12.95" customHeight="1" x14ac:dyDescent="0.25">
      <c r="A323" s="218" t="s">
        <v>217</v>
      </c>
      <c r="B323" s="218"/>
      <c r="C323" s="233" t="s">
        <v>815</v>
      </c>
      <c r="D323" s="218"/>
      <c r="E323" s="218"/>
      <c r="F323" s="234" t="s">
        <v>519</v>
      </c>
      <c r="G323" s="235" t="s">
        <v>520</v>
      </c>
      <c r="H323" s="235" t="s">
        <v>520</v>
      </c>
      <c r="I323" s="236" t="s">
        <v>120</v>
      </c>
      <c r="J323" s="218"/>
      <c r="K323" s="218"/>
      <c r="L323" s="234">
        <v>80</v>
      </c>
      <c r="M323" s="237" t="s">
        <v>122</v>
      </c>
      <c r="N323" s="234" t="s">
        <v>224</v>
      </c>
      <c r="O323" s="218" t="s">
        <v>694</v>
      </c>
      <c r="P323" s="218" t="s">
        <v>125</v>
      </c>
      <c r="Q323" s="238">
        <v>230000000</v>
      </c>
      <c r="R323" s="234" t="s">
        <v>231</v>
      </c>
      <c r="S323" s="218"/>
      <c r="T323" s="234" t="s">
        <v>167</v>
      </c>
      <c r="U323" s="218"/>
      <c r="V323" s="234"/>
      <c r="W323" s="239">
        <v>0</v>
      </c>
      <c r="X323" s="239">
        <v>90</v>
      </c>
      <c r="Y323" s="239">
        <v>10</v>
      </c>
      <c r="Z323" s="218"/>
      <c r="AA323" s="236" t="s">
        <v>138</v>
      </c>
      <c r="AB323" s="240"/>
      <c r="AC323" s="240"/>
      <c r="AD323" s="240">
        <v>32400000</v>
      </c>
      <c r="AE323" s="240">
        <f t="shared" si="229"/>
        <v>36288000</v>
      </c>
      <c r="AF323" s="240"/>
      <c r="AG323" s="240"/>
      <c r="AH323" s="240">
        <v>64800000</v>
      </c>
      <c r="AI323" s="240">
        <f t="shared" si="225"/>
        <v>72576000</v>
      </c>
      <c r="AJ323" s="240"/>
      <c r="AK323" s="240"/>
      <c r="AL323" s="240">
        <v>64800000</v>
      </c>
      <c r="AM323" s="240">
        <f t="shared" si="226"/>
        <v>72576000</v>
      </c>
      <c r="AN323" s="240"/>
      <c r="AO323" s="240"/>
      <c r="AP323" s="240">
        <v>64800000</v>
      </c>
      <c r="AQ323" s="240">
        <f t="shared" si="227"/>
        <v>72576000</v>
      </c>
      <c r="AR323" s="240"/>
      <c r="AS323" s="240"/>
      <c r="AT323" s="240">
        <v>64800000</v>
      </c>
      <c r="AU323" s="240">
        <f t="shared" si="228"/>
        <v>72576000</v>
      </c>
      <c r="AV323" s="240"/>
      <c r="AW323" s="241">
        <v>0</v>
      </c>
      <c r="AX323" s="241">
        <f t="shared" si="206"/>
        <v>0</v>
      </c>
      <c r="AY323" s="218" t="s">
        <v>129</v>
      </c>
      <c r="AZ323" s="234" t="s">
        <v>782</v>
      </c>
      <c r="BA323" s="234" t="s">
        <v>783</v>
      </c>
      <c r="BB323" s="218"/>
      <c r="BC323" s="218"/>
      <c r="BD323" s="218"/>
      <c r="BE323" s="218"/>
      <c r="BF323" s="218"/>
      <c r="BG323" s="236"/>
      <c r="BH323" s="236"/>
      <c r="BI323" s="236"/>
      <c r="BJ323" s="242"/>
      <c r="BK323" s="242"/>
    </row>
    <row r="324" spans="1:63" s="163" customFormat="1" ht="12.95" customHeight="1" x14ac:dyDescent="0.25">
      <c r="A324" s="243" t="s">
        <v>217</v>
      </c>
      <c r="B324" s="218"/>
      <c r="C324" s="233" t="s">
        <v>815</v>
      </c>
      <c r="D324" s="218"/>
      <c r="E324" s="218"/>
      <c r="F324" s="234" t="s">
        <v>519</v>
      </c>
      <c r="G324" s="235" t="s">
        <v>520</v>
      </c>
      <c r="H324" s="235" t="s">
        <v>520</v>
      </c>
      <c r="I324" s="236" t="s">
        <v>120</v>
      </c>
      <c r="J324" s="218"/>
      <c r="K324" s="218"/>
      <c r="L324" s="234">
        <v>80</v>
      </c>
      <c r="M324" s="237" t="s">
        <v>122</v>
      </c>
      <c r="N324" s="234" t="s">
        <v>224</v>
      </c>
      <c r="O324" s="243" t="s">
        <v>806</v>
      </c>
      <c r="P324" s="218" t="s">
        <v>125</v>
      </c>
      <c r="Q324" s="238">
        <v>230000000</v>
      </c>
      <c r="R324" s="234" t="s">
        <v>231</v>
      </c>
      <c r="S324" s="218"/>
      <c r="T324" s="234" t="s">
        <v>167</v>
      </c>
      <c r="U324" s="218"/>
      <c r="V324" s="234"/>
      <c r="W324" s="239">
        <v>0</v>
      </c>
      <c r="X324" s="239">
        <v>90</v>
      </c>
      <c r="Y324" s="239">
        <v>10</v>
      </c>
      <c r="Z324" s="218"/>
      <c r="AA324" s="236" t="s">
        <v>138</v>
      </c>
      <c r="AB324" s="240"/>
      <c r="AC324" s="240"/>
      <c r="AD324" s="240">
        <v>32400000</v>
      </c>
      <c r="AE324" s="240">
        <v>36288000</v>
      </c>
      <c r="AF324" s="240"/>
      <c r="AG324" s="240"/>
      <c r="AH324" s="240">
        <v>64800000</v>
      </c>
      <c r="AI324" s="240">
        <v>72576000</v>
      </c>
      <c r="AJ324" s="240"/>
      <c r="AK324" s="240"/>
      <c r="AL324" s="240">
        <v>64800000</v>
      </c>
      <c r="AM324" s="240">
        <v>72576000</v>
      </c>
      <c r="AN324" s="240"/>
      <c r="AO324" s="240"/>
      <c r="AP324" s="240">
        <v>64800000</v>
      </c>
      <c r="AQ324" s="240">
        <v>72576000</v>
      </c>
      <c r="AR324" s="240"/>
      <c r="AS324" s="240"/>
      <c r="AT324" s="240">
        <v>64800000</v>
      </c>
      <c r="AU324" s="240">
        <v>72576000</v>
      </c>
      <c r="AV324" s="240"/>
      <c r="AW324" s="240">
        <v>0</v>
      </c>
      <c r="AX324" s="240">
        <v>0</v>
      </c>
      <c r="AY324" s="218" t="s">
        <v>129</v>
      </c>
      <c r="AZ324" s="234" t="s">
        <v>782</v>
      </c>
      <c r="BA324" s="234" t="s">
        <v>783</v>
      </c>
      <c r="BB324" s="218"/>
      <c r="BC324" s="218"/>
      <c r="BD324" s="218"/>
      <c r="BE324" s="218"/>
      <c r="BF324" s="218"/>
      <c r="BG324" s="236"/>
      <c r="BH324" s="236"/>
      <c r="BI324" s="236"/>
      <c r="BJ324" s="242"/>
      <c r="BK324" s="242" t="s">
        <v>827</v>
      </c>
    </row>
    <row r="325" spans="1:63" s="163" customFormat="1" ht="12.95" customHeight="1" x14ac:dyDescent="0.25">
      <c r="A325" s="243" t="s">
        <v>217</v>
      </c>
      <c r="B325" s="218"/>
      <c r="C325" s="233" t="s">
        <v>848</v>
      </c>
      <c r="D325" s="218"/>
      <c r="E325" s="218"/>
      <c r="F325" s="234" t="s">
        <v>519</v>
      </c>
      <c r="G325" s="235" t="s">
        <v>520</v>
      </c>
      <c r="H325" s="235" t="s">
        <v>520</v>
      </c>
      <c r="I325" s="236" t="s">
        <v>120</v>
      </c>
      <c r="J325" s="218"/>
      <c r="K325" s="218"/>
      <c r="L325" s="234">
        <v>80</v>
      </c>
      <c r="M325" s="237" t="s">
        <v>122</v>
      </c>
      <c r="N325" s="234" t="s">
        <v>224</v>
      </c>
      <c r="O325" s="234" t="s">
        <v>840</v>
      </c>
      <c r="P325" s="218" t="s">
        <v>125</v>
      </c>
      <c r="Q325" s="238">
        <v>230000000</v>
      </c>
      <c r="R325" s="234" t="s">
        <v>231</v>
      </c>
      <c r="S325" s="218"/>
      <c r="T325" s="234" t="s">
        <v>167</v>
      </c>
      <c r="U325" s="218"/>
      <c r="V325" s="234"/>
      <c r="W325" s="239">
        <v>0</v>
      </c>
      <c r="X325" s="239">
        <v>90</v>
      </c>
      <c r="Y325" s="239">
        <v>10</v>
      </c>
      <c r="Z325" s="218"/>
      <c r="AA325" s="236" t="s">
        <v>138</v>
      </c>
      <c r="AB325" s="240"/>
      <c r="AC325" s="240"/>
      <c r="AD325" s="240">
        <v>32400000</v>
      </c>
      <c r="AE325" s="240">
        <v>36288000</v>
      </c>
      <c r="AF325" s="240"/>
      <c r="AG325" s="240"/>
      <c r="AH325" s="240">
        <v>64800000</v>
      </c>
      <c r="AI325" s="240">
        <v>72576000</v>
      </c>
      <c r="AJ325" s="240"/>
      <c r="AK325" s="240"/>
      <c r="AL325" s="240">
        <v>64800000</v>
      </c>
      <c r="AM325" s="240">
        <v>72576000</v>
      </c>
      <c r="AN325" s="240"/>
      <c r="AO325" s="240"/>
      <c r="AP325" s="240">
        <v>64800000</v>
      </c>
      <c r="AQ325" s="240">
        <v>72576000</v>
      </c>
      <c r="AR325" s="240"/>
      <c r="AS325" s="240"/>
      <c r="AT325" s="240">
        <v>64800000</v>
      </c>
      <c r="AU325" s="240">
        <v>72576000</v>
      </c>
      <c r="AV325" s="240"/>
      <c r="AW325" s="240">
        <v>291600000</v>
      </c>
      <c r="AX325" s="240">
        <v>326592000.00000006</v>
      </c>
      <c r="AY325" s="218" t="s">
        <v>129</v>
      </c>
      <c r="AZ325" s="234" t="s">
        <v>782</v>
      </c>
      <c r="BA325" s="234" t="s">
        <v>783</v>
      </c>
      <c r="BB325" s="218"/>
      <c r="BC325" s="218"/>
      <c r="BD325" s="218"/>
      <c r="BE325" s="218"/>
      <c r="BF325" s="218"/>
      <c r="BG325" s="236"/>
      <c r="BH325" s="236"/>
      <c r="BI325" s="236"/>
      <c r="BJ325" s="242"/>
      <c r="BK325" s="242" t="s">
        <v>827</v>
      </c>
    </row>
    <row r="326" spans="1:63" s="188" customFormat="1" ht="12.95" customHeight="1" x14ac:dyDescent="0.25">
      <c r="A326" s="1" t="s">
        <v>217</v>
      </c>
      <c r="B326" s="1"/>
      <c r="C326" s="175" t="s">
        <v>789</v>
      </c>
      <c r="D326" s="1"/>
      <c r="E326" s="1"/>
      <c r="F326" s="2" t="s">
        <v>519</v>
      </c>
      <c r="G326" s="3" t="s">
        <v>520</v>
      </c>
      <c r="H326" s="3" t="s">
        <v>520</v>
      </c>
      <c r="I326" s="4" t="s">
        <v>120</v>
      </c>
      <c r="J326" s="1"/>
      <c r="K326" s="1"/>
      <c r="L326" s="2">
        <v>80</v>
      </c>
      <c r="M326" s="5" t="s">
        <v>122</v>
      </c>
      <c r="N326" s="2" t="s">
        <v>224</v>
      </c>
      <c r="O326" s="1" t="s">
        <v>398</v>
      </c>
      <c r="P326" s="1" t="s">
        <v>125</v>
      </c>
      <c r="Q326" s="9">
        <v>230000000</v>
      </c>
      <c r="R326" s="2" t="s">
        <v>511</v>
      </c>
      <c r="S326" s="1"/>
      <c r="T326" s="2" t="s">
        <v>167</v>
      </c>
      <c r="U326" s="1"/>
      <c r="V326" s="2"/>
      <c r="W326" s="16">
        <v>0</v>
      </c>
      <c r="X326" s="16">
        <v>90</v>
      </c>
      <c r="Y326" s="16">
        <v>10</v>
      </c>
      <c r="Z326" s="1"/>
      <c r="AA326" s="4" t="s">
        <v>138</v>
      </c>
      <c r="AB326" s="72"/>
      <c r="AC326" s="72"/>
      <c r="AD326" s="72">
        <v>32400000</v>
      </c>
      <c r="AE326" s="72">
        <f t="shared" si="229"/>
        <v>36288000</v>
      </c>
      <c r="AF326" s="72"/>
      <c r="AG326" s="72"/>
      <c r="AH326" s="72">
        <v>64800000</v>
      </c>
      <c r="AI326" s="72">
        <f t="shared" si="225"/>
        <v>72576000</v>
      </c>
      <c r="AJ326" s="72"/>
      <c r="AK326" s="72"/>
      <c r="AL326" s="72">
        <v>64800000</v>
      </c>
      <c r="AM326" s="72">
        <f t="shared" si="226"/>
        <v>72576000</v>
      </c>
      <c r="AN326" s="72"/>
      <c r="AO326" s="72"/>
      <c r="AP326" s="72">
        <v>64800000</v>
      </c>
      <c r="AQ326" s="72">
        <f t="shared" si="227"/>
        <v>72576000</v>
      </c>
      <c r="AR326" s="72"/>
      <c r="AS326" s="72"/>
      <c r="AT326" s="72">
        <v>64800000</v>
      </c>
      <c r="AU326" s="72">
        <f t="shared" si="228"/>
        <v>72576000</v>
      </c>
      <c r="AV326" s="72"/>
      <c r="AW326" s="43">
        <v>0</v>
      </c>
      <c r="AX326" s="43">
        <f t="shared" ref="AX326" si="232">AW326*1.12</f>
        <v>0</v>
      </c>
      <c r="AY326" s="1" t="s">
        <v>129</v>
      </c>
      <c r="AZ326" s="2" t="s">
        <v>784</v>
      </c>
      <c r="BA326" s="2" t="s">
        <v>785</v>
      </c>
      <c r="BB326" s="1"/>
      <c r="BC326" s="1"/>
      <c r="BD326" s="1"/>
      <c r="BE326" s="1"/>
      <c r="BF326" s="1"/>
      <c r="BG326" s="4"/>
      <c r="BH326" s="4"/>
      <c r="BI326" s="4"/>
      <c r="BJ326" s="32"/>
      <c r="BK326" s="32" t="s">
        <v>403</v>
      </c>
    </row>
    <row r="327" spans="1:63" s="163" customFormat="1" ht="12.95" customHeight="1" x14ac:dyDescent="0.25">
      <c r="A327" s="218" t="s">
        <v>217</v>
      </c>
      <c r="B327" s="218"/>
      <c r="C327" s="233" t="s">
        <v>816</v>
      </c>
      <c r="D327" s="218"/>
      <c r="E327" s="218"/>
      <c r="F327" s="234" t="s">
        <v>519</v>
      </c>
      <c r="G327" s="235" t="s">
        <v>520</v>
      </c>
      <c r="H327" s="235" t="s">
        <v>520</v>
      </c>
      <c r="I327" s="236" t="s">
        <v>120</v>
      </c>
      <c r="J327" s="218"/>
      <c r="K327" s="218"/>
      <c r="L327" s="234">
        <v>80</v>
      </c>
      <c r="M327" s="237" t="s">
        <v>122</v>
      </c>
      <c r="N327" s="234" t="s">
        <v>224</v>
      </c>
      <c r="O327" s="218" t="s">
        <v>694</v>
      </c>
      <c r="P327" s="218" t="s">
        <v>125</v>
      </c>
      <c r="Q327" s="238">
        <v>230000000</v>
      </c>
      <c r="R327" s="234" t="s">
        <v>511</v>
      </c>
      <c r="S327" s="218"/>
      <c r="T327" s="234" t="s">
        <v>167</v>
      </c>
      <c r="U327" s="218"/>
      <c r="V327" s="234"/>
      <c r="W327" s="239">
        <v>0</v>
      </c>
      <c r="X327" s="239">
        <v>90</v>
      </c>
      <c r="Y327" s="239">
        <v>10</v>
      </c>
      <c r="Z327" s="218"/>
      <c r="AA327" s="236" t="s">
        <v>138</v>
      </c>
      <c r="AB327" s="240"/>
      <c r="AC327" s="240"/>
      <c r="AD327" s="240">
        <v>32400000</v>
      </c>
      <c r="AE327" s="240">
        <f t="shared" si="229"/>
        <v>36288000</v>
      </c>
      <c r="AF327" s="240"/>
      <c r="AG327" s="240"/>
      <c r="AH327" s="240">
        <v>64800000</v>
      </c>
      <c r="AI327" s="240">
        <f t="shared" si="225"/>
        <v>72576000</v>
      </c>
      <c r="AJ327" s="240"/>
      <c r="AK327" s="240"/>
      <c r="AL327" s="240">
        <v>64800000</v>
      </c>
      <c r="AM327" s="240">
        <f t="shared" si="226"/>
        <v>72576000</v>
      </c>
      <c r="AN327" s="240"/>
      <c r="AO327" s="240"/>
      <c r="AP327" s="240">
        <v>64800000</v>
      </c>
      <c r="AQ327" s="240">
        <f t="shared" si="227"/>
        <v>72576000</v>
      </c>
      <c r="AR327" s="240"/>
      <c r="AS327" s="240"/>
      <c r="AT327" s="240">
        <v>64800000</v>
      </c>
      <c r="AU327" s="240">
        <f t="shared" si="228"/>
        <v>72576000</v>
      </c>
      <c r="AV327" s="240"/>
      <c r="AW327" s="241">
        <v>0</v>
      </c>
      <c r="AX327" s="241">
        <f t="shared" si="206"/>
        <v>0</v>
      </c>
      <c r="AY327" s="218" t="s">
        <v>129</v>
      </c>
      <c r="AZ327" s="234" t="s">
        <v>784</v>
      </c>
      <c r="BA327" s="234" t="s">
        <v>785</v>
      </c>
      <c r="BB327" s="218"/>
      <c r="BC327" s="218"/>
      <c r="BD327" s="218"/>
      <c r="BE327" s="218"/>
      <c r="BF327" s="218"/>
      <c r="BG327" s="236"/>
      <c r="BH327" s="236"/>
      <c r="BI327" s="236"/>
      <c r="BJ327" s="242"/>
      <c r="BK327" s="242"/>
    </row>
    <row r="328" spans="1:63" s="163" customFormat="1" ht="12.95" customHeight="1" x14ac:dyDescent="0.25">
      <c r="A328" s="243" t="s">
        <v>217</v>
      </c>
      <c r="B328" s="218"/>
      <c r="C328" s="233" t="s">
        <v>816</v>
      </c>
      <c r="D328" s="218"/>
      <c r="E328" s="218"/>
      <c r="F328" s="234" t="s">
        <v>519</v>
      </c>
      <c r="G328" s="235" t="s">
        <v>520</v>
      </c>
      <c r="H328" s="235" t="s">
        <v>520</v>
      </c>
      <c r="I328" s="236" t="s">
        <v>120</v>
      </c>
      <c r="J328" s="218"/>
      <c r="K328" s="218"/>
      <c r="L328" s="234">
        <v>80</v>
      </c>
      <c r="M328" s="237" t="s">
        <v>122</v>
      </c>
      <c r="N328" s="234" t="s">
        <v>224</v>
      </c>
      <c r="O328" s="243" t="s">
        <v>806</v>
      </c>
      <c r="P328" s="218" t="s">
        <v>125</v>
      </c>
      <c r="Q328" s="238">
        <v>230000000</v>
      </c>
      <c r="R328" s="234" t="s">
        <v>511</v>
      </c>
      <c r="S328" s="218"/>
      <c r="T328" s="234" t="s">
        <v>167</v>
      </c>
      <c r="U328" s="218"/>
      <c r="V328" s="234"/>
      <c r="W328" s="239">
        <v>0</v>
      </c>
      <c r="X328" s="239">
        <v>90</v>
      </c>
      <c r="Y328" s="239">
        <v>10</v>
      </c>
      <c r="Z328" s="218"/>
      <c r="AA328" s="236" t="s">
        <v>138</v>
      </c>
      <c r="AB328" s="240"/>
      <c r="AC328" s="240"/>
      <c r="AD328" s="240">
        <v>32400000</v>
      </c>
      <c r="AE328" s="240">
        <v>36288000</v>
      </c>
      <c r="AF328" s="240"/>
      <c r="AG328" s="240"/>
      <c r="AH328" s="240">
        <v>64800000</v>
      </c>
      <c r="AI328" s="240">
        <v>72576000</v>
      </c>
      <c r="AJ328" s="240"/>
      <c r="AK328" s="240"/>
      <c r="AL328" s="240">
        <v>64800000</v>
      </c>
      <c r="AM328" s="240">
        <v>72576000</v>
      </c>
      <c r="AN328" s="240"/>
      <c r="AO328" s="240"/>
      <c r="AP328" s="240">
        <v>64800000</v>
      </c>
      <c r="AQ328" s="240">
        <v>72576000</v>
      </c>
      <c r="AR328" s="240"/>
      <c r="AS328" s="240"/>
      <c r="AT328" s="240">
        <v>64800000</v>
      </c>
      <c r="AU328" s="240">
        <v>72576000</v>
      </c>
      <c r="AV328" s="240"/>
      <c r="AW328" s="240">
        <v>0</v>
      </c>
      <c r="AX328" s="240">
        <v>0</v>
      </c>
      <c r="AY328" s="218" t="s">
        <v>129</v>
      </c>
      <c r="AZ328" s="234" t="s">
        <v>784</v>
      </c>
      <c r="BA328" s="234" t="s">
        <v>785</v>
      </c>
      <c r="BB328" s="218"/>
      <c r="BC328" s="218"/>
      <c r="BD328" s="218"/>
      <c r="BE328" s="218"/>
      <c r="BF328" s="218"/>
      <c r="BG328" s="236"/>
      <c r="BH328" s="236"/>
      <c r="BI328" s="236"/>
      <c r="BJ328" s="242"/>
      <c r="BK328" s="242" t="s">
        <v>827</v>
      </c>
    </row>
    <row r="329" spans="1:63" s="163" customFormat="1" ht="12.95" customHeight="1" x14ac:dyDescent="0.25">
      <c r="A329" s="243" t="s">
        <v>217</v>
      </c>
      <c r="B329" s="218"/>
      <c r="C329" s="233" t="s">
        <v>849</v>
      </c>
      <c r="D329" s="218"/>
      <c r="E329" s="218"/>
      <c r="F329" s="234" t="s">
        <v>519</v>
      </c>
      <c r="G329" s="235" t="s">
        <v>520</v>
      </c>
      <c r="H329" s="235" t="s">
        <v>520</v>
      </c>
      <c r="I329" s="236" t="s">
        <v>120</v>
      </c>
      <c r="J329" s="218"/>
      <c r="K329" s="218"/>
      <c r="L329" s="234">
        <v>80</v>
      </c>
      <c r="M329" s="237" t="s">
        <v>122</v>
      </c>
      <c r="N329" s="234" t="s">
        <v>224</v>
      </c>
      <c r="O329" s="234" t="s">
        <v>840</v>
      </c>
      <c r="P329" s="218" t="s">
        <v>125</v>
      </c>
      <c r="Q329" s="238">
        <v>230000000</v>
      </c>
      <c r="R329" s="234" t="s">
        <v>511</v>
      </c>
      <c r="S329" s="218"/>
      <c r="T329" s="234" t="s">
        <v>167</v>
      </c>
      <c r="U329" s="218"/>
      <c r="V329" s="234"/>
      <c r="W329" s="239">
        <v>0</v>
      </c>
      <c r="X329" s="239">
        <v>90</v>
      </c>
      <c r="Y329" s="239">
        <v>10</v>
      </c>
      <c r="Z329" s="218"/>
      <c r="AA329" s="236" t="s">
        <v>138</v>
      </c>
      <c r="AB329" s="240"/>
      <c r="AC329" s="240"/>
      <c r="AD329" s="240">
        <v>32400000</v>
      </c>
      <c r="AE329" s="240">
        <v>36288000</v>
      </c>
      <c r="AF329" s="240"/>
      <c r="AG329" s="240"/>
      <c r="AH329" s="240">
        <v>64800000</v>
      </c>
      <c r="AI329" s="240">
        <v>72576000</v>
      </c>
      <c r="AJ329" s="240"/>
      <c r="AK329" s="240"/>
      <c r="AL329" s="240">
        <v>64800000</v>
      </c>
      <c r="AM329" s="240">
        <v>72576000</v>
      </c>
      <c r="AN329" s="240"/>
      <c r="AO329" s="240"/>
      <c r="AP329" s="240">
        <v>64800000</v>
      </c>
      <c r="AQ329" s="240">
        <v>72576000</v>
      </c>
      <c r="AR329" s="240"/>
      <c r="AS329" s="240"/>
      <c r="AT329" s="240">
        <v>64800000</v>
      </c>
      <c r="AU329" s="240">
        <v>72576000</v>
      </c>
      <c r="AV329" s="240"/>
      <c r="AW329" s="240">
        <v>291600000</v>
      </c>
      <c r="AX329" s="240">
        <v>326592000.00000006</v>
      </c>
      <c r="AY329" s="218" t="s">
        <v>129</v>
      </c>
      <c r="AZ329" s="234" t="s">
        <v>784</v>
      </c>
      <c r="BA329" s="234" t="s">
        <v>785</v>
      </c>
      <c r="BB329" s="218"/>
      <c r="BC329" s="218"/>
      <c r="BD329" s="218"/>
      <c r="BE329" s="218"/>
      <c r="BF329" s="218"/>
      <c r="BG329" s="236"/>
      <c r="BH329" s="236"/>
      <c r="BI329" s="236"/>
      <c r="BJ329" s="242"/>
      <c r="BK329" s="242" t="s">
        <v>827</v>
      </c>
    </row>
    <row r="330" spans="1:63" s="166" customFormat="1" ht="12.95" customHeight="1" x14ac:dyDescent="0.25">
      <c r="A330" s="15" t="s">
        <v>150</v>
      </c>
      <c r="B330" s="6"/>
      <c r="C330" s="15" t="s">
        <v>809</v>
      </c>
      <c r="D330" s="15"/>
      <c r="E330" s="15"/>
      <c r="F330" s="201" t="s">
        <v>804</v>
      </c>
      <c r="G330" s="201" t="s">
        <v>805</v>
      </c>
      <c r="H330" s="201" t="s">
        <v>805</v>
      </c>
      <c r="I330" s="12" t="s">
        <v>143</v>
      </c>
      <c r="J330" s="6" t="s">
        <v>149</v>
      </c>
      <c r="K330" s="12"/>
      <c r="L330" s="12">
        <v>100</v>
      </c>
      <c r="M330" s="6">
        <v>230000000</v>
      </c>
      <c r="N330" s="6" t="s">
        <v>137</v>
      </c>
      <c r="O330" s="70" t="s">
        <v>806</v>
      </c>
      <c r="P330" s="6" t="s">
        <v>125</v>
      </c>
      <c r="Q330" s="6" t="s">
        <v>122</v>
      </c>
      <c r="R330" s="6" t="s">
        <v>174</v>
      </c>
      <c r="S330" s="6"/>
      <c r="T330" s="6" t="s">
        <v>127</v>
      </c>
      <c r="U330" s="6"/>
      <c r="V330" s="6"/>
      <c r="W330" s="17">
        <v>100</v>
      </c>
      <c r="X330" s="17">
        <v>0</v>
      </c>
      <c r="Y330" s="17">
        <v>0</v>
      </c>
      <c r="Z330" s="12"/>
      <c r="AA330" s="6" t="s">
        <v>138</v>
      </c>
      <c r="AB330" s="17"/>
      <c r="AC330" s="8"/>
      <c r="AD330" s="72">
        <v>237308230</v>
      </c>
      <c r="AE330" s="72">
        <f>AD330*1.12</f>
        <v>265785217.60000002</v>
      </c>
      <c r="AF330" s="19"/>
      <c r="AG330" s="19"/>
      <c r="AH330" s="72">
        <v>237308230</v>
      </c>
      <c r="AI330" s="72">
        <f>AH330*1.12</f>
        <v>265785217.60000002</v>
      </c>
      <c r="AJ330" s="19"/>
      <c r="AK330" s="19"/>
      <c r="AL330" s="72">
        <v>237308230</v>
      </c>
      <c r="AM330" s="72">
        <f>AL330*1.12</f>
        <v>265785217.60000002</v>
      </c>
      <c r="AN330" s="72"/>
      <c r="AO330" s="19"/>
      <c r="AP330" s="19"/>
      <c r="AQ330" s="19"/>
      <c r="AR330" s="72"/>
      <c r="AS330" s="19"/>
      <c r="AT330" s="19"/>
      <c r="AU330" s="19"/>
      <c r="AV330" s="19"/>
      <c r="AW330" s="42">
        <v>0</v>
      </c>
      <c r="AX330" s="42">
        <f>AW330*1.12</f>
        <v>0</v>
      </c>
      <c r="AY330" s="6" t="s">
        <v>129</v>
      </c>
      <c r="AZ330" s="6" t="s">
        <v>807</v>
      </c>
      <c r="BA330" s="6" t="s">
        <v>808</v>
      </c>
      <c r="BB330" s="6"/>
      <c r="BC330" s="6"/>
      <c r="BD330" s="6"/>
      <c r="BE330" s="6"/>
      <c r="BF330" s="6"/>
      <c r="BG330" s="6"/>
      <c r="BH330" s="6"/>
      <c r="BI330" s="6"/>
      <c r="BJ330" s="6"/>
      <c r="BK330" s="27" t="s">
        <v>403</v>
      </c>
    </row>
    <row r="331" spans="1:63" s="163" customFormat="1" ht="12.95" customHeight="1" x14ac:dyDescent="0.25">
      <c r="A331" s="246" t="s">
        <v>150</v>
      </c>
      <c r="B331" s="223"/>
      <c r="C331" s="277" t="s">
        <v>842</v>
      </c>
      <c r="D331" s="244"/>
      <c r="E331" s="244"/>
      <c r="F331" s="278" t="s">
        <v>804</v>
      </c>
      <c r="G331" s="244" t="s">
        <v>805</v>
      </c>
      <c r="H331" s="244" t="s">
        <v>805</v>
      </c>
      <c r="I331" s="108" t="s">
        <v>143</v>
      </c>
      <c r="J331" s="279" t="s">
        <v>149</v>
      </c>
      <c r="K331" s="273"/>
      <c r="L331" s="244">
        <v>100</v>
      </c>
      <c r="M331" s="244" t="s">
        <v>197</v>
      </c>
      <c r="N331" s="280" t="s">
        <v>843</v>
      </c>
      <c r="O331" s="273" t="s">
        <v>840</v>
      </c>
      <c r="P331" s="244" t="s">
        <v>125</v>
      </c>
      <c r="Q331" s="273" t="s">
        <v>122</v>
      </c>
      <c r="R331" s="244" t="s">
        <v>174</v>
      </c>
      <c r="S331" s="273"/>
      <c r="T331" s="281" t="s">
        <v>127</v>
      </c>
      <c r="U331" s="281"/>
      <c r="V331" s="281"/>
      <c r="W331" s="244">
        <v>30</v>
      </c>
      <c r="X331" s="274">
        <v>0</v>
      </c>
      <c r="Y331" s="282">
        <v>70</v>
      </c>
      <c r="Z331" s="283"/>
      <c r="AA331" s="283" t="s">
        <v>138</v>
      </c>
      <c r="AB331" s="283"/>
      <c r="AC331" s="283"/>
      <c r="AD331" s="283">
        <v>237308230</v>
      </c>
      <c r="AE331" s="283">
        <v>265785217.60000002</v>
      </c>
      <c r="AF331" s="283">
        <v>1</v>
      </c>
      <c r="AG331" s="283"/>
      <c r="AH331" s="283">
        <v>237308230</v>
      </c>
      <c r="AI331" s="283">
        <f>237308230*1.12</f>
        <v>265785217.60000002</v>
      </c>
      <c r="AJ331" s="283">
        <v>1</v>
      </c>
      <c r="AK331" s="283"/>
      <c r="AL331" s="283">
        <v>237308230</v>
      </c>
      <c r="AM331" s="283">
        <f>237308230*1.12</f>
        <v>265785217.60000002</v>
      </c>
      <c r="AN331" s="283"/>
      <c r="AO331" s="283"/>
      <c r="AP331" s="283"/>
      <c r="AQ331" s="283"/>
      <c r="AR331" s="283"/>
      <c r="AS331" s="283"/>
      <c r="AT331" s="283"/>
      <c r="AU331" s="283"/>
      <c r="AV331" s="283"/>
      <c r="AW331" s="283">
        <v>711924690</v>
      </c>
      <c r="AX331" s="284">
        <v>797355652.80000007</v>
      </c>
      <c r="AY331" s="283" t="s">
        <v>203</v>
      </c>
      <c r="AZ331" s="244" t="s">
        <v>807</v>
      </c>
      <c r="BA331" s="273" t="s">
        <v>808</v>
      </c>
      <c r="BB331" s="273"/>
      <c r="BC331" s="244"/>
      <c r="BD331" s="244"/>
      <c r="BE331" s="244"/>
      <c r="BF331" s="244"/>
      <c r="BG331" s="244"/>
      <c r="BH331" s="274"/>
      <c r="BI331" s="274"/>
      <c r="BJ331" s="274"/>
      <c r="BK331" s="242" t="s">
        <v>844</v>
      </c>
    </row>
    <row r="332" spans="1:63" s="163" customFormat="1" ht="12.95" customHeight="1" x14ac:dyDescent="0.25">
      <c r="A332" s="244" t="s">
        <v>169</v>
      </c>
      <c r="B332" s="244"/>
      <c r="C332" s="233" t="s">
        <v>834</v>
      </c>
      <c r="D332" s="218"/>
      <c r="E332" s="218"/>
      <c r="F332" s="235" t="s">
        <v>170</v>
      </c>
      <c r="G332" s="236" t="s">
        <v>171</v>
      </c>
      <c r="H332" s="218" t="s">
        <v>171</v>
      </c>
      <c r="I332" s="218" t="s">
        <v>172</v>
      </c>
      <c r="J332" s="234" t="s">
        <v>358</v>
      </c>
      <c r="K332" s="237"/>
      <c r="L332" s="234">
        <v>100</v>
      </c>
      <c r="M332" s="218">
        <v>230000000</v>
      </c>
      <c r="N332" s="218" t="s">
        <v>165</v>
      </c>
      <c r="O332" s="238" t="s">
        <v>806</v>
      </c>
      <c r="P332" s="234" t="s">
        <v>125</v>
      </c>
      <c r="Q332" s="218">
        <v>230000000</v>
      </c>
      <c r="R332" s="234" t="s">
        <v>174</v>
      </c>
      <c r="S332" s="218"/>
      <c r="T332" s="234"/>
      <c r="U332" s="239" t="s">
        <v>695</v>
      </c>
      <c r="V332" s="239" t="s">
        <v>167</v>
      </c>
      <c r="W332" s="239">
        <v>0</v>
      </c>
      <c r="X332" s="218">
        <v>100</v>
      </c>
      <c r="Y332" s="236">
        <v>0</v>
      </c>
      <c r="Z332" s="240"/>
      <c r="AA332" s="240" t="s">
        <v>138</v>
      </c>
      <c r="AB332" s="240"/>
      <c r="AC332" s="240"/>
      <c r="AD332" s="240"/>
      <c r="AE332" s="240"/>
      <c r="AF332" s="240"/>
      <c r="AG332" s="240"/>
      <c r="AH332" s="240">
        <v>18475721</v>
      </c>
      <c r="AI332" s="240">
        <f>AH332*1.12</f>
        <v>20692807.520000003</v>
      </c>
      <c r="AJ332" s="240"/>
      <c r="AK332" s="240"/>
      <c r="AL332" s="240">
        <v>19214749.84</v>
      </c>
      <c r="AM332" s="240">
        <f>AL332*1.12</f>
        <v>21520519.820800003</v>
      </c>
      <c r="AN332" s="240"/>
      <c r="AO332" s="240"/>
      <c r="AP332" s="240">
        <v>19983339.829999998</v>
      </c>
      <c r="AQ332" s="240">
        <f>AP332*1.12</f>
        <v>22381340.6096</v>
      </c>
      <c r="AR332" s="240"/>
      <c r="AS332" s="240"/>
      <c r="AT332" s="240">
        <v>20782673.43</v>
      </c>
      <c r="AU332" s="240">
        <f>AT332*1.12</f>
        <v>23276594.241600003</v>
      </c>
      <c r="AV332" s="240"/>
      <c r="AW332" s="240">
        <v>0</v>
      </c>
      <c r="AX332" s="240">
        <f>AW332*1.12</f>
        <v>0</v>
      </c>
      <c r="AY332" s="245">
        <v>120240021112</v>
      </c>
      <c r="AZ332" s="240" t="s">
        <v>835</v>
      </c>
      <c r="BA332" s="218" t="s">
        <v>836</v>
      </c>
      <c r="BB332" s="234"/>
      <c r="BC332" s="234"/>
      <c r="BD332" s="218"/>
      <c r="BE332" s="218"/>
      <c r="BF332" s="218"/>
      <c r="BG332" s="218"/>
      <c r="BH332" s="218"/>
      <c r="BI332" s="236"/>
      <c r="BJ332" s="236"/>
      <c r="BK332" s="242" t="s">
        <v>837</v>
      </c>
    </row>
    <row r="333" spans="1:63" ht="12.95" customHeight="1" x14ac:dyDescent="0.25">
      <c r="A333" s="307" t="s">
        <v>169</v>
      </c>
      <c r="B333" s="308"/>
      <c r="C333" s="233" t="s">
        <v>845</v>
      </c>
      <c r="D333" s="28"/>
      <c r="E333" s="1"/>
      <c r="F333" s="2" t="s">
        <v>170</v>
      </c>
      <c r="G333" s="3" t="s">
        <v>171</v>
      </c>
      <c r="H333" s="3" t="s">
        <v>171</v>
      </c>
      <c r="I333" s="4" t="s">
        <v>172</v>
      </c>
      <c r="J333" s="1" t="s">
        <v>358</v>
      </c>
      <c r="K333" s="1"/>
      <c r="L333" s="2">
        <v>100</v>
      </c>
      <c r="M333" s="1">
        <v>230000000</v>
      </c>
      <c r="N333" s="1" t="s">
        <v>165</v>
      </c>
      <c r="O333" s="234" t="s">
        <v>840</v>
      </c>
      <c r="P333" s="1" t="s">
        <v>125</v>
      </c>
      <c r="Q333" s="1">
        <v>230000000</v>
      </c>
      <c r="R333" s="1" t="s">
        <v>174</v>
      </c>
      <c r="S333" s="1"/>
      <c r="T333" s="1"/>
      <c r="U333" s="1" t="s">
        <v>695</v>
      </c>
      <c r="V333" s="1" t="s">
        <v>167</v>
      </c>
      <c r="W333" s="1">
        <v>0</v>
      </c>
      <c r="X333" s="1">
        <v>100</v>
      </c>
      <c r="Y333" s="1">
        <v>0</v>
      </c>
      <c r="Z333" s="1"/>
      <c r="AA333" s="4" t="s">
        <v>138</v>
      </c>
      <c r="AB333" s="21"/>
      <c r="AC333" s="18"/>
      <c r="AD333" s="21"/>
      <c r="AE333" s="41"/>
      <c r="AF333" s="18"/>
      <c r="AG333" s="18"/>
      <c r="AH333" s="18">
        <v>18475721</v>
      </c>
      <c r="AI333" s="41">
        <v>20692807.520000003</v>
      </c>
      <c r="AJ333" s="18"/>
      <c r="AK333" s="18"/>
      <c r="AL333" s="18">
        <v>19214749.84</v>
      </c>
      <c r="AM333" s="41">
        <v>21520519.820800003</v>
      </c>
      <c r="AN333" s="72"/>
      <c r="AO333" s="72"/>
      <c r="AP333" s="72">
        <v>19983339.829999998</v>
      </c>
      <c r="AQ333" s="72">
        <v>22381340.6096</v>
      </c>
      <c r="AR333" s="72"/>
      <c r="AS333" s="72"/>
      <c r="AT333" s="72">
        <v>20782673.43</v>
      </c>
      <c r="AU333" s="72">
        <v>23276594.241600003</v>
      </c>
      <c r="AV333" s="86"/>
      <c r="AW333" s="41">
        <v>0</v>
      </c>
      <c r="AX333" s="41">
        <v>0</v>
      </c>
      <c r="AY333" s="6" t="s">
        <v>129</v>
      </c>
      <c r="AZ333" s="6" t="s">
        <v>835</v>
      </c>
      <c r="BA333" s="6" t="s">
        <v>836</v>
      </c>
      <c r="BB333" s="1"/>
      <c r="BC333" s="1"/>
      <c r="BD333" s="1"/>
      <c r="BE333" s="1"/>
      <c r="BF333" s="1"/>
      <c r="BG333" s="1"/>
      <c r="BH333" s="1"/>
      <c r="BI333" s="1"/>
      <c r="BJ333" s="28"/>
      <c r="BK333" s="32" t="s">
        <v>905</v>
      </c>
    </row>
    <row r="334" spans="1:63" ht="12.95" customHeight="1" x14ac:dyDescent="0.25">
      <c r="A334" s="173" t="s">
        <v>856</v>
      </c>
      <c r="B334" s="173"/>
      <c r="C334" s="159" t="s">
        <v>857</v>
      </c>
      <c r="D334" s="159"/>
      <c r="E334" s="159"/>
      <c r="F334" s="159" t="s">
        <v>858</v>
      </c>
      <c r="G334" s="153" t="s">
        <v>859</v>
      </c>
      <c r="H334" s="159" t="s">
        <v>859</v>
      </c>
      <c r="I334" s="159" t="s">
        <v>172</v>
      </c>
      <c r="J334" s="159" t="s">
        <v>173</v>
      </c>
      <c r="K334" s="153"/>
      <c r="L334" s="153">
        <v>100</v>
      </c>
      <c r="M334" s="159">
        <v>230000000</v>
      </c>
      <c r="N334" s="182" t="s">
        <v>123</v>
      </c>
      <c r="O334" s="153" t="s">
        <v>854</v>
      </c>
      <c r="P334" s="153" t="s">
        <v>125</v>
      </c>
      <c r="Q334" s="153" t="s">
        <v>122</v>
      </c>
      <c r="R334" s="153" t="s">
        <v>382</v>
      </c>
      <c r="S334" s="159"/>
      <c r="T334" s="159"/>
      <c r="U334" s="153" t="s">
        <v>695</v>
      </c>
      <c r="V334" s="153" t="s">
        <v>860</v>
      </c>
      <c r="W334" s="153">
        <v>100</v>
      </c>
      <c r="X334" s="159">
        <v>0</v>
      </c>
      <c r="Y334" s="157">
        <v>0</v>
      </c>
      <c r="Z334" s="159"/>
      <c r="AA334" s="159" t="s">
        <v>861</v>
      </c>
      <c r="AB334" s="153"/>
      <c r="AC334" s="159"/>
      <c r="AD334" s="285"/>
      <c r="AE334" s="285"/>
      <c r="AF334" s="159"/>
      <c r="AG334" s="159">
        <v>2447380140.4345975</v>
      </c>
      <c r="AH334" s="285">
        <v>2447380140.4345975</v>
      </c>
      <c r="AI334" s="285">
        <v>2447380140.4345975</v>
      </c>
      <c r="AJ334" s="285"/>
      <c r="AK334" s="159">
        <v>2314576290.9670248</v>
      </c>
      <c r="AL334" s="285">
        <v>2314576290.9670248</v>
      </c>
      <c r="AM334" s="285">
        <v>2314576290.9670248</v>
      </c>
      <c r="AN334" s="285"/>
      <c r="AO334" s="159">
        <v>2294005113.4155335</v>
      </c>
      <c r="AP334" s="285">
        <v>2294005113.4155335</v>
      </c>
      <c r="AQ334" s="285">
        <v>2294005113.4155335</v>
      </c>
      <c r="AR334" s="285"/>
      <c r="AS334" s="153"/>
      <c r="AT334" s="153"/>
      <c r="AU334" s="153"/>
      <c r="AV334" s="153"/>
      <c r="AW334" s="286">
        <v>7055961544.8171558</v>
      </c>
      <c r="AX334" s="287">
        <v>7055961544.8171558</v>
      </c>
      <c r="AY334" s="288">
        <v>120240021112</v>
      </c>
      <c r="AZ334" s="157" t="s">
        <v>862</v>
      </c>
      <c r="BA334" s="289" t="s">
        <v>863</v>
      </c>
      <c r="BB334" s="159"/>
      <c r="BC334" s="159"/>
      <c r="BD334" s="159"/>
      <c r="BE334" s="159"/>
      <c r="BF334" s="159"/>
      <c r="BG334" s="159"/>
      <c r="BH334" s="153"/>
      <c r="BI334" s="153"/>
      <c r="BJ334" s="153"/>
      <c r="BK334" s="28" t="s">
        <v>864</v>
      </c>
    </row>
    <row r="335" spans="1:63" ht="12.95" customHeight="1" x14ac:dyDescent="0.25">
      <c r="A335" s="173" t="s">
        <v>856</v>
      </c>
      <c r="B335" s="173"/>
      <c r="C335" s="159" t="s">
        <v>865</v>
      </c>
      <c r="D335" s="159"/>
      <c r="E335" s="159"/>
      <c r="F335" s="159" t="s">
        <v>858</v>
      </c>
      <c r="G335" s="153" t="s">
        <v>859</v>
      </c>
      <c r="H335" s="159" t="s">
        <v>859</v>
      </c>
      <c r="I335" s="159" t="s">
        <v>172</v>
      </c>
      <c r="J335" s="159" t="s">
        <v>173</v>
      </c>
      <c r="K335" s="153"/>
      <c r="L335" s="153">
        <v>100</v>
      </c>
      <c r="M335" s="159">
        <v>230000000</v>
      </c>
      <c r="N335" s="182" t="s">
        <v>123</v>
      </c>
      <c r="O335" s="153" t="s">
        <v>854</v>
      </c>
      <c r="P335" s="153" t="s">
        <v>125</v>
      </c>
      <c r="Q335" s="153" t="s">
        <v>122</v>
      </c>
      <c r="R335" s="153" t="s">
        <v>382</v>
      </c>
      <c r="S335" s="159"/>
      <c r="T335" s="159"/>
      <c r="U335" s="153" t="s">
        <v>695</v>
      </c>
      <c r="V335" s="153" t="s">
        <v>860</v>
      </c>
      <c r="W335" s="153">
        <v>100</v>
      </c>
      <c r="X335" s="159">
        <v>0</v>
      </c>
      <c r="Y335" s="157">
        <v>0</v>
      </c>
      <c r="Z335" s="159"/>
      <c r="AA335" s="159" t="s">
        <v>138</v>
      </c>
      <c r="AB335" s="153"/>
      <c r="AC335" s="159"/>
      <c r="AD335" s="285"/>
      <c r="AE335" s="285"/>
      <c r="AF335" s="159"/>
      <c r="AG335" s="159">
        <v>4262005309.8349009</v>
      </c>
      <c r="AH335" s="285">
        <v>4262005309.8349009</v>
      </c>
      <c r="AI335" s="285">
        <v>4773445947.015089</v>
      </c>
      <c r="AJ335" s="285"/>
      <c r="AK335" s="159">
        <v>4339892030.2599792</v>
      </c>
      <c r="AL335" s="285">
        <v>4339892030.2599792</v>
      </c>
      <c r="AM335" s="285">
        <v>4860679073.8911772</v>
      </c>
      <c r="AN335" s="285"/>
      <c r="AO335" s="159">
        <v>4286880227.6742163</v>
      </c>
      <c r="AP335" s="285">
        <v>4286880227.6742163</v>
      </c>
      <c r="AQ335" s="285">
        <v>4801305854.9951229</v>
      </c>
      <c r="AR335" s="285"/>
      <c r="AS335" s="153"/>
      <c r="AT335" s="153"/>
      <c r="AU335" s="153"/>
      <c r="AV335" s="153"/>
      <c r="AW335" s="286">
        <v>12888777567.769096</v>
      </c>
      <c r="AX335" s="287">
        <v>14435430875.901388</v>
      </c>
      <c r="AY335" s="288">
        <v>120240021112</v>
      </c>
      <c r="AZ335" s="157" t="s">
        <v>866</v>
      </c>
      <c r="BA335" s="289" t="s">
        <v>867</v>
      </c>
      <c r="BB335" s="159"/>
      <c r="BC335" s="159"/>
      <c r="BD335" s="159"/>
      <c r="BE335" s="159"/>
      <c r="BF335" s="159"/>
      <c r="BG335" s="159"/>
      <c r="BH335" s="153"/>
      <c r="BI335" s="153"/>
      <c r="BJ335" s="153"/>
      <c r="BK335" s="28" t="s">
        <v>864</v>
      </c>
    </row>
    <row r="336" spans="1:63" ht="12.95" customHeight="1" x14ac:dyDescent="0.25">
      <c r="A336" s="173" t="s">
        <v>856</v>
      </c>
      <c r="B336" s="173"/>
      <c r="C336" s="159" t="s">
        <v>868</v>
      </c>
      <c r="D336" s="159"/>
      <c r="E336" s="159"/>
      <c r="F336" s="159" t="s">
        <v>858</v>
      </c>
      <c r="G336" s="153" t="s">
        <v>859</v>
      </c>
      <c r="H336" s="159" t="s">
        <v>859</v>
      </c>
      <c r="I336" s="159" t="s">
        <v>172</v>
      </c>
      <c r="J336" s="159" t="s">
        <v>173</v>
      </c>
      <c r="K336" s="153"/>
      <c r="L336" s="153">
        <v>100</v>
      </c>
      <c r="M336" s="159">
        <v>230000000</v>
      </c>
      <c r="N336" s="182" t="s">
        <v>137</v>
      </c>
      <c r="O336" s="153" t="s">
        <v>854</v>
      </c>
      <c r="P336" s="153" t="s">
        <v>869</v>
      </c>
      <c r="Q336" s="153">
        <v>396653000</v>
      </c>
      <c r="R336" s="153" t="s">
        <v>870</v>
      </c>
      <c r="S336" s="159"/>
      <c r="T336" s="159"/>
      <c r="U336" s="153" t="s">
        <v>695</v>
      </c>
      <c r="V336" s="153" t="s">
        <v>860</v>
      </c>
      <c r="W336" s="153">
        <v>100</v>
      </c>
      <c r="X336" s="159">
        <v>0</v>
      </c>
      <c r="Y336" s="157">
        <v>0</v>
      </c>
      <c r="Z336" s="159"/>
      <c r="AA336" s="159" t="s">
        <v>861</v>
      </c>
      <c r="AB336" s="153"/>
      <c r="AC336" s="159"/>
      <c r="AD336" s="285"/>
      <c r="AE336" s="285"/>
      <c r="AF336" s="159"/>
      <c r="AG336" s="159">
        <v>3537604413.056901</v>
      </c>
      <c r="AH336" s="285">
        <v>3537604413.056901</v>
      </c>
      <c r="AI336" s="285">
        <v>3537604413.056901</v>
      </c>
      <c r="AJ336" s="285"/>
      <c r="AK336" s="159">
        <v>3343804040.1937017</v>
      </c>
      <c r="AL336" s="285">
        <v>3343804040.1937017</v>
      </c>
      <c r="AM336" s="285">
        <v>3343804040.1937017</v>
      </c>
      <c r="AN336" s="285"/>
      <c r="AO336" s="159">
        <v>3312400587.486084</v>
      </c>
      <c r="AP336" s="285">
        <v>3312400587.486084</v>
      </c>
      <c r="AQ336" s="285">
        <v>3312400587.486084</v>
      </c>
      <c r="AR336" s="285"/>
      <c r="AS336" s="153"/>
      <c r="AT336" s="153"/>
      <c r="AU336" s="153"/>
      <c r="AV336" s="153"/>
      <c r="AW336" s="286">
        <v>10193809040.736687</v>
      </c>
      <c r="AX336" s="287">
        <v>10193809040.736687</v>
      </c>
      <c r="AY336" s="288">
        <v>120240021112</v>
      </c>
      <c r="AZ336" s="157" t="s">
        <v>871</v>
      </c>
      <c r="BA336" s="159" t="s">
        <v>872</v>
      </c>
      <c r="BB336" s="159"/>
      <c r="BC336" s="159"/>
      <c r="BD336" s="159"/>
      <c r="BE336" s="159"/>
      <c r="BF336" s="159"/>
      <c r="BG336" s="159"/>
      <c r="BH336" s="153"/>
      <c r="BI336" s="153"/>
      <c r="BJ336" s="153"/>
      <c r="BK336" s="28" t="s">
        <v>864</v>
      </c>
    </row>
    <row r="337" spans="1:63" ht="12.95" customHeight="1" x14ac:dyDescent="0.25">
      <c r="A337" s="173" t="s">
        <v>856</v>
      </c>
      <c r="B337" s="173"/>
      <c r="C337" s="159" t="s">
        <v>873</v>
      </c>
      <c r="D337" s="159"/>
      <c r="E337" s="159"/>
      <c r="F337" s="159" t="s">
        <v>858</v>
      </c>
      <c r="G337" s="153" t="s">
        <v>859</v>
      </c>
      <c r="H337" s="159" t="s">
        <v>859</v>
      </c>
      <c r="I337" s="159" t="s">
        <v>172</v>
      </c>
      <c r="J337" s="159" t="s">
        <v>173</v>
      </c>
      <c r="K337" s="153"/>
      <c r="L337" s="153">
        <v>100</v>
      </c>
      <c r="M337" s="159">
        <v>230000000</v>
      </c>
      <c r="N337" s="182" t="s">
        <v>123</v>
      </c>
      <c r="O337" s="153" t="s">
        <v>854</v>
      </c>
      <c r="P337" s="153" t="s">
        <v>125</v>
      </c>
      <c r="Q337" s="153" t="s">
        <v>197</v>
      </c>
      <c r="R337" s="153" t="s">
        <v>874</v>
      </c>
      <c r="S337" s="159"/>
      <c r="T337" s="159"/>
      <c r="U337" s="153" t="s">
        <v>695</v>
      </c>
      <c r="V337" s="153" t="s">
        <v>860</v>
      </c>
      <c r="W337" s="153">
        <v>100</v>
      </c>
      <c r="X337" s="159">
        <v>0</v>
      </c>
      <c r="Y337" s="157">
        <v>0</v>
      </c>
      <c r="Z337" s="159"/>
      <c r="AA337" s="159" t="s">
        <v>138</v>
      </c>
      <c r="AB337" s="153"/>
      <c r="AC337" s="159"/>
      <c r="AD337" s="285"/>
      <c r="AE337" s="285"/>
      <c r="AF337" s="159"/>
      <c r="AG337" s="159">
        <v>18780124.550000001</v>
      </c>
      <c r="AH337" s="285">
        <v>18780124.550000001</v>
      </c>
      <c r="AI337" s="285">
        <v>21033739.496000003</v>
      </c>
      <c r="AJ337" s="285"/>
      <c r="AK337" s="159">
        <v>17751294.099999998</v>
      </c>
      <c r="AL337" s="285">
        <v>17751294.099999998</v>
      </c>
      <c r="AM337" s="285">
        <v>19881449.392000001</v>
      </c>
      <c r="AN337" s="285"/>
      <c r="AO337" s="159">
        <v>17584582.199999999</v>
      </c>
      <c r="AP337" s="285">
        <v>17584582.199999999</v>
      </c>
      <c r="AQ337" s="285">
        <v>19694732.063999999</v>
      </c>
      <c r="AR337" s="285"/>
      <c r="AS337" s="153"/>
      <c r="AT337" s="153"/>
      <c r="AU337" s="153"/>
      <c r="AV337" s="153"/>
      <c r="AW337" s="286">
        <v>54116000.849999994</v>
      </c>
      <c r="AX337" s="287">
        <v>60609920.952000007</v>
      </c>
      <c r="AY337" s="288">
        <v>120240021112</v>
      </c>
      <c r="AZ337" s="157" t="s">
        <v>875</v>
      </c>
      <c r="BA337" s="159" t="s">
        <v>876</v>
      </c>
      <c r="BB337" s="159"/>
      <c r="BC337" s="159"/>
      <c r="BD337" s="159"/>
      <c r="BE337" s="159"/>
      <c r="BF337" s="159"/>
      <c r="BG337" s="159"/>
      <c r="BH337" s="153"/>
      <c r="BI337" s="153"/>
      <c r="BJ337" s="153"/>
      <c r="BK337" s="28" t="s">
        <v>864</v>
      </c>
    </row>
    <row r="338" spans="1:63" ht="12.95" customHeight="1" x14ac:dyDescent="0.25">
      <c r="A338" s="173" t="s">
        <v>856</v>
      </c>
      <c r="B338" s="173"/>
      <c r="C338" s="159" t="s">
        <v>877</v>
      </c>
      <c r="D338" s="159"/>
      <c r="E338" s="159"/>
      <c r="F338" s="159" t="s">
        <v>858</v>
      </c>
      <c r="G338" s="153" t="s">
        <v>859</v>
      </c>
      <c r="H338" s="159" t="s">
        <v>859</v>
      </c>
      <c r="I338" s="159" t="s">
        <v>172</v>
      </c>
      <c r="J338" s="159" t="s">
        <v>173</v>
      </c>
      <c r="K338" s="153"/>
      <c r="L338" s="153">
        <v>100</v>
      </c>
      <c r="M338" s="159">
        <v>230000000</v>
      </c>
      <c r="N338" s="182" t="s">
        <v>123</v>
      </c>
      <c r="O338" s="153" t="s">
        <v>854</v>
      </c>
      <c r="P338" s="153" t="s">
        <v>125</v>
      </c>
      <c r="Q338" s="153" t="s">
        <v>122</v>
      </c>
      <c r="R338" s="153" t="s">
        <v>382</v>
      </c>
      <c r="S338" s="159"/>
      <c r="T338" s="159"/>
      <c r="U338" s="153" t="s">
        <v>695</v>
      </c>
      <c r="V338" s="153" t="s">
        <v>860</v>
      </c>
      <c r="W338" s="153">
        <v>100</v>
      </c>
      <c r="X338" s="159">
        <v>0</v>
      </c>
      <c r="Y338" s="157">
        <v>0</v>
      </c>
      <c r="Z338" s="159"/>
      <c r="AA338" s="159" t="s">
        <v>138</v>
      </c>
      <c r="AB338" s="153"/>
      <c r="AC338" s="159"/>
      <c r="AD338" s="285"/>
      <c r="AE338" s="285"/>
      <c r="AF338" s="159"/>
      <c r="AG338" s="159">
        <v>418096097.8696</v>
      </c>
      <c r="AH338" s="285">
        <v>418096097.8696</v>
      </c>
      <c r="AI338" s="285">
        <v>468267629.61395204</v>
      </c>
      <c r="AJ338" s="285"/>
      <c r="AK338" s="159">
        <v>438051178.89359999</v>
      </c>
      <c r="AL338" s="285">
        <v>438051178.89359999</v>
      </c>
      <c r="AM338" s="285">
        <v>490617320.36083204</v>
      </c>
      <c r="AN338" s="285"/>
      <c r="AO338" s="159">
        <v>427113034.74720001</v>
      </c>
      <c r="AP338" s="285">
        <v>427113034.74720001</v>
      </c>
      <c r="AQ338" s="285">
        <v>478366598.91686404</v>
      </c>
      <c r="AR338" s="285"/>
      <c r="AS338" s="153"/>
      <c r="AT338" s="153"/>
      <c r="AU338" s="153"/>
      <c r="AV338" s="153"/>
      <c r="AW338" s="286">
        <v>1283260311.5104001</v>
      </c>
      <c r="AX338" s="287">
        <v>1437251548.8916483</v>
      </c>
      <c r="AY338" s="288">
        <v>120240021112</v>
      </c>
      <c r="AZ338" s="157" t="s">
        <v>878</v>
      </c>
      <c r="BA338" s="159" t="s">
        <v>879</v>
      </c>
      <c r="BB338" s="159"/>
      <c r="BC338" s="159"/>
      <c r="BD338" s="159"/>
      <c r="BE338" s="159"/>
      <c r="BF338" s="159"/>
      <c r="BG338" s="159"/>
      <c r="BH338" s="153"/>
      <c r="BI338" s="153"/>
      <c r="BJ338" s="153"/>
      <c r="BK338" s="28" t="s">
        <v>864</v>
      </c>
    </row>
    <row r="339" spans="1:63" ht="12.95" customHeight="1" x14ac:dyDescent="0.25">
      <c r="A339" s="173" t="s">
        <v>856</v>
      </c>
      <c r="B339" s="173"/>
      <c r="C339" s="159" t="s">
        <v>880</v>
      </c>
      <c r="D339" s="159"/>
      <c r="E339" s="159"/>
      <c r="F339" s="159" t="s">
        <v>858</v>
      </c>
      <c r="G339" s="153" t="s">
        <v>859</v>
      </c>
      <c r="H339" s="159" t="s">
        <v>859</v>
      </c>
      <c r="I339" s="159" t="s">
        <v>172</v>
      </c>
      <c r="J339" s="159" t="s">
        <v>173</v>
      </c>
      <c r="K339" s="153"/>
      <c r="L339" s="153">
        <v>100</v>
      </c>
      <c r="M339" s="159">
        <v>230000000</v>
      </c>
      <c r="N339" s="182" t="s">
        <v>123</v>
      </c>
      <c r="O339" s="153" t="s">
        <v>854</v>
      </c>
      <c r="P339" s="153" t="s">
        <v>125</v>
      </c>
      <c r="Q339" s="153" t="s">
        <v>122</v>
      </c>
      <c r="R339" s="153" t="s">
        <v>382</v>
      </c>
      <c r="S339" s="159"/>
      <c r="T339" s="159"/>
      <c r="U339" s="153" t="s">
        <v>695</v>
      </c>
      <c r="V339" s="153" t="s">
        <v>860</v>
      </c>
      <c r="W339" s="153">
        <v>100</v>
      </c>
      <c r="X339" s="159">
        <v>0</v>
      </c>
      <c r="Y339" s="157">
        <v>0</v>
      </c>
      <c r="Z339" s="159"/>
      <c r="AA339" s="159" t="s">
        <v>138</v>
      </c>
      <c r="AB339" s="153"/>
      <c r="AC339" s="159"/>
      <c r="AD339" s="285"/>
      <c r="AE339" s="285"/>
      <c r="AF339" s="159"/>
      <c r="AG339" s="159">
        <v>1905806400.7950001</v>
      </c>
      <c r="AH339" s="285">
        <v>1905806400.7950001</v>
      </c>
      <c r="AI339" s="285">
        <v>2134503168.8904002</v>
      </c>
      <c r="AJ339" s="285"/>
      <c r="AK339" s="159">
        <v>1935438405.905</v>
      </c>
      <c r="AL339" s="285">
        <v>1935438405.905</v>
      </c>
      <c r="AM339" s="285">
        <v>2167691014.6136003</v>
      </c>
      <c r="AN339" s="285"/>
      <c r="AO339" s="159">
        <v>1897659304.9925001</v>
      </c>
      <c r="AP339" s="285">
        <v>1897659304.9925001</v>
      </c>
      <c r="AQ339" s="285">
        <v>2125378421.5916002</v>
      </c>
      <c r="AR339" s="285"/>
      <c r="AS339" s="153"/>
      <c r="AT339" s="153"/>
      <c r="AU339" s="153"/>
      <c r="AV339" s="153"/>
      <c r="AW339" s="286">
        <v>5738904111.6925001</v>
      </c>
      <c r="AX339" s="287">
        <v>6427572605.0956001</v>
      </c>
      <c r="AY339" s="288">
        <v>120240021112</v>
      </c>
      <c r="AZ339" s="157" t="s">
        <v>881</v>
      </c>
      <c r="BA339" s="159" t="s">
        <v>882</v>
      </c>
      <c r="BB339" s="159"/>
      <c r="BC339" s="159"/>
      <c r="BD339" s="159"/>
      <c r="BE339" s="159"/>
      <c r="BF339" s="159"/>
      <c r="BG339" s="159"/>
      <c r="BH339" s="153"/>
      <c r="BI339" s="153"/>
      <c r="BJ339" s="153"/>
      <c r="BK339" s="28" t="s">
        <v>864</v>
      </c>
    </row>
    <row r="340" spans="1:63" ht="12.95" customHeight="1" x14ac:dyDescent="0.25">
      <c r="A340" s="173" t="s">
        <v>856</v>
      </c>
      <c r="B340" s="173"/>
      <c r="C340" s="159" t="s">
        <v>883</v>
      </c>
      <c r="D340" s="159"/>
      <c r="E340" s="159"/>
      <c r="F340" s="159" t="s">
        <v>884</v>
      </c>
      <c r="G340" s="153" t="s">
        <v>885</v>
      </c>
      <c r="H340" s="159" t="s">
        <v>886</v>
      </c>
      <c r="I340" s="159" t="s">
        <v>172</v>
      </c>
      <c r="J340" s="159" t="s">
        <v>173</v>
      </c>
      <c r="K340" s="153"/>
      <c r="L340" s="153">
        <v>100</v>
      </c>
      <c r="M340" s="159">
        <v>230000000</v>
      </c>
      <c r="N340" s="182" t="s">
        <v>123</v>
      </c>
      <c r="O340" s="153" t="s">
        <v>854</v>
      </c>
      <c r="P340" s="153" t="s">
        <v>125</v>
      </c>
      <c r="Q340" s="153" t="s">
        <v>197</v>
      </c>
      <c r="R340" s="153" t="s">
        <v>874</v>
      </c>
      <c r="S340" s="159"/>
      <c r="T340" s="159"/>
      <c r="U340" s="153" t="s">
        <v>695</v>
      </c>
      <c r="V340" s="153" t="s">
        <v>860</v>
      </c>
      <c r="W340" s="153">
        <v>0</v>
      </c>
      <c r="X340" s="157">
        <v>100</v>
      </c>
      <c r="Y340" s="157">
        <v>0</v>
      </c>
      <c r="Z340" s="159"/>
      <c r="AA340" s="159" t="s">
        <v>138</v>
      </c>
      <c r="AB340" s="153"/>
      <c r="AC340" s="159"/>
      <c r="AD340" s="285"/>
      <c r="AE340" s="285"/>
      <c r="AF340" s="159"/>
      <c r="AG340" s="159">
        <v>117145422.5</v>
      </c>
      <c r="AH340" s="285">
        <v>117145422.5</v>
      </c>
      <c r="AI340" s="285">
        <v>131202873.20000002</v>
      </c>
      <c r="AJ340" s="285"/>
      <c r="AK340" s="159">
        <v>114083950</v>
      </c>
      <c r="AL340" s="285">
        <v>114083950</v>
      </c>
      <c r="AM340" s="285">
        <v>127774024.00000001</v>
      </c>
      <c r="AN340" s="285"/>
      <c r="AO340" s="159">
        <v>113416192.5</v>
      </c>
      <c r="AP340" s="285">
        <v>113416192.5</v>
      </c>
      <c r="AQ340" s="285">
        <v>127026135.60000001</v>
      </c>
      <c r="AR340" s="285"/>
      <c r="AS340" s="153"/>
      <c r="AT340" s="153"/>
      <c r="AU340" s="153"/>
      <c r="AV340" s="153"/>
      <c r="AW340" s="286">
        <v>344645565</v>
      </c>
      <c r="AX340" s="287">
        <v>386003032.80000007</v>
      </c>
      <c r="AY340" s="288">
        <v>120240021112</v>
      </c>
      <c r="AZ340" s="157" t="s">
        <v>887</v>
      </c>
      <c r="BA340" s="159" t="s">
        <v>888</v>
      </c>
      <c r="BB340" s="159"/>
      <c r="BC340" s="159"/>
      <c r="BD340" s="159"/>
      <c r="BE340" s="159"/>
      <c r="BF340" s="159"/>
      <c r="BG340" s="159"/>
      <c r="BH340" s="153"/>
      <c r="BI340" s="153"/>
      <c r="BJ340" s="153"/>
      <c r="BK340" s="28" t="s">
        <v>864</v>
      </c>
    </row>
    <row r="341" spans="1:63" ht="12.95" customHeight="1" x14ac:dyDescent="0.25">
      <c r="A341" s="335" t="s">
        <v>217</v>
      </c>
      <c r="B341" s="336"/>
      <c r="C341" s="337" t="s">
        <v>926</v>
      </c>
      <c r="D341" s="337"/>
      <c r="E341" s="337"/>
      <c r="F341" s="337" t="s">
        <v>519</v>
      </c>
      <c r="G341" s="338" t="s">
        <v>520</v>
      </c>
      <c r="H341" s="337" t="s">
        <v>520</v>
      </c>
      <c r="I341" s="337" t="s">
        <v>120</v>
      </c>
      <c r="J341" s="337"/>
      <c r="K341" s="338"/>
      <c r="L341" s="338">
        <v>80</v>
      </c>
      <c r="M341" s="337" t="s">
        <v>122</v>
      </c>
      <c r="N341" s="339" t="s">
        <v>224</v>
      </c>
      <c r="O341" s="338" t="s">
        <v>907</v>
      </c>
      <c r="P341" s="338" t="s">
        <v>125</v>
      </c>
      <c r="Q341" s="338">
        <v>230000000</v>
      </c>
      <c r="R341" s="338" t="s">
        <v>174</v>
      </c>
      <c r="S341" s="337"/>
      <c r="T341" s="337" t="s">
        <v>146</v>
      </c>
      <c r="U341" s="338"/>
      <c r="V341" s="338"/>
      <c r="W341" s="338">
        <v>0</v>
      </c>
      <c r="X341" s="340">
        <v>90</v>
      </c>
      <c r="Y341" s="340">
        <v>10</v>
      </c>
      <c r="Z341" s="337"/>
      <c r="AA341" s="337" t="s">
        <v>138</v>
      </c>
      <c r="AB341" s="338"/>
      <c r="AC341" s="337"/>
      <c r="AD341" s="341">
        <v>5133786</v>
      </c>
      <c r="AE341" s="341">
        <v>5749840.3200000003</v>
      </c>
      <c r="AF341" s="337"/>
      <c r="AG341" s="337"/>
      <c r="AH341" s="341">
        <v>16172217</v>
      </c>
      <c r="AI341" s="341">
        <v>18112883.040000003</v>
      </c>
      <c r="AJ341" s="341"/>
      <c r="AK341" s="337"/>
      <c r="AL341" s="341"/>
      <c r="AM341" s="341"/>
      <c r="AN341" s="341"/>
      <c r="AO341" s="337"/>
      <c r="AP341" s="341"/>
      <c r="AQ341" s="341"/>
      <c r="AR341" s="341"/>
      <c r="AS341" s="338"/>
      <c r="AT341" s="338"/>
      <c r="AU341" s="338"/>
      <c r="AV341" s="338"/>
      <c r="AW341" s="342">
        <v>21306003</v>
      </c>
      <c r="AX341" s="343">
        <v>23862723.360000003</v>
      </c>
      <c r="AY341" s="344" t="s">
        <v>129</v>
      </c>
      <c r="AZ341" s="340" t="s">
        <v>913</v>
      </c>
      <c r="BA341" s="337" t="s">
        <v>914</v>
      </c>
      <c r="BB341" s="337"/>
      <c r="BC341" s="337"/>
      <c r="BD341" s="337"/>
      <c r="BE341" s="337"/>
      <c r="BF341" s="337"/>
      <c r="BG341" s="337"/>
      <c r="BH341" s="338"/>
      <c r="BI341" s="338"/>
      <c r="BJ341" s="345"/>
      <c r="BK341" s="346" t="s">
        <v>864</v>
      </c>
    </row>
    <row r="342" spans="1:63" ht="12.95" customHeight="1" x14ac:dyDescent="0.25">
      <c r="A342" s="335" t="s">
        <v>217</v>
      </c>
      <c r="B342" s="336"/>
      <c r="C342" s="337" t="s">
        <v>927</v>
      </c>
      <c r="D342" s="337"/>
      <c r="E342" s="337"/>
      <c r="F342" s="337" t="s">
        <v>519</v>
      </c>
      <c r="G342" s="338" t="s">
        <v>520</v>
      </c>
      <c r="H342" s="337" t="s">
        <v>520</v>
      </c>
      <c r="I342" s="337" t="s">
        <v>143</v>
      </c>
      <c r="J342" s="337" t="s">
        <v>651</v>
      </c>
      <c r="K342" s="338"/>
      <c r="L342" s="338">
        <v>80</v>
      </c>
      <c r="M342" s="337" t="s">
        <v>122</v>
      </c>
      <c r="N342" s="339" t="s">
        <v>224</v>
      </c>
      <c r="O342" s="338" t="s">
        <v>907</v>
      </c>
      <c r="P342" s="338" t="s">
        <v>125</v>
      </c>
      <c r="Q342" s="338">
        <v>230000000</v>
      </c>
      <c r="R342" s="338" t="s">
        <v>174</v>
      </c>
      <c r="S342" s="337"/>
      <c r="T342" s="337" t="s">
        <v>146</v>
      </c>
      <c r="U342" s="338"/>
      <c r="V342" s="338"/>
      <c r="W342" s="338">
        <v>0</v>
      </c>
      <c r="X342" s="340">
        <v>90</v>
      </c>
      <c r="Y342" s="340">
        <v>10</v>
      </c>
      <c r="Z342" s="337"/>
      <c r="AA342" s="337" t="s">
        <v>138</v>
      </c>
      <c r="AB342" s="338"/>
      <c r="AC342" s="337"/>
      <c r="AD342" s="341">
        <v>1774642</v>
      </c>
      <c r="AE342" s="341">
        <v>1987599.0400000003</v>
      </c>
      <c r="AF342" s="337"/>
      <c r="AG342" s="337"/>
      <c r="AH342" s="341">
        <v>5590396</v>
      </c>
      <c r="AI342" s="341">
        <v>6261243.5200000005</v>
      </c>
      <c r="AJ342" s="341"/>
      <c r="AK342" s="337"/>
      <c r="AL342" s="341"/>
      <c r="AM342" s="341">
        <v>0</v>
      </c>
      <c r="AN342" s="341"/>
      <c r="AO342" s="337"/>
      <c r="AP342" s="341"/>
      <c r="AQ342" s="341">
        <v>0</v>
      </c>
      <c r="AR342" s="341"/>
      <c r="AS342" s="338"/>
      <c r="AT342" s="338"/>
      <c r="AU342" s="338">
        <v>0</v>
      </c>
      <c r="AV342" s="338"/>
      <c r="AW342" s="342">
        <v>7365038</v>
      </c>
      <c r="AX342" s="343">
        <v>8248842.5600000005</v>
      </c>
      <c r="AY342" s="344" t="s">
        <v>129</v>
      </c>
      <c r="AZ342" s="340" t="s">
        <v>915</v>
      </c>
      <c r="BA342" s="337" t="s">
        <v>916</v>
      </c>
      <c r="BB342" s="337"/>
      <c r="BC342" s="337"/>
      <c r="BD342" s="337"/>
      <c r="BE342" s="337"/>
      <c r="BF342" s="337"/>
      <c r="BG342" s="337"/>
      <c r="BH342" s="338"/>
      <c r="BI342" s="338"/>
      <c r="BJ342" s="345"/>
      <c r="BK342" s="346" t="s">
        <v>864</v>
      </c>
    </row>
    <row r="343" spans="1:63" ht="12.95" customHeight="1" x14ac:dyDescent="0.25">
      <c r="A343" s="335" t="s">
        <v>917</v>
      </c>
      <c r="B343" s="336"/>
      <c r="C343" s="337" t="s">
        <v>928</v>
      </c>
      <c r="D343" s="337"/>
      <c r="E343" s="337"/>
      <c r="F343" s="337" t="s">
        <v>918</v>
      </c>
      <c r="G343" s="338" t="s">
        <v>919</v>
      </c>
      <c r="H343" s="337" t="s">
        <v>920</v>
      </c>
      <c r="I343" s="337" t="s">
        <v>643</v>
      </c>
      <c r="J343" s="337" t="s">
        <v>380</v>
      </c>
      <c r="K343" s="338"/>
      <c r="L343" s="338">
        <v>70</v>
      </c>
      <c r="M343" s="337">
        <v>230000000</v>
      </c>
      <c r="N343" s="339" t="s">
        <v>224</v>
      </c>
      <c r="O343" s="338" t="s">
        <v>907</v>
      </c>
      <c r="P343" s="338" t="s">
        <v>125</v>
      </c>
      <c r="Q343" s="338" t="s">
        <v>122</v>
      </c>
      <c r="R343" s="338" t="s">
        <v>382</v>
      </c>
      <c r="S343" s="337"/>
      <c r="T343" s="337"/>
      <c r="U343" s="338" t="s">
        <v>921</v>
      </c>
      <c r="V343" s="338" t="s">
        <v>127</v>
      </c>
      <c r="W343" s="338">
        <v>0</v>
      </c>
      <c r="X343" s="340">
        <v>100</v>
      </c>
      <c r="Y343" s="340">
        <v>0</v>
      </c>
      <c r="Z343" s="337"/>
      <c r="AA343" s="337" t="s">
        <v>138</v>
      </c>
      <c r="AB343" s="338"/>
      <c r="AC343" s="337"/>
      <c r="AD343" s="341">
        <v>1519314558.7331002</v>
      </c>
      <c r="AE343" s="341">
        <v>1701632305.7810724</v>
      </c>
      <c r="AF343" s="337"/>
      <c r="AG343" s="337"/>
      <c r="AH343" s="341">
        <v>4537099049.8887997</v>
      </c>
      <c r="AI343" s="341">
        <v>5081550935.8754559</v>
      </c>
      <c r="AJ343" s="341"/>
      <c r="AK343" s="337"/>
      <c r="AL343" s="341">
        <v>4651742676.4190006</v>
      </c>
      <c r="AM343" s="341">
        <v>5209951797.5892811</v>
      </c>
      <c r="AN343" s="341"/>
      <c r="AO343" s="337"/>
      <c r="AP343" s="341"/>
      <c r="AQ343" s="341"/>
      <c r="AR343" s="341"/>
      <c r="AS343" s="338"/>
      <c r="AT343" s="338"/>
      <c r="AU343" s="338"/>
      <c r="AV343" s="338"/>
      <c r="AW343" s="342">
        <v>10708156285.040901</v>
      </c>
      <c r="AX343" s="343">
        <v>11993135039.24581</v>
      </c>
      <c r="AY343" s="344" t="s">
        <v>129</v>
      </c>
      <c r="AZ343" s="340" t="s">
        <v>922</v>
      </c>
      <c r="BA343" s="337" t="s">
        <v>923</v>
      </c>
      <c r="BB343" s="337"/>
      <c r="BC343" s="337"/>
      <c r="BD343" s="337"/>
      <c r="BE343" s="337"/>
      <c r="BF343" s="337"/>
      <c r="BG343" s="337"/>
      <c r="BH343" s="338"/>
      <c r="BI343" s="338"/>
      <c r="BJ343" s="345"/>
      <c r="BK343" s="346" t="s">
        <v>864</v>
      </c>
    </row>
    <row r="344" spans="1:63" ht="12.95" customHeight="1" x14ac:dyDescent="0.25">
      <c r="A344" s="140"/>
      <c r="B344" s="136"/>
      <c r="C344" s="136"/>
      <c r="D344" s="136"/>
      <c r="E344" s="216" t="s">
        <v>370</v>
      </c>
      <c r="F344" s="136"/>
      <c r="G344" s="136"/>
      <c r="H344" s="136"/>
      <c r="I344" s="136"/>
      <c r="J344" s="136"/>
      <c r="K344" s="136"/>
      <c r="L344" s="136"/>
      <c r="M344" s="136"/>
      <c r="N344" s="136"/>
      <c r="O344" s="136"/>
      <c r="P344" s="136"/>
      <c r="Q344" s="136"/>
      <c r="R344" s="136"/>
      <c r="S344" s="136"/>
      <c r="T344" s="136"/>
      <c r="U344" s="136"/>
      <c r="V344" s="136"/>
      <c r="W344" s="136"/>
      <c r="X344" s="136"/>
      <c r="Y344" s="136"/>
      <c r="Z344" s="136"/>
      <c r="AA344" s="136"/>
      <c r="AB344" s="136"/>
      <c r="AC344" s="141"/>
      <c r="AD344" s="141"/>
      <c r="AE344" s="141"/>
      <c r="AF344" s="141"/>
      <c r="AG344" s="141"/>
      <c r="AH344" s="141"/>
      <c r="AI344" s="141"/>
      <c r="AJ344" s="141"/>
      <c r="AK344" s="141"/>
      <c r="AL344" s="141"/>
      <c r="AM344" s="141"/>
      <c r="AN344" s="141"/>
      <c r="AO344" s="141"/>
      <c r="AP344" s="141"/>
      <c r="AQ344" s="141"/>
      <c r="AR344" s="141"/>
      <c r="AS344" s="141"/>
      <c r="AT344" s="141"/>
      <c r="AU344" s="141"/>
      <c r="AV344" s="137"/>
      <c r="AW344" s="126">
        <f>SUM(AW207:AW343)</f>
        <v>82322205010.751251</v>
      </c>
      <c r="AX344" s="126">
        <f>SUM(AX207:AX343)</f>
        <v>90130897141.774948</v>
      </c>
      <c r="AY344" s="136"/>
      <c r="AZ344" s="136"/>
      <c r="BA344" s="136"/>
      <c r="BB344" s="136"/>
      <c r="BC344" s="136"/>
      <c r="BD344" s="136"/>
      <c r="BE344" s="136"/>
      <c r="BF344" s="136"/>
      <c r="BG344" s="136"/>
      <c r="BH344" s="136"/>
      <c r="BI344" s="136"/>
      <c r="BJ344" s="142"/>
      <c r="BK344" s="142"/>
    </row>
    <row r="345" spans="1:63" ht="12.95" customHeight="1" thickBot="1" x14ac:dyDescent="0.3">
      <c r="A345" s="145"/>
      <c r="B345" s="146"/>
      <c r="C345" s="146"/>
      <c r="D345" s="146"/>
      <c r="E345" s="219" t="s">
        <v>371</v>
      </c>
      <c r="F345" s="146"/>
      <c r="G345" s="146"/>
      <c r="H345" s="146"/>
      <c r="I345" s="146"/>
      <c r="J345" s="146"/>
      <c r="K345" s="146"/>
      <c r="L345" s="146"/>
      <c r="M345" s="146"/>
      <c r="N345" s="146"/>
      <c r="O345" s="146"/>
      <c r="P345" s="146"/>
      <c r="Q345" s="146"/>
      <c r="R345" s="146"/>
      <c r="S345" s="146"/>
      <c r="T345" s="146"/>
      <c r="U345" s="146"/>
      <c r="V345" s="146"/>
      <c r="W345" s="146"/>
      <c r="X345" s="146"/>
      <c r="Y345" s="146"/>
      <c r="Z345" s="146"/>
      <c r="AA345" s="146"/>
      <c r="AB345" s="146"/>
      <c r="AC345" s="147"/>
      <c r="AD345" s="147"/>
      <c r="AE345" s="147"/>
      <c r="AF345" s="147"/>
      <c r="AG345" s="147"/>
      <c r="AH345" s="147"/>
      <c r="AI345" s="147"/>
      <c r="AJ345" s="147"/>
      <c r="AK345" s="147"/>
      <c r="AL345" s="147"/>
      <c r="AM345" s="147"/>
      <c r="AN345" s="147"/>
      <c r="AO345" s="147"/>
      <c r="AP345" s="147"/>
      <c r="AQ345" s="147"/>
      <c r="AR345" s="147"/>
      <c r="AS345" s="147"/>
      <c r="AT345" s="147"/>
      <c r="AU345" s="147"/>
      <c r="AV345" s="148"/>
      <c r="AW345" s="130">
        <f>AW158+AW205+AW344</f>
        <v>101978687717.93855</v>
      </c>
      <c r="AX345" s="130">
        <f>AX158+AX205+AX344</f>
        <v>112146157773.82472</v>
      </c>
      <c r="AY345" s="136"/>
      <c r="AZ345" s="136"/>
      <c r="BA345" s="136"/>
      <c r="BB345" s="136"/>
      <c r="BC345" s="136"/>
      <c r="BD345" s="136"/>
      <c r="BE345" s="136"/>
      <c r="BF345" s="136"/>
      <c r="BG345" s="136"/>
      <c r="BH345" s="136"/>
      <c r="BI345" s="136"/>
      <c r="BJ345" s="142"/>
      <c r="BK345" s="142"/>
    </row>
    <row r="347" spans="1:63" ht="12.95" customHeight="1" x14ac:dyDescent="0.25">
      <c r="AD347" s="38"/>
      <c r="BA347" s="39"/>
    </row>
  </sheetData>
  <protectedRanges>
    <protectedRange sqref="G171" name="Диапазон3_27_1_2_1_1_1_24_1_1_1" securityDescriptor="O:WDG:WDD:(A;;CC;;;S-1-5-21-1281035640-548247933-376692995-11259)(A;;CC;;;S-1-5-21-1281035640-548247933-376692995-11258)(A;;CC;;;S-1-5-21-1281035640-548247933-376692995-5864)"/>
    <protectedRange sqref="H171" name="Диапазон3_27_1_2_2_1_1_24_1_1_1" securityDescriptor="O:WDG:WDD:(A;;CC;;;S-1-5-21-1281035640-548247933-376692995-11259)(A;;CC;;;S-1-5-21-1281035640-548247933-376692995-11258)(A;;CC;;;S-1-5-21-1281035640-548247933-376692995-5864)"/>
    <protectedRange sqref="I258" name="Диапазон3_74_5_1_5_2_1_1_1_1_1_2" securityDescriptor="O:WDG:WDD:(A;;CC;;;S-1-5-21-1281035640-548247933-376692995-11259)(A;;CC;;;S-1-5-21-1281035640-548247933-376692995-11258)(A;;CC;;;S-1-5-21-1281035640-548247933-376692995-5864)"/>
    <protectedRange sqref="I259" name="Диапазон3_74_5_1_5_2_1_1_1_1_1_2_4_1" securityDescriptor="O:WDG:WDD:(A;;CC;;;S-1-5-21-1281035640-548247933-376692995-11259)(A;;CC;;;S-1-5-21-1281035640-548247933-376692995-11258)(A;;CC;;;S-1-5-21-1281035640-548247933-376692995-5864)"/>
    <protectedRange sqref="J228" name="Диапазон3_74_5_1_5_2_1_1_1_1_1_2_5_1_1_1" securityDescriptor="O:WDG:WDD:(A;;CC;;;S-1-5-21-1281035640-548247933-376692995-11259)(A;;CC;;;S-1-5-21-1281035640-548247933-376692995-11258)(A;;CC;;;S-1-5-21-1281035640-548247933-376692995-5864)"/>
    <protectedRange sqref="K262" name="Диапазон3_74_5_1_5_2_1_1_1_1_1_2_5_2_1_1_1" securityDescriptor="O:WDG:WDD:(A;;CC;;;S-1-5-21-1281035640-548247933-376692995-11259)(A;;CC;;;S-1-5-21-1281035640-548247933-376692995-11258)(A;;CC;;;S-1-5-21-1281035640-548247933-376692995-5864)"/>
    <protectedRange sqref="K266" name="Диапазон3_74_5_1_5_2_1_1_1_1_1_2_5_2_1_2_1" securityDescriptor="O:WDG:WDD:(A;;CC;;;S-1-5-21-1281035640-548247933-376692995-11259)(A;;CC;;;S-1-5-21-1281035640-548247933-376692995-11258)(A;;CC;;;S-1-5-21-1281035640-548247933-376692995-5864)"/>
    <protectedRange sqref="K270" name="Диапазон3_74_5_1_5_2_1_1_1_1_1_2_5_2_1_3_1" securityDescriptor="O:WDG:WDD:(A;;CC;;;S-1-5-21-1281035640-548247933-376692995-11259)(A;;CC;;;S-1-5-21-1281035640-548247933-376692995-11258)(A;;CC;;;S-1-5-21-1281035640-548247933-376692995-5864)"/>
    <protectedRange sqref="K274" name="Диапазон3_74_5_1_5_2_1_1_1_1_1_2_5_2_1_4_1" securityDescriptor="O:WDG:WDD:(A;;CC;;;S-1-5-21-1281035640-548247933-376692995-11259)(A;;CC;;;S-1-5-21-1281035640-548247933-376692995-11258)(A;;CC;;;S-1-5-21-1281035640-548247933-376692995-5864)"/>
    <protectedRange sqref="G274" name="Диапазон3_27_1_2_1_1_1_89_1_1_1" securityDescriptor="O:WDG:WDD:(A;;CC;;;S-1-5-21-1281035640-548247933-376692995-11259)(A;;CC;;;S-1-5-21-1281035640-548247933-376692995-11258)(A;;CC;;;S-1-5-21-1281035640-548247933-376692995-5864)"/>
    <protectedRange sqref="H274" name="Диапазон3_27_1_2_2_1_1_89_1_1_1" securityDescriptor="O:WDG:WDD:(A;;CC;;;S-1-5-21-1281035640-548247933-376692995-11259)(A;;CC;;;S-1-5-21-1281035640-548247933-376692995-11258)(A;;CC;;;S-1-5-21-1281035640-548247933-376692995-5864)"/>
    <protectedRange sqref="J229" name="Диапазон3_74_5_1_5_2_1_1_1_1_1_2_5_1_1_1_1_1" securityDescriptor="O:WDG:WDD:(A;;CC;;;S-1-5-21-1281035640-548247933-376692995-11259)(A;;CC;;;S-1-5-21-1281035640-548247933-376692995-11258)(A;;CC;;;S-1-5-21-1281035640-548247933-376692995-5864)"/>
    <protectedRange sqref="K277" name="Диапазон3_74_5_1_5_2_1_1_1_1_1_2_5_2_1_4_1_1" securityDescriptor="O:WDG:WDD:(A;;CC;;;S-1-5-21-1281035640-548247933-376692995-11259)(A;;CC;;;S-1-5-21-1281035640-548247933-376692995-11258)(A;;CC;;;S-1-5-21-1281035640-548247933-376692995-5864)"/>
    <protectedRange sqref="G277" name="Диапазон3_27_1_2_1_1_1_89_1_1_1_1" securityDescriptor="O:WDG:WDD:(A;;CC;;;S-1-5-21-1281035640-548247933-376692995-11259)(A;;CC;;;S-1-5-21-1281035640-548247933-376692995-11258)(A;;CC;;;S-1-5-21-1281035640-548247933-376692995-5864)"/>
    <protectedRange sqref="H277" name="Диапазон3_27_1_2_2_1_1_89_1_1_1_1" securityDescriptor="O:WDG:WDD:(A;;CC;;;S-1-5-21-1281035640-548247933-376692995-11259)(A;;CC;;;S-1-5-21-1281035640-548247933-376692995-11258)(A;;CC;;;S-1-5-21-1281035640-548247933-376692995-5864)"/>
    <protectedRange sqref="G173 G178 G181 G184" name="Диапазон3_27_1_2_1_1_1_24_1_1_1_1" securityDescriptor="O:WDG:WDD:(A;;CC;;;S-1-5-21-1281035640-548247933-376692995-11259)(A;;CC;;;S-1-5-21-1281035640-548247933-376692995-11258)(A;;CC;;;S-1-5-21-1281035640-548247933-376692995-5864)"/>
    <protectedRange sqref="H173 H178 H181 H184" name="Диапазон3_27_1_2_2_1_1_24_1_1_1_1" securityDescriptor="O:WDG:WDD:(A;;CC;;;S-1-5-21-1281035640-548247933-376692995-11259)(A;;CC;;;S-1-5-21-1281035640-548247933-376692995-11258)(A;;CC;;;S-1-5-21-1281035640-548247933-376692995-5864)"/>
    <protectedRange sqref="K271" name="Диапазон3_74_5_1_5_2_1_1_1_1_1_2_5_2_1_3_1_1" securityDescriptor="O:WDG:WDD:(A;;CC;;;S-1-5-21-1281035640-548247933-376692995-11259)(A;;CC;;;S-1-5-21-1281035640-548247933-376692995-11258)(A;;CC;;;S-1-5-21-1281035640-548247933-376692995-5864)"/>
    <protectedRange sqref="K267" name="Диапазон3_74_5_1_5_2_1_1_1_1_1_2_5_2_1_2_1_1" securityDescriptor="O:WDG:WDD:(A;;CC;;;S-1-5-21-1281035640-548247933-376692995-11259)(A;;CC;;;S-1-5-21-1281035640-548247933-376692995-11258)(A;;CC;;;S-1-5-21-1281035640-548247933-376692995-5864)"/>
    <protectedRange sqref="J230" name="Диапазон3_74_5_1_5_2_1_1_1_1_1_2_5_1_1_1_1_1_1" securityDescriptor="O:WDG:WDD:(A;;CC;;;S-1-5-21-1281035640-548247933-376692995-11259)(A;;CC;;;S-1-5-21-1281035640-548247933-376692995-11258)(A;;CC;;;S-1-5-21-1281035640-548247933-376692995-5864)"/>
    <protectedRange sqref="J292:J294" name="Диапазон3_74_5_1_5_2_1_1_1_1_1_2_5_1_1_1_1_1_1_1" securityDescriptor="O:WDG:WDD:(A;;CC;;;S-1-5-21-1281035640-548247933-376692995-11259)(A;;CC;;;S-1-5-21-1281035640-548247933-376692995-11258)(A;;CC;;;S-1-5-21-1281035640-548247933-376692995-5864)"/>
    <protectedRange sqref="K268" name="Диапазон3_74_5_1_5_2_1_1_1_1_1_2_5_2_1_2_1_1_1" securityDescriptor="O:WDG:WDD:(A;;CC;;;S-1-5-21-1281035640-548247933-376692995-11259)(A;;CC;;;S-1-5-21-1281035640-548247933-376692995-11258)(A;;CC;;;S-1-5-21-1281035640-548247933-376692995-5864)"/>
    <protectedRange sqref="G174" name="Диапазон3_27_1_2_1_1_1_24_1_1_1_1_1" securityDescriptor="O:WDG:WDD:(A;;CC;;;S-1-5-21-1281035640-548247933-376692995-11259)(A;;CC;;;S-1-5-21-1281035640-548247933-376692995-11258)(A;;CC;;;S-1-5-21-1281035640-548247933-376692995-5864)"/>
    <protectedRange sqref="H174" name="Диапазон3_27_1_2_2_1_1_24_1_1_1_1_1" securityDescriptor="O:WDG:WDD:(A;;CC;;;S-1-5-21-1281035640-548247933-376692995-11259)(A;;CC;;;S-1-5-21-1281035640-548247933-376692995-11258)(A;;CC;;;S-1-5-21-1281035640-548247933-376692995-5864)"/>
    <protectedRange sqref="G179" name="Диапазон3_27_1_2_1_1_1_24_1_1_1_1_2" securityDescriptor="O:WDG:WDD:(A;;CC;;;S-1-5-21-1281035640-548247933-376692995-11259)(A;;CC;;;S-1-5-21-1281035640-548247933-376692995-11258)(A;;CC;;;S-1-5-21-1281035640-548247933-376692995-5864)"/>
    <protectedRange sqref="H179" name="Диапазон3_27_1_2_2_1_1_24_1_1_1_1_2" securityDescriptor="O:WDG:WDD:(A;;CC;;;S-1-5-21-1281035640-548247933-376692995-11259)(A;;CC;;;S-1-5-21-1281035640-548247933-376692995-11258)(A;;CC;;;S-1-5-21-1281035640-548247933-376692995-5864)"/>
    <protectedRange sqref="G182" name="Диапазон3_27_1_2_1_1_1_24_1_1_1_1_3" securityDescriptor="O:WDG:WDD:(A;;CC;;;S-1-5-21-1281035640-548247933-376692995-11259)(A;;CC;;;S-1-5-21-1281035640-548247933-376692995-11258)(A;;CC;;;S-1-5-21-1281035640-548247933-376692995-5864)"/>
    <protectedRange sqref="H182" name="Диапазон3_27_1_2_2_1_1_24_1_1_1_1_3" securityDescriptor="O:WDG:WDD:(A;;CC;;;S-1-5-21-1281035640-548247933-376692995-11259)(A;;CC;;;S-1-5-21-1281035640-548247933-376692995-11258)(A;;CC;;;S-1-5-21-1281035640-548247933-376692995-5864)"/>
    <protectedRange sqref="G185" name="Диапазон3_27_1_2_1_1_1_24_1_1_1_1_4" securityDescriptor="O:WDG:WDD:(A;;CC;;;S-1-5-21-1281035640-548247933-376692995-11259)(A;;CC;;;S-1-5-21-1281035640-548247933-376692995-11258)(A;;CC;;;S-1-5-21-1281035640-548247933-376692995-5864)"/>
    <protectedRange sqref="H185" name="Диапазон3_27_1_2_2_1_1_24_1_1_1_1_4" securityDescriptor="O:WDG:WDD:(A;;CC;;;S-1-5-21-1281035640-548247933-376692995-11259)(A;;CC;;;S-1-5-21-1281035640-548247933-376692995-11258)(A;;CC;;;S-1-5-21-1281035640-548247933-376692995-5864)"/>
    <protectedRange sqref="G187" name="Диапазон3_27_1_2_1_1_1_24_1_1_1_2" securityDescriptor="O:WDG:WDD:(A;;CC;;;S-1-5-21-1281035640-548247933-376692995-11259)(A;;CC;;;S-1-5-21-1281035640-548247933-376692995-11258)(A;;CC;;;S-1-5-21-1281035640-548247933-376692995-5864)"/>
    <protectedRange sqref="H187" name="Диапазон3_27_1_2_2_1_1_24_1_1_1_2" securityDescriptor="O:WDG:WDD:(A;;CC;;;S-1-5-21-1281035640-548247933-376692995-11259)(A;;CC;;;S-1-5-21-1281035640-548247933-376692995-11258)(A;;CC;;;S-1-5-21-1281035640-548247933-376692995-5864)"/>
    <protectedRange sqref="K272" name="Диапазон3_74_5_1_5_2_1_1_1_1_1_2_5_2_1_3_1_1_1" securityDescriptor="O:WDG:WDD:(A;;CC;;;S-1-5-21-1281035640-548247933-376692995-11259)(A;;CC;;;S-1-5-21-1281035640-548247933-376692995-11258)(A;;CC;;;S-1-5-21-1281035640-548247933-376692995-5864)"/>
    <protectedRange sqref="J312" name="Диапазон3_74_5_1_5_2_1_1_1_1_1_2_5_1_1_1_1_1_1_2" securityDescriptor="O:WDG:WDD:(A;;CC;;;S-1-5-21-1281035640-548247933-376692995-11259)(A;;CC;;;S-1-5-21-1281035640-548247933-376692995-11258)(A;;CC;;;S-1-5-21-1281035640-548247933-376692995-5864)"/>
    <protectedRange sqref="K308:K311" name="Диапазон3_74_5_1_5_2_1_1_1_1_1_2_5_2_1_2_1_1_1_1" securityDescriptor="O:WDG:WDD:(A;;CC;;;S-1-5-21-1281035640-548247933-376692995-11259)(A;;CC;;;S-1-5-21-1281035640-548247933-376692995-11258)(A;;CC;;;S-1-5-21-1281035640-548247933-376692995-5864)"/>
    <protectedRange sqref="G175" name="Диапазон3_27_1_2_1_1_1_24_1_1_1_1_1_1" securityDescriptor="O:WDG:WDD:(A;;CC;;;S-1-5-21-1281035640-548247933-376692995-11259)(A;;CC;;;S-1-5-21-1281035640-548247933-376692995-11258)(A;;CC;;;S-1-5-21-1281035640-548247933-376692995-5864)"/>
    <protectedRange sqref="H175" name="Диапазон3_27_1_2_2_1_1_24_1_1_1_1_1_1" securityDescriptor="O:WDG:WDD:(A;;CC;;;S-1-5-21-1281035640-548247933-376692995-11259)(A;;CC;;;S-1-5-21-1281035640-548247933-376692995-11258)(A;;CC;;;S-1-5-21-1281035640-548247933-376692995-5864)"/>
    <protectedRange sqref="G180" name="Диапазон3_27_1_2_1_1_1_24_1_1_1_1_2_1" securityDescriptor="O:WDG:WDD:(A;;CC;;;S-1-5-21-1281035640-548247933-376692995-11259)(A;;CC;;;S-1-5-21-1281035640-548247933-376692995-11258)(A;;CC;;;S-1-5-21-1281035640-548247933-376692995-5864)"/>
    <protectedRange sqref="H180" name="Диапазон3_27_1_2_2_1_1_24_1_1_1_1_2_1" securityDescriptor="O:WDG:WDD:(A;;CC;;;S-1-5-21-1281035640-548247933-376692995-11259)(A;;CC;;;S-1-5-21-1281035640-548247933-376692995-11258)(A;;CC;;;S-1-5-21-1281035640-548247933-376692995-5864)"/>
    <protectedRange sqref="G183" name="Диапазон3_27_1_2_1_1_1_24_1_1_1_1_3_1" securityDescriptor="O:WDG:WDD:(A;;CC;;;S-1-5-21-1281035640-548247933-376692995-11259)(A;;CC;;;S-1-5-21-1281035640-548247933-376692995-11258)(A;;CC;;;S-1-5-21-1281035640-548247933-376692995-5864)"/>
    <protectedRange sqref="H183" name="Диапазон3_27_1_2_2_1_1_24_1_1_1_1_3_1" securityDescriptor="O:WDG:WDD:(A;;CC;;;S-1-5-21-1281035640-548247933-376692995-11259)(A;;CC;;;S-1-5-21-1281035640-548247933-376692995-11258)(A;;CC;;;S-1-5-21-1281035640-548247933-376692995-5864)"/>
    <protectedRange sqref="G196" name="Диапазон3_27_1_2_1_1_1_24_1_1_1_3" securityDescriptor="O:WDG:WDD:(A;;CC;;;S-1-5-21-1281035640-548247933-376692995-11259)(A;;CC;;;S-1-5-21-1281035640-548247933-376692995-11258)(A;;CC;;;S-1-5-21-1281035640-548247933-376692995-5864)"/>
    <protectedRange sqref="H196" name="Диапазон3_27_1_2_2_1_1_24_1_1_1_3" securityDescriptor="O:WDG:WDD:(A;;CC;;;S-1-5-21-1281035640-548247933-376692995-11259)(A;;CC;;;S-1-5-21-1281035640-548247933-376692995-11258)(A;;CC;;;S-1-5-21-1281035640-548247933-376692995-5864)"/>
    <protectedRange sqref="K314 K318 K322 K326" name="Диапазон3_74_5_1_5_2_1_1_1_1_1_2_5_2_1_2_1_1_1_2" securityDescriptor="O:WDG:WDD:(A;;CC;;;S-1-5-21-1281035640-548247933-376692995-11259)(A;;CC;;;S-1-5-21-1281035640-548247933-376692995-11258)(A;;CC;;;S-1-5-21-1281035640-548247933-376692995-5864)"/>
    <protectedRange sqref="G186" name="Диапазон3_27_1_2_1_1_1_24_1_1_1_1_4_1" securityDescriptor="O:WDG:WDD:(A;;CC;;;S-1-5-21-1281035640-548247933-376692995-11259)(A;;CC;;;S-1-5-21-1281035640-548247933-376692995-11258)(A;;CC;;;S-1-5-21-1281035640-548247933-376692995-5864)"/>
    <protectedRange sqref="H186" name="Диапазон3_27_1_2_2_1_1_24_1_1_1_1_4_1" securityDescriptor="O:WDG:WDD:(A;;CC;;;S-1-5-21-1281035640-548247933-376692995-11259)(A;;CC;;;S-1-5-21-1281035640-548247933-376692995-11258)(A;;CC;;;S-1-5-21-1281035640-548247933-376692995-5864)"/>
    <protectedRange sqref="G197" name="Диапазон3_27_1_2_1_1_1_24_1_1_1_3_1" securityDescriptor="O:WDG:WDD:(A;;CC;;;S-1-5-21-1281035640-548247933-376692995-11259)(A;;CC;;;S-1-5-21-1281035640-548247933-376692995-11258)(A;;CC;;;S-1-5-21-1281035640-548247933-376692995-5864)"/>
    <protectedRange sqref="H197" name="Диапазон3_27_1_2_2_1_1_24_1_1_1_3_1" securityDescriptor="O:WDG:WDD:(A;;CC;;;S-1-5-21-1281035640-548247933-376692995-11259)(A;;CC;;;S-1-5-21-1281035640-548247933-376692995-11258)(A;;CC;;;S-1-5-21-1281035640-548247933-376692995-5864)"/>
    <protectedRange sqref="K263" name="Диапазон3_74_5_1_5_2_1_1_1_1_1_2_5_2_1_1_1_1" securityDescriptor="O:WDG:WDD:(A;;CC;;;S-1-5-21-1281035640-548247933-376692995-11259)(A;;CC;;;S-1-5-21-1281035640-548247933-376692995-11258)(A;;CC;;;S-1-5-21-1281035640-548247933-376692995-5864)"/>
    <protectedRange sqref="I330" name="Диапазон3_74_5_1_5_2_1_1_1_1_1_2_5_2_1_2_1_1_1_3" securityDescriptor="O:WDG:WDD:(A;;CC;;;S-1-5-21-1281035640-548247933-376692995-11259)(A;;CC;;;S-1-5-21-1281035640-548247933-376692995-11258)(A;;CC;;;S-1-5-21-1281035640-548247933-376692995-5864)"/>
    <protectedRange sqref="G176:G177" name="Диапазон3_27_1_2_1_1_1_24_1_1_1_1_1_1_1" securityDescriptor="O:WDG:WDD:(A;;CC;;;S-1-5-21-1281035640-548247933-376692995-11259)(A;;CC;;;S-1-5-21-1281035640-548247933-376692995-11258)(A;;CC;;;S-1-5-21-1281035640-548247933-376692995-5864)"/>
    <protectedRange sqref="H176:H177" name="Диапазон3_27_1_2_2_1_1_24_1_1_1_1_1_1_1" securityDescriptor="O:WDG:WDD:(A;;CC;;;S-1-5-21-1281035640-548247933-376692995-11259)(A;;CC;;;S-1-5-21-1281035640-548247933-376692995-11258)(A;;CC;;;S-1-5-21-1281035640-548247933-376692995-5864)"/>
    <protectedRange sqref="K315" name="Диапазон3_74_5_1_5_2_1_1_1_1_1_2_5_2_1_2_1_1_1_2_1" securityDescriptor="O:WDG:WDD:(A;;CC;;;S-1-5-21-1281035640-548247933-376692995-11259)(A;;CC;;;S-1-5-21-1281035640-548247933-376692995-11258)(A;;CC;;;S-1-5-21-1281035640-548247933-376692995-5864)"/>
    <protectedRange sqref="K319" name="Диапазон3_74_5_1_5_2_1_1_1_1_1_2_5_2_1_2_1_1_1_2_1_1" securityDescriptor="O:WDG:WDD:(A;;CC;;;S-1-5-21-1281035640-548247933-376692995-11259)(A;;CC;;;S-1-5-21-1281035640-548247933-376692995-11258)(A;;CC;;;S-1-5-21-1281035640-548247933-376692995-5864)"/>
    <protectedRange sqref="K323" name="Диапазон3_74_5_1_5_2_1_1_1_1_1_2_5_2_1_2_1_1_1_2_1_2" securityDescriptor="O:WDG:WDD:(A;;CC;;;S-1-5-21-1281035640-548247933-376692995-11259)(A;;CC;;;S-1-5-21-1281035640-548247933-376692995-11258)(A;;CC;;;S-1-5-21-1281035640-548247933-376692995-5864)"/>
    <protectedRange sqref="K327" name="Диапазон3_74_5_1_5_2_1_1_1_1_1_2_5_2_1_2_1_1_1_2_1_3" securityDescriptor="O:WDG:WDD:(A;;CC;;;S-1-5-21-1281035640-548247933-376692995-11259)(A;;CC;;;S-1-5-21-1281035640-548247933-376692995-11258)(A;;CC;;;S-1-5-21-1281035640-548247933-376692995-5864)"/>
    <protectedRange sqref="G198" name="Диапазон3_27_1_2_1_1_1_24_1_1_1_1_1_1_2" securityDescriptor="O:WDG:WDD:(A;;CC;;;S-1-5-21-1281035640-548247933-376692995-11259)(A;;CC;;;S-1-5-21-1281035640-548247933-376692995-11258)(A;;CC;;;S-1-5-21-1281035640-548247933-376692995-5864)"/>
    <protectedRange sqref="H198" name="Диапазон3_27_1_2_2_1_1_24_1_1_1_1_1_1_2" securityDescriptor="O:WDG:WDD:(A;;CC;;;S-1-5-21-1281035640-548247933-376692995-11259)(A;;CC;;;S-1-5-21-1281035640-548247933-376692995-11258)(A;;CC;;;S-1-5-21-1281035640-548247933-376692995-5864)"/>
    <protectedRange sqref="G201" name="Диапазон3_27_1_2_1_1_1_24_1_1" securityDescriptor="O:WDG:WDD:(A;;CC;;;S-1-5-21-1281035640-548247933-376692995-11259)(A;;CC;;;S-1-5-21-1281035640-548247933-376692995-11258)(A;;CC;;;S-1-5-21-1281035640-548247933-376692995-5864)"/>
    <protectedRange sqref="H201" name="Диапазон3_27_1_2_2_1_1_24_1_1" securityDescriptor="O:WDG:WDD:(A;;CC;;;S-1-5-21-1281035640-548247933-376692995-11259)(A;;CC;;;S-1-5-21-1281035640-548247933-376692995-11258)(A;;CC;;;S-1-5-21-1281035640-548247933-376692995-5864)"/>
    <protectedRange sqref="K320" name="Диапазон3_74_5_1_5_2_1_1_1_1_1_2_5_2_1_2_1_1_1_2_2" securityDescriptor="O:WDG:WDD:(A;;CC;;;S-1-5-21-1281035640-548247933-376692995-11259)(A;;CC;;;S-1-5-21-1281035640-548247933-376692995-11258)(A;;CC;;;S-1-5-21-1281035640-548247933-376692995-5864)"/>
    <protectedRange sqref="K324" name="Диапазон3_74_5_1_5_2_1_1_1_1_1_2_5_2_1_2_1_1_1_2_3" securityDescriptor="O:WDG:WDD:(A;;CC;;;S-1-5-21-1281035640-548247933-376692995-11259)(A;;CC;;;S-1-5-21-1281035640-548247933-376692995-11258)(A;;CC;;;S-1-5-21-1281035640-548247933-376692995-5864)"/>
    <protectedRange sqref="K328" name="Диапазон3_74_5_1_5_2_1_1_1_1_1_2_5_2_1_2_1_1_1_2_4" securityDescriptor="O:WDG:WDD:(A;;CC;;;S-1-5-21-1281035640-548247933-376692995-11259)(A;;CC;;;S-1-5-21-1281035640-548247933-376692995-11258)(A;;CC;;;S-1-5-21-1281035640-548247933-376692995-5864)"/>
    <protectedRange sqref="I332" name="Диапазон3_74_5_1_5_2_1_1_1_1_1_2_5_2_1_2_1_1_1_2_1_4" securityDescriptor="O:WDG:WDD:(A;;CC;;;S-1-5-21-1281035640-548247933-376692995-11259)(A;;CC;;;S-1-5-21-1281035640-548247933-376692995-11258)(A;;CC;;;S-1-5-21-1281035640-548247933-376692995-5864)"/>
    <protectedRange sqref="G199" name="Диапазон3_27_1_2_1_1_1_24_1_1_1_1_1_1_3" securityDescriptor="O:WDG:WDD:(A;;CC;;;S-1-5-21-1281035640-548247933-376692995-11259)(A;;CC;;;S-1-5-21-1281035640-548247933-376692995-11258)(A;;CC;;;S-1-5-21-1281035640-548247933-376692995-5864)"/>
    <protectedRange sqref="H199" name="Диапазон3_27_1_2_2_1_1_24_1_1_1_1_1_1_3" securityDescriptor="O:WDG:WDD:(A;;CC;;;S-1-5-21-1281035640-548247933-376692995-11259)(A;;CC;;;S-1-5-21-1281035640-548247933-376692995-11258)(A;;CC;;;S-1-5-21-1281035640-548247933-376692995-5864)"/>
    <protectedRange sqref="H331" name="Диапазон3_74_5_1_5_2_1_1_1_1_1_2_5_2_1_2_1_1_1_2_1_5" securityDescriptor="O:WDG:WDD:(A;;CC;;;S-1-5-21-1281035640-548247933-376692995-11259)(A;;CC;;;S-1-5-21-1281035640-548247933-376692995-11258)(A;;CC;;;S-1-5-21-1281035640-548247933-376692995-5864)"/>
    <protectedRange sqref="K321" name="Диапазон3_74_5_1_5_2_1_1_1_1_1_2_5_2_1_2_1_1_1_2_2_1" securityDescriptor="O:WDG:WDD:(A;;CC;;;S-1-5-21-1281035640-548247933-376692995-11259)(A;;CC;;;S-1-5-21-1281035640-548247933-376692995-11258)(A;;CC;;;S-1-5-21-1281035640-548247933-376692995-5864)"/>
    <protectedRange sqref="K325" name="Диапазон3_74_5_1_5_2_1_1_1_1_1_2_5_2_1_2_1_1_1_2_3_1" securityDescriptor="O:WDG:WDD:(A;;CC;;;S-1-5-21-1281035640-548247933-376692995-11259)(A;;CC;;;S-1-5-21-1281035640-548247933-376692995-11258)(A;;CC;;;S-1-5-21-1281035640-548247933-376692995-5864)"/>
    <protectedRange sqref="K329" name="Диапазон3_74_5_1_5_2_1_1_1_1_1_2_5_2_1_2_1_1_1_2_4_1" securityDescriptor="O:WDG:WDD:(A;;CC;;;S-1-5-21-1281035640-548247933-376692995-11259)(A;;CC;;;S-1-5-21-1281035640-548247933-376692995-11258)(A;;CC;;;S-1-5-21-1281035640-548247933-376692995-5864)"/>
    <protectedRange sqref="H223" name="Диапазон3_74_5_1_5_2_1_1_1_1_1_2_5_2_1_2_1_1_1_2_1_6" securityDescriptor="O:WDG:WDD:(A;;CC;;;S-1-5-21-1281035640-548247933-376692995-11259)(A;;CC;;;S-1-5-21-1281035640-548247933-376692995-11258)(A;;CC;;;S-1-5-21-1281035640-548247933-376692995-5864)"/>
    <protectedRange sqref="K255" name="Диапазон3_74_5_1_5_2_1_1_1_1_1_2_5_2_1_2_1_1_1_2_2_2" securityDescriptor="O:WDG:WDD:(A;;CC;;;S-1-5-21-1281035640-548247933-376692995-11259)(A;;CC;;;S-1-5-21-1281035640-548247933-376692995-11258)(A;;CC;;;S-1-5-21-1281035640-548247933-376692995-5864)"/>
  </protectedRanges>
  <autoFilter ref="A19:WXF347"/>
  <conditionalFormatting sqref="D205">
    <cfRule type="duplicateValues" dxfId="107" priority="113"/>
  </conditionalFormatting>
  <conditionalFormatting sqref="D344:D345">
    <cfRule type="duplicateValues" dxfId="106" priority="114"/>
  </conditionalFormatting>
  <conditionalFormatting sqref="E37">
    <cfRule type="duplicateValues" dxfId="105" priority="107"/>
  </conditionalFormatting>
  <conditionalFormatting sqref="E40 E43 E46 E49 E52 E55 E58 E61 E64 E67 E70 E73 E76 E79 E82 E85 E88 E91 E94 E97 E100 E103 E106 E109 E112 E114 E117 E120 E123 E126 E129 E132 E135">
    <cfRule type="duplicateValues" dxfId="104" priority="108"/>
  </conditionalFormatting>
  <conditionalFormatting sqref="E38">
    <cfRule type="duplicateValues" dxfId="103" priority="106"/>
  </conditionalFormatting>
  <conditionalFormatting sqref="E41">
    <cfRule type="duplicateValues" dxfId="102" priority="105"/>
  </conditionalFormatting>
  <conditionalFormatting sqref="E44">
    <cfRule type="duplicateValues" dxfId="101" priority="104"/>
  </conditionalFormatting>
  <conditionalFormatting sqref="E47">
    <cfRule type="duplicateValues" dxfId="100" priority="103"/>
  </conditionalFormatting>
  <conditionalFormatting sqref="E50">
    <cfRule type="duplicateValues" dxfId="99" priority="102"/>
  </conditionalFormatting>
  <conditionalFormatting sqref="E53">
    <cfRule type="duplicateValues" dxfId="98" priority="101"/>
  </conditionalFormatting>
  <conditionalFormatting sqref="E56">
    <cfRule type="duplicateValues" dxfId="97" priority="100"/>
  </conditionalFormatting>
  <conditionalFormatting sqref="E59">
    <cfRule type="duplicateValues" dxfId="96" priority="99"/>
  </conditionalFormatting>
  <conditionalFormatting sqref="E62">
    <cfRule type="duplicateValues" dxfId="95" priority="98"/>
  </conditionalFormatting>
  <conditionalFormatting sqref="E65">
    <cfRule type="duplicateValues" dxfId="94" priority="97"/>
  </conditionalFormatting>
  <conditionalFormatting sqref="E68">
    <cfRule type="duplicateValues" dxfId="93" priority="96"/>
  </conditionalFormatting>
  <conditionalFormatting sqref="E71">
    <cfRule type="duplicateValues" dxfId="92" priority="95"/>
  </conditionalFormatting>
  <conditionalFormatting sqref="E74">
    <cfRule type="duplicateValues" dxfId="91" priority="94"/>
  </conditionalFormatting>
  <conditionalFormatting sqref="E77">
    <cfRule type="duplicateValues" dxfId="90" priority="93"/>
  </conditionalFormatting>
  <conditionalFormatting sqref="E80">
    <cfRule type="duplicateValues" dxfId="89" priority="92"/>
  </conditionalFormatting>
  <conditionalFormatting sqref="E83">
    <cfRule type="duplicateValues" dxfId="88" priority="91"/>
  </conditionalFormatting>
  <conditionalFormatting sqref="E86">
    <cfRule type="duplicateValues" dxfId="87" priority="90"/>
  </conditionalFormatting>
  <conditionalFormatting sqref="E89">
    <cfRule type="duplicateValues" dxfId="86" priority="89"/>
  </conditionalFormatting>
  <conditionalFormatting sqref="E92">
    <cfRule type="duplicateValues" dxfId="85" priority="88"/>
  </conditionalFormatting>
  <conditionalFormatting sqref="E95">
    <cfRule type="duplicateValues" dxfId="84" priority="87"/>
  </conditionalFormatting>
  <conditionalFormatting sqref="E98">
    <cfRule type="duplicateValues" dxfId="83" priority="86"/>
  </conditionalFormatting>
  <conditionalFormatting sqref="E101">
    <cfRule type="duplicateValues" dxfId="82" priority="85"/>
  </conditionalFormatting>
  <conditionalFormatting sqref="E104">
    <cfRule type="duplicateValues" dxfId="81" priority="84"/>
  </conditionalFormatting>
  <conditionalFormatting sqref="E107">
    <cfRule type="duplicateValues" dxfId="80" priority="83"/>
  </conditionalFormatting>
  <conditionalFormatting sqref="E110">
    <cfRule type="duplicateValues" dxfId="79" priority="82"/>
  </conditionalFormatting>
  <conditionalFormatting sqref="E113">
    <cfRule type="duplicateValues" dxfId="78" priority="81"/>
  </conditionalFormatting>
  <conditionalFormatting sqref="E115">
    <cfRule type="duplicateValues" dxfId="77" priority="80"/>
  </conditionalFormatting>
  <conditionalFormatting sqref="E118">
    <cfRule type="duplicateValues" dxfId="76" priority="79"/>
  </conditionalFormatting>
  <conditionalFormatting sqref="E121">
    <cfRule type="duplicateValues" dxfId="75" priority="78"/>
  </conditionalFormatting>
  <conditionalFormatting sqref="E124">
    <cfRule type="duplicateValues" dxfId="74" priority="77"/>
  </conditionalFormatting>
  <conditionalFormatting sqref="E127">
    <cfRule type="duplicateValues" dxfId="73" priority="76"/>
  </conditionalFormatting>
  <conditionalFormatting sqref="E130">
    <cfRule type="duplicateValues" dxfId="72" priority="75"/>
  </conditionalFormatting>
  <conditionalFormatting sqref="E133">
    <cfRule type="duplicateValues" dxfId="71" priority="74"/>
  </conditionalFormatting>
  <conditionalFormatting sqref="E136 E138:E139">
    <cfRule type="duplicateValues" dxfId="70" priority="73"/>
  </conditionalFormatting>
  <conditionalFormatting sqref="C24">
    <cfRule type="duplicateValues" dxfId="69" priority="72"/>
  </conditionalFormatting>
  <conditionalFormatting sqref="C28">
    <cfRule type="duplicateValues" dxfId="68" priority="71"/>
  </conditionalFormatting>
  <conditionalFormatting sqref="C32">
    <cfRule type="duplicateValues" dxfId="67" priority="70"/>
  </conditionalFormatting>
  <conditionalFormatting sqref="C36">
    <cfRule type="duplicateValues" dxfId="66" priority="69"/>
  </conditionalFormatting>
  <conditionalFormatting sqref="E39">
    <cfRule type="duplicateValues" dxfId="65" priority="67"/>
  </conditionalFormatting>
  <conditionalFormatting sqref="C39">
    <cfRule type="duplicateValues" dxfId="64" priority="68"/>
  </conditionalFormatting>
  <conditionalFormatting sqref="E42">
    <cfRule type="duplicateValues" dxfId="63" priority="65"/>
  </conditionalFormatting>
  <conditionalFormatting sqref="C42">
    <cfRule type="duplicateValues" dxfId="62" priority="66"/>
  </conditionalFormatting>
  <conditionalFormatting sqref="E45">
    <cfRule type="duplicateValues" dxfId="61" priority="63"/>
  </conditionalFormatting>
  <conditionalFormatting sqref="C45">
    <cfRule type="duplicateValues" dxfId="60" priority="64"/>
  </conditionalFormatting>
  <conditionalFormatting sqref="E48">
    <cfRule type="duplicateValues" dxfId="59" priority="61"/>
  </conditionalFormatting>
  <conditionalFormatting sqref="C48">
    <cfRule type="duplicateValues" dxfId="58" priority="62"/>
  </conditionalFormatting>
  <conditionalFormatting sqref="E51">
    <cfRule type="duplicateValues" dxfId="57" priority="59"/>
  </conditionalFormatting>
  <conditionalFormatting sqref="C51">
    <cfRule type="duplicateValues" dxfId="56" priority="60"/>
  </conditionalFormatting>
  <conditionalFormatting sqref="E54">
    <cfRule type="duplicateValues" dxfId="55" priority="57"/>
  </conditionalFormatting>
  <conditionalFormatting sqref="C54">
    <cfRule type="duplicateValues" dxfId="54" priority="58"/>
  </conditionalFormatting>
  <conditionalFormatting sqref="E57">
    <cfRule type="duplicateValues" dxfId="53" priority="55"/>
  </conditionalFormatting>
  <conditionalFormatting sqref="C57">
    <cfRule type="duplicateValues" dxfId="52" priority="56"/>
  </conditionalFormatting>
  <conditionalFormatting sqref="E60">
    <cfRule type="duplicateValues" dxfId="51" priority="53"/>
  </conditionalFormatting>
  <conditionalFormatting sqref="C60">
    <cfRule type="duplicateValues" dxfId="50" priority="54"/>
  </conditionalFormatting>
  <conditionalFormatting sqref="E63">
    <cfRule type="duplicateValues" dxfId="49" priority="51"/>
  </conditionalFormatting>
  <conditionalFormatting sqref="C63">
    <cfRule type="duplicateValues" dxfId="48" priority="52"/>
  </conditionalFormatting>
  <conditionalFormatting sqref="E66">
    <cfRule type="duplicateValues" dxfId="47" priority="49"/>
  </conditionalFormatting>
  <conditionalFormatting sqref="C66">
    <cfRule type="duplicateValues" dxfId="46" priority="50"/>
  </conditionalFormatting>
  <conditionalFormatting sqref="E69">
    <cfRule type="duplicateValues" dxfId="45" priority="47"/>
  </conditionalFormatting>
  <conditionalFormatting sqref="C69">
    <cfRule type="duplicateValues" dxfId="44" priority="48"/>
  </conditionalFormatting>
  <conditionalFormatting sqref="E72">
    <cfRule type="duplicateValues" dxfId="43" priority="45"/>
  </conditionalFormatting>
  <conditionalFormatting sqref="C72">
    <cfRule type="duplicateValues" dxfId="42" priority="46"/>
  </conditionalFormatting>
  <conditionalFormatting sqref="E75">
    <cfRule type="duplicateValues" dxfId="41" priority="43"/>
  </conditionalFormatting>
  <conditionalFormatting sqref="C75">
    <cfRule type="duplicateValues" dxfId="40" priority="44"/>
  </conditionalFormatting>
  <conditionalFormatting sqref="E78">
    <cfRule type="duplicateValues" dxfId="39" priority="41"/>
  </conditionalFormatting>
  <conditionalFormatting sqref="C78">
    <cfRule type="duplicateValues" dxfId="38" priority="42"/>
  </conditionalFormatting>
  <conditionalFormatting sqref="E81">
    <cfRule type="duplicateValues" dxfId="37" priority="39"/>
  </conditionalFormatting>
  <conditionalFormatting sqref="C81">
    <cfRule type="duplicateValues" dxfId="36" priority="40"/>
  </conditionalFormatting>
  <conditionalFormatting sqref="E84">
    <cfRule type="duplicateValues" dxfId="35" priority="37"/>
  </conditionalFormatting>
  <conditionalFormatting sqref="C84">
    <cfRule type="duplicateValues" dxfId="34" priority="38"/>
  </conditionalFormatting>
  <conditionalFormatting sqref="E87">
    <cfRule type="duplicateValues" dxfId="33" priority="35"/>
  </conditionalFormatting>
  <conditionalFormatting sqref="C87">
    <cfRule type="duplicateValues" dxfId="32" priority="36"/>
  </conditionalFormatting>
  <conditionalFormatting sqref="E90">
    <cfRule type="duplicateValues" dxfId="31" priority="33"/>
  </conditionalFormatting>
  <conditionalFormatting sqref="C90">
    <cfRule type="duplicateValues" dxfId="30" priority="34"/>
  </conditionalFormatting>
  <conditionalFormatting sqref="E93">
    <cfRule type="duplicateValues" dxfId="29" priority="31"/>
  </conditionalFormatting>
  <conditionalFormatting sqref="C93">
    <cfRule type="duplicateValues" dxfId="28" priority="32"/>
  </conditionalFormatting>
  <conditionalFormatting sqref="E96">
    <cfRule type="duplicateValues" dxfId="27" priority="27"/>
  </conditionalFormatting>
  <conditionalFormatting sqref="C96">
    <cfRule type="duplicateValues" dxfId="26" priority="28"/>
  </conditionalFormatting>
  <conditionalFormatting sqref="E99">
    <cfRule type="duplicateValues" dxfId="25" priority="25"/>
  </conditionalFormatting>
  <conditionalFormatting sqref="C99">
    <cfRule type="duplicateValues" dxfId="24" priority="26"/>
  </conditionalFormatting>
  <conditionalFormatting sqref="E102">
    <cfRule type="duplicateValues" dxfId="23" priority="23"/>
  </conditionalFormatting>
  <conditionalFormatting sqref="C102">
    <cfRule type="duplicateValues" dxfId="22" priority="24"/>
  </conditionalFormatting>
  <conditionalFormatting sqref="E105">
    <cfRule type="duplicateValues" dxfId="21" priority="21"/>
  </conditionalFormatting>
  <conditionalFormatting sqref="C105">
    <cfRule type="duplicateValues" dxfId="20" priority="22"/>
  </conditionalFormatting>
  <conditionalFormatting sqref="E108">
    <cfRule type="duplicateValues" dxfId="19" priority="19"/>
  </conditionalFormatting>
  <conditionalFormatting sqref="C108">
    <cfRule type="duplicateValues" dxfId="18" priority="20"/>
  </conditionalFormatting>
  <conditionalFormatting sqref="E111">
    <cfRule type="duplicateValues" dxfId="17" priority="17"/>
  </conditionalFormatting>
  <conditionalFormatting sqref="C111">
    <cfRule type="duplicateValues" dxfId="16" priority="18"/>
  </conditionalFormatting>
  <conditionalFormatting sqref="E116">
    <cfRule type="duplicateValues" dxfId="15" priority="15"/>
  </conditionalFormatting>
  <conditionalFormatting sqref="C116">
    <cfRule type="duplicateValues" dxfId="14" priority="16"/>
  </conditionalFormatting>
  <conditionalFormatting sqref="E119">
    <cfRule type="duplicateValues" dxfId="13" priority="13"/>
  </conditionalFormatting>
  <conditionalFormatting sqref="C119">
    <cfRule type="duplicateValues" dxfId="12" priority="14"/>
  </conditionalFormatting>
  <conditionalFormatting sqref="E122">
    <cfRule type="duplicateValues" dxfId="11" priority="11"/>
  </conditionalFormatting>
  <conditionalFormatting sqref="C122">
    <cfRule type="duplicateValues" dxfId="10" priority="12"/>
  </conditionalFormatting>
  <conditionalFormatting sqref="E125">
    <cfRule type="duplicateValues" dxfId="9" priority="9"/>
  </conditionalFormatting>
  <conditionalFormatting sqref="C125">
    <cfRule type="duplicateValues" dxfId="8" priority="10"/>
  </conditionalFormatting>
  <conditionalFormatting sqref="E128">
    <cfRule type="duplicateValues" dxfId="7" priority="7"/>
  </conditionalFormatting>
  <conditionalFormatting sqref="C128">
    <cfRule type="duplicateValues" dxfId="6" priority="8"/>
  </conditionalFormatting>
  <conditionalFormatting sqref="E131">
    <cfRule type="duplicateValues" dxfId="5" priority="5"/>
  </conditionalFormatting>
  <conditionalFormatting sqref="C131">
    <cfRule type="duplicateValues" dxfId="4" priority="6"/>
  </conditionalFormatting>
  <conditionalFormatting sqref="E134">
    <cfRule type="duplicateValues" dxfId="3" priority="3"/>
  </conditionalFormatting>
  <conditionalFormatting sqref="C134">
    <cfRule type="duplicateValues" dxfId="2" priority="4"/>
  </conditionalFormatting>
  <conditionalFormatting sqref="E137">
    <cfRule type="duplicateValues" dxfId="1" priority="1"/>
  </conditionalFormatting>
  <conditionalFormatting sqref="C137">
    <cfRule type="duplicateValues" dxfId="0" priority="2"/>
  </conditionalFormatting>
  <dataValidations count="16">
    <dataValidation type="list" allowBlank="1" showInputMessage="1" showErrorMessage="1" sqref="X259:X260 X275:X276 X278 X262:X265 X316:X317 X333">
      <formula1>Тип_дней</formula1>
    </dataValidation>
    <dataValidation type="list" allowBlank="1" showInputMessage="1" sqref="BD262:BD263 BG262:BG263">
      <formula1>атр</formula1>
    </dataValidation>
    <dataValidation type="custom" allowBlank="1" showInputMessage="1" showErrorMessage="1" sqref="Y158:AN158">
      <formula1>#REF!*#REF!</formula1>
    </dataValidation>
    <dataValidation type="list" allowBlank="1" showInputMessage="1" showErrorMessage="1" sqref="WVB983310:WVB984182 J65812:J66684 IP65806:IP66678 SL65806:SL66678 ACH65806:ACH66678 AMD65806:AMD66678 AVZ65806:AVZ66678 BFV65806:BFV66678 BPR65806:BPR66678 BZN65806:BZN66678 CJJ65806:CJJ66678 CTF65806:CTF66678 DDB65806:DDB66678 DMX65806:DMX66678 DWT65806:DWT66678 EGP65806:EGP66678 EQL65806:EQL66678 FAH65806:FAH66678 FKD65806:FKD66678 FTZ65806:FTZ66678 GDV65806:GDV66678 GNR65806:GNR66678 GXN65806:GXN66678 HHJ65806:HHJ66678 HRF65806:HRF66678 IBB65806:IBB66678 IKX65806:IKX66678 IUT65806:IUT66678 JEP65806:JEP66678 JOL65806:JOL66678 JYH65806:JYH66678 KID65806:KID66678 KRZ65806:KRZ66678 LBV65806:LBV66678 LLR65806:LLR66678 LVN65806:LVN66678 MFJ65806:MFJ66678 MPF65806:MPF66678 MZB65806:MZB66678 NIX65806:NIX66678 NST65806:NST66678 OCP65806:OCP66678 OML65806:OML66678 OWH65806:OWH66678 PGD65806:PGD66678 PPZ65806:PPZ66678 PZV65806:PZV66678 QJR65806:QJR66678 QTN65806:QTN66678 RDJ65806:RDJ66678 RNF65806:RNF66678 RXB65806:RXB66678 SGX65806:SGX66678 SQT65806:SQT66678 TAP65806:TAP66678 TKL65806:TKL66678 TUH65806:TUH66678 UED65806:UED66678 UNZ65806:UNZ66678 UXV65806:UXV66678 VHR65806:VHR66678 VRN65806:VRN66678 WBJ65806:WBJ66678 WLF65806:WLF66678 WVB65806:WVB66678 J131348:J132220 IP131342:IP132214 SL131342:SL132214 ACH131342:ACH132214 AMD131342:AMD132214 AVZ131342:AVZ132214 BFV131342:BFV132214 BPR131342:BPR132214 BZN131342:BZN132214 CJJ131342:CJJ132214 CTF131342:CTF132214 DDB131342:DDB132214 DMX131342:DMX132214 DWT131342:DWT132214 EGP131342:EGP132214 EQL131342:EQL132214 FAH131342:FAH132214 FKD131342:FKD132214 FTZ131342:FTZ132214 GDV131342:GDV132214 GNR131342:GNR132214 GXN131342:GXN132214 HHJ131342:HHJ132214 HRF131342:HRF132214 IBB131342:IBB132214 IKX131342:IKX132214 IUT131342:IUT132214 JEP131342:JEP132214 JOL131342:JOL132214 JYH131342:JYH132214 KID131342:KID132214 KRZ131342:KRZ132214 LBV131342:LBV132214 LLR131342:LLR132214 LVN131342:LVN132214 MFJ131342:MFJ132214 MPF131342:MPF132214 MZB131342:MZB132214 NIX131342:NIX132214 NST131342:NST132214 OCP131342:OCP132214 OML131342:OML132214 OWH131342:OWH132214 PGD131342:PGD132214 PPZ131342:PPZ132214 PZV131342:PZV132214 QJR131342:QJR132214 QTN131342:QTN132214 RDJ131342:RDJ132214 RNF131342:RNF132214 RXB131342:RXB132214 SGX131342:SGX132214 SQT131342:SQT132214 TAP131342:TAP132214 TKL131342:TKL132214 TUH131342:TUH132214 UED131342:UED132214 UNZ131342:UNZ132214 UXV131342:UXV132214 VHR131342:VHR132214 VRN131342:VRN132214 WBJ131342:WBJ132214 WLF131342:WLF132214 WVB131342:WVB132214 J196884:J197756 IP196878:IP197750 SL196878:SL197750 ACH196878:ACH197750 AMD196878:AMD197750 AVZ196878:AVZ197750 BFV196878:BFV197750 BPR196878:BPR197750 BZN196878:BZN197750 CJJ196878:CJJ197750 CTF196878:CTF197750 DDB196878:DDB197750 DMX196878:DMX197750 DWT196878:DWT197750 EGP196878:EGP197750 EQL196878:EQL197750 FAH196878:FAH197750 FKD196878:FKD197750 FTZ196878:FTZ197750 GDV196878:GDV197750 GNR196878:GNR197750 GXN196878:GXN197750 HHJ196878:HHJ197750 HRF196878:HRF197750 IBB196878:IBB197750 IKX196878:IKX197750 IUT196878:IUT197750 JEP196878:JEP197750 JOL196878:JOL197750 JYH196878:JYH197750 KID196878:KID197750 KRZ196878:KRZ197750 LBV196878:LBV197750 LLR196878:LLR197750 LVN196878:LVN197750 MFJ196878:MFJ197750 MPF196878:MPF197750 MZB196878:MZB197750 NIX196878:NIX197750 NST196878:NST197750 OCP196878:OCP197750 OML196878:OML197750 OWH196878:OWH197750 PGD196878:PGD197750 PPZ196878:PPZ197750 PZV196878:PZV197750 QJR196878:QJR197750 QTN196878:QTN197750 RDJ196878:RDJ197750 RNF196878:RNF197750 RXB196878:RXB197750 SGX196878:SGX197750 SQT196878:SQT197750 TAP196878:TAP197750 TKL196878:TKL197750 TUH196878:TUH197750 UED196878:UED197750 UNZ196878:UNZ197750 UXV196878:UXV197750 VHR196878:VHR197750 VRN196878:VRN197750 WBJ196878:WBJ197750 WLF196878:WLF197750 WVB196878:WVB197750 J262420:J263292 IP262414:IP263286 SL262414:SL263286 ACH262414:ACH263286 AMD262414:AMD263286 AVZ262414:AVZ263286 BFV262414:BFV263286 BPR262414:BPR263286 BZN262414:BZN263286 CJJ262414:CJJ263286 CTF262414:CTF263286 DDB262414:DDB263286 DMX262414:DMX263286 DWT262414:DWT263286 EGP262414:EGP263286 EQL262414:EQL263286 FAH262414:FAH263286 FKD262414:FKD263286 FTZ262414:FTZ263286 GDV262414:GDV263286 GNR262414:GNR263286 GXN262414:GXN263286 HHJ262414:HHJ263286 HRF262414:HRF263286 IBB262414:IBB263286 IKX262414:IKX263286 IUT262414:IUT263286 JEP262414:JEP263286 JOL262414:JOL263286 JYH262414:JYH263286 KID262414:KID263286 KRZ262414:KRZ263286 LBV262414:LBV263286 LLR262414:LLR263286 LVN262414:LVN263286 MFJ262414:MFJ263286 MPF262414:MPF263286 MZB262414:MZB263286 NIX262414:NIX263286 NST262414:NST263286 OCP262414:OCP263286 OML262414:OML263286 OWH262414:OWH263286 PGD262414:PGD263286 PPZ262414:PPZ263286 PZV262414:PZV263286 QJR262414:QJR263286 QTN262414:QTN263286 RDJ262414:RDJ263286 RNF262414:RNF263286 RXB262414:RXB263286 SGX262414:SGX263286 SQT262414:SQT263286 TAP262414:TAP263286 TKL262414:TKL263286 TUH262414:TUH263286 UED262414:UED263286 UNZ262414:UNZ263286 UXV262414:UXV263286 VHR262414:VHR263286 VRN262414:VRN263286 WBJ262414:WBJ263286 WLF262414:WLF263286 WVB262414:WVB263286 J327956:J328828 IP327950:IP328822 SL327950:SL328822 ACH327950:ACH328822 AMD327950:AMD328822 AVZ327950:AVZ328822 BFV327950:BFV328822 BPR327950:BPR328822 BZN327950:BZN328822 CJJ327950:CJJ328822 CTF327950:CTF328822 DDB327950:DDB328822 DMX327950:DMX328822 DWT327950:DWT328822 EGP327950:EGP328822 EQL327950:EQL328822 FAH327950:FAH328822 FKD327950:FKD328822 FTZ327950:FTZ328822 GDV327950:GDV328822 GNR327950:GNR328822 GXN327950:GXN328822 HHJ327950:HHJ328822 HRF327950:HRF328822 IBB327950:IBB328822 IKX327950:IKX328822 IUT327950:IUT328822 JEP327950:JEP328822 JOL327950:JOL328822 JYH327950:JYH328822 KID327950:KID328822 KRZ327950:KRZ328822 LBV327950:LBV328822 LLR327950:LLR328822 LVN327950:LVN328822 MFJ327950:MFJ328822 MPF327950:MPF328822 MZB327950:MZB328822 NIX327950:NIX328822 NST327950:NST328822 OCP327950:OCP328822 OML327950:OML328822 OWH327950:OWH328822 PGD327950:PGD328822 PPZ327950:PPZ328822 PZV327950:PZV328822 QJR327950:QJR328822 QTN327950:QTN328822 RDJ327950:RDJ328822 RNF327950:RNF328822 RXB327950:RXB328822 SGX327950:SGX328822 SQT327950:SQT328822 TAP327950:TAP328822 TKL327950:TKL328822 TUH327950:TUH328822 UED327950:UED328822 UNZ327950:UNZ328822 UXV327950:UXV328822 VHR327950:VHR328822 VRN327950:VRN328822 WBJ327950:WBJ328822 WLF327950:WLF328822 WVB327950:WVB328822 J393492:J394364 IP393486:IP394358 SL393486:SL394358 ACH393486:ACH394358 AMD393486:AMD394358 AVZ393486:AVZ394358 BFV393486:BFV394358 BPR393486:BPR394358 BZN393486:BZN394358 CJJ393486:CJJ394358 CTF393486:CTF394358 DDB393486:DDB394358 DMX393486:DMX394358 DWT393486:DWT394358 EGP393486:EGP394358 EQL393486:EQL394358 FAH393486:FAH394358 FKD393486:FKD394358 FTZ393486:FTZ394358 GDV393486:GDV394358 GNR393486:GNR394358 GXN393486:GXN394358 HHJ393486:HHJ394358 HRF393486:HRF394358 IBB393486:IBB394358 IKX393486:IKX394358 IUT393486:IUT394358 JEP393486:JEP394358 JOL393486:JOL394358 JYH393486:JYH394358 KID393486:KID394358 KRZ393486:KRZ394358 LBV393486:LBV394358 LLR393486:LLR394358 LVN393486:LVN394358 MFJ393486:MFJ394358 MPF393486:MPF394358 MZB393486:MZB394358 NIX393486:NIX394358 NST393486:NST394358 OCP393486:OCP394358 OML393486:OML394358 OWH393486:OWH394358 PGD393486:PGD394358 PPZ393486:PPZ394358 PZV393486:PZV394358 QJR393486:QJR394358 QTN393486:QTN394358 RDJ393486:RDJ394358 RNF393486:RNF394358 RXB393486:RXB394358 SGX393486:SGX394358 SQT393486:SQT394358 TAP393486:TAP394358 TKL393486:TKL394358 TUH393486:TUH394358 UED393486:UED394358 UNZ393486:UNZ394358 UXV393486:UXV394358 VHR393486:VHR394358 VRN393486:VRN394358 WBJ393486:WBJ394358 WLF393486:WLF394358 WVB393486:WVB394358 J459028:J459900 IP459022:IP459894 SL459022:SL459894 ACH459022:ACH459894 AMD459022:AMD459894 AVZ459022:AVZ459894 BFV459022:BFV459894 BPR459022:BPR459894 BZN459022:BZN459894 CJJ459022:CJJ459894 CTF459022:CTF459894 DDB459022:DDB459894 DMX459022:DMX459894 DWT459022:DWT459894 EGP459022:EGP459894 EQL459022:EQL459894 FAH459022:FAH459894 FKD459022:FKD459894 FTZ459022:FTZ459894 GDV459022:GDV459894 GNR459022:GNR459894 GXN459022:GXN459894 HHJ459022:HHJ459894 HRF459022:HRF459894 IBB459022:IBB459894 IKX459022:IKX459894 IUT459022:IUT459894 JEP459022:JEP459894 JOL459022:JOL459894 JYH459022:JYH459894 KID459022:KID459894 KRZ459022:KRZ459894 LBV459022:LBV459894 LLR459022:LLR459894 LVN459022:LVN459894 MFJ459022:MFJ459894 MPF459022:MPF459894 MZB459022:MZB459894 NIX459022:NIX459894 NST459022:NST459894 OCP459022:OCP459894 OML459022:OML459894 OWH459022:OWH459894 PGD459022:PGD459894 PPZ459022:PPZ459894 PZV459022:PZV459894 QJR459022:QJR459894 QTN459022:QTN459894 RDJ459022:RDJ459894 RNF459022:RNF459894 RXB459022:RXB459894 SGX459022:SGX459894 SQT459022:SQT459894 TAP459022:TAP459894 TKL459022:TKL459894 TUH459022:TUH459894 UED459022:UED459894 UNZ459022:UNZ459894 UXV459022:UXV459894 VHR459022:VHR459894 VRN459022:VRN459894 WBJ459022:WBJ459894 WLF459022:WLF459894 WVB459022:WVB459894 J524564:J525436 IP524558:IP525430 SL524558:SL525430 ACH524558:ACH525430 AMD524558:AMD525430 AVZ524558:AVZ525430 BFV524558:BFV525430 BPR524558:BPR525430 BZN524558:BZN525430 CJJ524558:CJJ525430 CTF524558:CTF525430 DDB524558:DDB525430 DMX524558:DMX525430 DWT524558:DWT525430 EGP524558:EGP525430 EQL524558:EQL525430 FAH524558:FAH525430 FKD524558:FKD525430 FTZ524558:FTZ525430 GDV524558:GDV525430 GNR524558:GNR525430 GXN524558:GXN525430 HHJ524558:HHJ525430 HRF524558:HRF525430 IBB524558:IBB525430 IKX524558:IKX525430 IUT524558:IUT525430 JEP524558:JEP525430 JOL524558:JOL525430 JYH524558:JYH525430 KID524558:KID525430 KRZ524558:KRZ525430 LBV524558:LBV525430 LLR524558:LLR525430 LVN524558:LVN525430 MFJ524558:MFJ525430 MPF524558:MPF525430 MZB524558:MZB525430 NIX524558:NIX525430 NST524558:NST525430 OCP524558:OCP525430 OML524558:OML525430 OWH524558:OWH525430 PGD524558:PGD525430 PPZ524558:PPZ525430 PZV524558:PZV525430 QJR524558:QJR525430 QTN524558:QTN525430 RDJ524558:RDJ525430 RNF524558:RNF525430 RXB524558:RXB525430 SGX524558:SGX525430 SQT524558:SQT525430 TAP524558:TAP525430 TKL524558:TKL525430 TUH524558:TUH525430 UED524558:UED525430 UNZ524558:UNZ525430 UXV524558:UXV525430 VHR524558:VHR525430 VRN524558:VRN525430 WBJ524558:WBJ525430 WLF524558:WLF525430 WVB524558:WVB525430 J590100:J590972 IP590094:IP590966 SL590094:SL590966 ACH590094:ACH590966 AMD590094:AMD590966 AVZ590094:AVZ590966 BFV590094:BFV590966 BPR590094:BPR590966 BZN590094:BZN590966 CJJ590094:CJJ590966 CTF590094:CTF590966 DDB590094:DDB590966 DMX590094:DMX590966 DWT590094:DWT590966 EGP590094:EGP590966 EQL590094:EQL590966 FAH590094:FAH590966 FKD590094:FKD590966 FTZ590094:FTZ590966 GDV590094:GDV590966 GNR590094:GNR590966 GXN590094:GXN590966 HHJ590094:HHJ590966 HRF590094:HRF590966 IBB590094:IBB590966 IKX590094:IKX590966 IUT590094:IUT590966 JEP590094:JEP590966 JOL590094:JOL590966 JYH590094:JYH590966 KID590094:KID590966 KRZ590094:KRZ590966 LBV590094:LBV590966 LLR590094:LLR590966 LVN590094:LVN590966 MFJ590094:MFJ590966 MPF590094:MPF590966 MZB590094:MZB590966 NIX590094:NIX590966 NST590094:NST590966 OCP590094:OCP590966 OML590094:OML590966 OWH590094:OWH590966 PGD590094:PGD590966 PPZ590094:PPZ590966 PZV590094:PZV590966 QJR590094:QJR590966 QTN590094:QTN590966 RDJ590094:RDJ590966 RNF590094:RNF590966 RXB590094:RXB590966 SGX590094:SGX590966 SQT590094:SQT590966 TAP590094:TAP590966 TKL590094:TKL590966 TUH590094:TUH590966 UED590094:UED590966 UNZ590094:UNZ590966 UXV590094:UXV590966 VHR590094:VHR590966 VRN590094:VRN590966 WBJ590094:WBJ590966 WLF590094:WLF590966 WVB590094:WVB590966 J655636:J656508 IP655630:IP656502 SL655630:SL656502 ACH655630:ACH656502 AMD655630:AMD656502 AVZ655630:AVZ656502 BFV655630:BFV656502 BPR655630:BPR656502 BZN655630:BZN656502 CJJ655630:CJJ656502 CTF655630:CTF656502 DDB655630:DDB656502 DMX655630:DMX656502 DWT655630:DWT656502 EGP655630:EGP656502 EQL655630:EQL656502 FAH655630:FAH656502 FKD655630:FKD656502 FTZ655630:FTZ656502 GDV655630:GDV656502 GNR655630:GNR656502 GXN655630:GXN656502 HHJ655630:HHJ656502 HRF655630:HRF656502 IBB655630:IBB656502 IKX655630:IKX656502 IUT655630:IUT656502 JEP655630:JEP656502 JOL655630:JOL656502 JYH655630:JYH656502 KID655630:KID656502 KRZ655630:KRZ656502 LBV655630:LBV656502 LLR655630:LLR656502 LVN655630:LVN656502 MFJ655630:MFJ656502 MPF655630:MPF656502 MZB655630:MZB656502 NIX655630:NIX656502 NST655630:NST656502 OCP655630:OCP656502 OML655630:OML656502 OWH655630:OWH656502 PGD655630:PGD656502 PPZ655630:PPZ656502 PZV655630:PZV656502 QJR655630:QJR656502 QTN655630:QTN656502 RDJ655630:RDJ656502 RNF655630:RNF656502 RXB655630:RXB656502 SGX655630:SGX656502 SQT655630:SQT656502 TAP655630:TAP656502 TKL655630:TKL656502 TUH655630:TUH656502 UED655630:UED656502 UNZ655630:UNZ656502 UXV655630:UXV656502 VHR655630:VHR656502 VRN655630:VRN656502 WBJ655630:WBJ656502 WLF655630:WLF656502 WVB655630:WVB656502 J721172:J722044 IP721166:IP722038 SL721166:SL722038 ACH721166:ACH722038 AMD721166:AMD722038 AVZ721166:AVZ722038 BFV721166:BFV722038 BPR721166:BPR722038 BZN721166:BZN722038 CJJ721166:CJJ722038 CTF721166:CTF722038 DDB721166:DDB722038 DMX721166:DMX722038 DWT721166:DWT722038 EGP721166:EGP722038 EQL721166:EQL722038 FAH721166:FAH722038 FKD721166:FKD722038 FTZ721166:FTZ722038 GDV721166:GDV722038 GNR721166:GNR722038 GXN721166:GXN722038 HHJ721166:HHJ722038 HRF721166:HRF722038 IBB721166:IBB722038 IKX721166:IKX722038 IUT721166:IUT722038 JEP721166:JEP722038 JOL721166:JOL722038 JYH721166:JYH722038 KID721166:KID722038 KRZ721166:KRZ722038 LBV721166:LBV722038 LLR721166:LLR722038 LVN721166:LVN722038 MFJ721166:MFJ722038 MPF721166:MPF722038 MZB721166:MZB722038 NIX721166:NIX722038 NST721166:NST722038 OCP721166:OCP722038 OML721166:OML722038 OWH721166:OWH722038 PGD721166:PGD722038 PPZ721166:PPZ722038 PZV721166:PZV722038 QJR721166:QJR722038 QTN721166:QTN722038 RDJ721166:RDJ722038 RNF721166:RNF722038 RXB721166:RXB722038 SGX721166:SGX722038 SQT721166:SQT722038 TAP721166:TAP722038 TKL721166:TKL722038 TUH721166:TUH722038 UED721166:UED722038 UNZ721166:UNZ722038 UXV721166:UXV722038 VHR721166:VHR722038 VRN721166:VRN722038 WBJ721166:WBJ722038 WLF721166:WLF722038 WVB721166:WVB722038 J786708:J787580 IP786702:IP787574 SL786702:SL787574 ACH786702:ACH787574 AMD786702:AMD787574 AVZ786702:AVZ787574 BFV786702:BFV787574 BPR786702:BPR787574 BZN786702:BZN787574 CJJ786702:CJJ787574 CTF786702:CTF787574 DDB786702:DDB787574 DMX786702:DMX787574 DWT786702:DWT787574 EGP786702:EGP787574 EQL786702:EQL787574 FAH786702:FAH787574 FKD786702:FKD787574 FTZ786702:FTZ787574 GDV786702:GDV787574 GNR786702:GNR787574 GXN786702:GXN787574 HHJ786702:HHJ787574 HRF786702:HRF787574 IBB786702:IBB787574 IKX786702:IKX787574 IUT786702:IUT787574 JEP786702:JEP787574 JOL786702:JOL787574 JYH786702:JYH787574 KID786702:KID787574 KRZ786702:KRZ787574 LBV786702:LBV787574 LLR786702:LLR787574 LVN786702:LVN787574 MFJ786702:MFJ787574 MPF786702:MPF787574 MZB786702:MZB787574 NIX786702:NIX787574 NST786702:NST787574 OCP786702:OCP787574 OML786702:OML787574 OWH786702:OWH787574 PGD786702:PGD787574 PPZ786702:PPZ787574 PZV786702:PZV787574 QJR786702:QJR787574 QTN786702:QTN787574 RDJ786702:RDJ787574 RNF786702:RNF787574 RXB786702:RXB787574 SGX786702:SGX787574 SQT786702:SQT787574 TAP786702:TAP787574 TKL786702:TKL787574 TUH786702:TUH787574 UED786702:UED787574 UNZ786702:UNZ787574 UXV786702:UXV787574 VHR786702:VHR787574 VRN786702:VRN787574 WBJ786702:WBJ787574 WLF786702:WLF787574 WVB786702:WVB787574 J852244:J853116 IP852238:IP853110 SL852238:SL853110 ACH852238:ACH853110 AMD852238:AMD853110 AVZ852238:AVZ853110 BFV852238:BFV853110 BPR852238:BPR853110 BZN852238:BZN853110 CJJ852238:CJJ853110 CTF852238:CTF853110 DDB852238:DDB853110 DMX852238:DMX853110 DWT852238:DWT853110 EGP852238:EGP853110 EQL852238:EQL853110 FAH852238:FAH853110 FKD852238:FKD853110 FTZ852238:FTZ853110 GDV852238:GDV853110 GNR852238:GNR853110 GXN852238:GXN853110 HHJ852238:HHJ853110 HRF852238:HRF853110 IBB852238:IBB853110 IKX852238:IKX853110 IUT852238:IUT853110 JEP852238:JEP853110 JOL852238:JOL853110 JYH852238:JYH853110 KID852238:KID853110 KRZ852238:KRZ853110 LBV852238:LBV853110 LLR852238:LLR853110 LVN852238:LVN853110 MFJ852238:MFJ853110 MPF852238:MPF853110 MZB852238:MZB853110 NIX852238:NIX853110 NST852238:NST853110 OCP852238:OCP853110 OML852238:OML853110 OWH852238:OWH853110 PGD852238:PGD853110 PPZ852238:PPZ853110 PZV852238:PZV853110 QJR852238:QJR853110 QTN852238:QTN853110 RDJ852238:RDJ853110 RNF852238:RNF853110 RXB852238:RXB853110 SGX852238:SGX853110 SQT852238:SQT853110 TAP852238:TAP853110 TKL852238:TKL853110 TUH852238:TUH853110 UED852238:UED853110 UNZ852238:UNZ853110 UXV852238:UXV853110 VHR852238:VHR853110 VRN852238:VRN853110 WBJ852238:WBJ853110 WLF852238:WLF853110 WVB852238:WVB853110 J917780:J918652 IP917774:IP918646 SL917774:SL918646 ACH917774:ACH918646 AMD917774:AMD918646 AVZ917774:AVZ918646 BFV917774:BFV918646 BPR917774:BPR918646 BZN917774:BZN918646 CJJ917774:CJJ918646 CTF917774:CTF918646 DDB917774:DDB918646 DMX917774:DMX918646 DWT917774:DWT918646 EGP917774:EGP918646 EQL917774:EQL918646 FAH917774:FAH918646 FKD917774:FKD918646 FTZ917774:FTZ918646 GDV917774:GDV918646 GNR917774:GNR918646 GXN917774:GXN918646 HHJ917774:HHJ918646 HRF917774:HRF918646 IBB917774:IBB918646 IKX917774:IKX918646 IUT917774:IUT918646 JEP917774:JEP918646 JOL917774:JOL918646 JYH917774:JYH918646 KID917774:KID918646 KRZ917774:KRZ918646 LBV917774:LBV918646 LLR917774:LLR918646 LVN917774:LVN918646 MFJ917774:MFJ918646 MPF917774:MPF918646 MZB917774:MZB918646 NIX917774:NIX918646 NST917774:NST918646 OCP917774:OCP918646 OML917774:OML918646 OWH917774:OWH918646 PGD917774:PGD918646 PPZ917774:PPZ918646 PZV917774:PZV918646 QJR917774:QJR918646 QTN917774:QTN918646 RDJ917774:RDJ918646 RNF917774:RNF918646 RXB917774:RXB918646 SGX917774:SGX918646 SQT917774:SQT918646 TAP917774:TAP918646 TKL917774:TKL918646 TUH917774:TUH918646 UED917774:UED918646 UNZ917774:UNZ918646 UXV917774:UXV918646 VHR917774:VHR918646 VRN917774:VRN918646 WBJ917774:WBJ918646 WLF917774:WLF918646 WVB917774:WVB918646 J983316:J984188 IP983310:IP984182 SL983310:SL984182 ACH983310:ACH984182 AMD983310:AMD984182 AVZ983310:AVZ984182 BFV983310:BFV984182 BPR983310:BPR984182 BZN983310:BZN984182 CJJ983310:CJJ984182 CTF983310:CTF984182 DDB983310:DDB984182 DMX983310:DMX984182 DWT983310:DWT984182 EGP983310:EGP984182 EQL983310:EQL984182 FAH983310:FAH984182 FKD983310:FKD984182 FTZ983310:FTZ984182 GDV983310:GDV984182 GNR983310:GNR984182 GXN983310:GXN984182 HHJ983310:HHJ984182 HRF983310:HRF984182 IBB983310:IBB984182 IKX983310:IKX984182 IUT983310:IUT984182 JEP983310:JEP984182 JOL983310:JOL984182 JYH983310:JYH984182 KID983310:KID984182 KRZ983310:KRZ984182 LBV983310:LBV984182 LLR983310:LLR984182 LVN983310:LVN984182 MFJ983310:MFJ984182 MPF983310:MPF984182 MZB983310:MZB984182 NIX983310:NIX984182 NST983310:NST984182 OCP983310:OCP984182 OML983310:OML984182 OWH983310:OWH984182 PGD983310:PGD984182 PPZ983310:PPZ984182 PZV983310:PZV984182 QJR983310:QJR984182 QTN983310:QTN984182 RDJ983310:RDJ984182 RNF983310:RNF984182 RXB983310:RXB984182 SGX983310:SGX984182 SQT983310:SQT984182 TAP983310:TAP984182 TKL983310:TKL984182 TUH983310:TUH984182 UED983310:UED984182 UNZ983310:UNZ984182 UXV983310:UXV984182 VHR983310:VHR984182 VRN983310:VRN984182 WBJ983310:WBJ984182 WLF983310:WLF984182 IP348:IP1142 J354:J1148 WVB348:WVB1142 WLF348:WLF1142 WBJ348:WBJ1142 VRN348:VRN1142 VHR348:VHR1142 UXV348:UXV1142 UNZ348:UNZ1142 UED348:UED1142 TUH348:TUH1142 TKL348:TKL1142 TAP348:TAP1142 SQT348:SQT1142 SGX348:SGX1142 RXB348:RXB1142 RNF348:RNF1142 RDJ348:RDJ1142 QTN348:QTN1142 QJR348:QJR1142 PZV348:PZV1142 PPZ348:PPZ1142 PGD348:PGD1142 OWH348:OWH1142 OML348:OML1142 OCP348:OCP1142 NST348:NST1142 NIX348:NIX1142 MZB348:MZB1142 MPF348:MPF1142 MFJ348:MFJ1142 LVN348:LVN1142 LLR348:LLR1142 LBV348:LBV1142 KRZ348:KRZ1142 KID348:KID1142 JYH348:JYH1142 JOL348:JOL1142 JEP348:JEP1142 IUT348:IUT1142 IKX348:IKX1142 IBB348:IBB1142 HRF348:HRF1142 HHJ348:HHJ1142 GXN348:GXN1142 GNR348:GNR1142 GDV348:GDV1142 FTZ348:FTZ1142 FKD348:FKD1142 FAH348:FAH1142 EQL348:EQL1142 EGP348:EGP1142 DWT348:DWT1142 DMX348:DMX1142 DDB348:DDB1142 CTF348:CTF1142 CJJ348:CJJ1142 BZN348:BZN1142 BPR348:BPR1142 BFV348:BFV1142 AVZ348:AVZ1142 AMD348:AMD1142 ACH348:ACH1142 SL348:SL1142 AMD20 AVZ20 BFV20 BPR20 BZN20 CJJ20 CTF20 DDB20 DMX20 DWT20 EGP20 EQL20 FAH20 FKD20 FTZ20 GDV20 GNR20 GXN20 HHJ20 HRF20 IBB20 IKX20 IUT20 JEP20 JOL20 JYH20 KID20 KRZ20 LBV20 LLR20 LVN20 MFJ20 MPF20 MZB20 NIX20 NST20 OCP20 OML20 OWH20 PGD20 PPZ20 PZV20 QJR20 QTN20 RDJ20 RNF20 RXB20 SGX20 SQT20 TAP20 TKL20 TUH20 UED20 UNZ20 UXV20 VHR20 VRN20 WBJ20 WLF20 WVB20 IP20 SL20 ACH20 J20 AVZ159 BFV159 BPR159 BZN159 CJJ159 CTF159 DDB159 DMX159 DWT159 EGP159 EQL159 FAH159 FKD159 FTZ159 GDV159 GNR159 GXN159 HHJ159 HRF159 IBB159 IKX159 IUT159 JEP159 JOL159 JYH159 KID159 KRZ159 LBV159 LLR159 LVN159 MFJ159 MPF159 MZB159 NIX159 NST159 OCP159 OML159 OWH159 PGD159 PPZ159 PZV159 QJR159 QTN159 RDJ159 RNF159 RXB159 SGX159 SQT159 TAP159 TKL159 TUH159 UED159 UNZ159 UXV159 VHR159 VRN159 WBJ159 WLF159 WVB159 IP159 SL159 G158 ACH159 AMA158 ACE158 SI158 IM158 WUY158 WLC158 WBG158 VRK158 VHO158 UXS158 UNW158 UEA158 TUE158 TKI158 TAM158 SQQ158 SGU158 RWY158 RNC158 RDG158 QTK158 QJO158 PZS158 PPW158 PGA158 OWE158 OMI158 OCM158 NSQ158 NIU158 MYY158 MPC158 MFG158 LVK158 LLO158 LBS158 KRW158 KIA158 JYE158 JOI158 JEM158 IUQ158 IKU158 IAY158 HRC158 HHG158 GXK158 GNO158 GDS158 FTW158 FKA158 FAE158 EQI158 EGM158 DWQ158 DMU158 DCY158 CTC158 CJG158 BZK158 BPO158 BFS158 AVW158 AMD159 J256:J257 J207:J208 J275:J276 DWY264:DWY265 DBV333 WUV273 WKZ273 WBD273 VRH273 VHL273 UXP273 UNT273 UDX273 TUB273 TKF273 TAJ273 SQN273 SGR273 RWV273 RMZ273 RDD273 QTH273 QJL273 PZP273 PPT273 PFX273 OWB273 OMF273 OCJ273 NSN273 NIR273 MYV273 MOZ273 MFD273 LVH273 LLL273 LBP273 KRT273 KHX273 JYB273 JOF273 JEJ273 IUN273 IKR273 IAV273 HQZ273 HHD273 GXH273 GNL273 GDP273 FTT273 FJX273 FAB273 EQF273 EGJ273 DWN273 DMR273 DCV273 CSZ273 CJD273 BZH273 BPL273 BFP273 AVT273 ALX273 ACB273 SF273 IJ273 ACJ344:ACJ345 SN344:SN345 IR344:IR345 WVD344:WVD345 WLH344:WLH345 WBL344:WBL345 VRP344:VRP345 VHT344:VHT345 UXX344:UXX345 UOB344:UOB345 UEF344:UEF345 TUJ344:TUJ345 TKN344:TKN345 TAR344:TAR345 SQV344:SQV345 SGZ344:SGZ345 RXD344:RXD345 RNH344:RNH345 RDL344:RDL345 QTP344:QTP345 QJT344:QJT345 PZX344:PZX345 PQB344:PQB345 PGF344:PGF345 OWJ344:OWJ345 OMN344:OMN345 OCR344:OCR345 NSV344:NSV345 NIZ344:NIZ345 MZD344:MZD345 MPH344:MPH345 MFL344:MFL345 LVP344:LVP345 LLT344:LLT345 LBX344:LBX345 KSB344:KSB345 KIF344:KIF345 JYJ344:JYJ345 JON344:JON345 JER344:JER345 IUV344:IUV345 IKZ344:IKZ345 IBD344:IBD345 HRH344:HRH345 HHL344:HHL345 GXP344:GXP345 GNT344:GNT345 GDX344:GDX345 FUB344:FUB345 FKF344:FKF345 FAJ344:FAJ345 EQN344:EQN345 EGR344:EGR345 DWV344:DWV345 DMZ344:DMZ345 DDD344:DDD345 CTH344:CTH345 CJL344:CJL345 BZP344:BZP345 BPT344:BPT345 BFX344:BFX345 AWB344:AWB345 AMF344:AMF345 K270:K274 EGU264:EGU265 EQQ264:EQQ265 FAM264:FAM265 FKI264:FKI265 FUE264:FUE265 GEA264:GEA265 GNW264:GNW265 GXS264:GXS265 HHO264:HHO265 HRK264:HRK265 IBG264:IBG265 ILC264:ILC265 IUY264:IUY265 JEU264:JEU265 JOQ264:JOQ265 JYM264:JYM265 KII264:KII265 KSE264:KSE265 LCA264:LCA265 LLW264:LLW265 LVS264:LVS265 MFO264:MFO265 MPK264:MPK265 MZG264:MZG265 NJC264:NJC265 NSY264:NSY265 OCU264:OCU265 OMQ264:OMQ265 OWM264:OWM265 PGI264:PGI265 PQE264:PQE265 QAA264:QAA265 QJW264:QJW265 QTS264:QTS265 RDO264:RDO265 RNK264:RNK265 RXG264:RXG265 SHC264:SHC265 SQY264:SQY265 TAU264:TAU265 TKQ264:TKQ265 TUM264:TUM265 UEI264:UEI265 UOE264:UOE265 UYA264:UYA265 VHW264:VHW265 VRS264:VRS265 WBO264:WBO265 WLK264:WLK265 WVG264:WVG265 IU264:IU265 SQ264:SQ265 ACM264:ACM265 AMI264:AMI265 AWE264:AWE265 BGA264:BGA265 BPW264:BPW265 BZS264:BZS265 CJO264:CJO265 CTK264:CTK265 DDG264:DDG265 DNC264:DNC265 DTZ279 J292:J294 EFJ278 EPF278 EZB278 FIX278 FST278 GCP278 GML278 GWH278 HGD278 HPZ278 HZV278 IJR278 ITN278 JDJ278 JNF278 JXB278 KGX278 KQT278 LAP278 LKL278 LUH278 MED278 MNZ278 MXV278 NHR278 NRN278 OBJ278 OLF278 OVB278 PEX278 POT278 PYP278 QIL278 QSH278 RCD278 RLZ278 RVV278 SFR278 SPN278 SZJ278 TJF278 TTB278 UCX278 UMT278 UWP278 VGL278 VQH278 WAD278 WJZ278 WTV278 HJ278 RF278 ABB278 AKX278 AUT278 BEP278 BOL278 BYH278 CID278 CRZ278 DBV278 DLR278 DVN316:DVN317 K277:K278 DVN278 DKD279 EDV279 ENR279 EXN279 FHJ279 FRF279 GBB279 GKX279 GUT279 HEP279 HOL279 HYH279 IID279 IRZ279 JBV279 JLR279 JVN279 KFJ279 KPF279 KZB279 LIX279 LST279 MCP279 MML279 MWH279 NGD279 NPZ279 NZV279 OJR279 OTN279 PDJ279 PNF279 PXB279 QGX279 QQT279 RAP279 RKL279 RUH279 SED279 SNZ279 SXV279 THR279 TRN279 UBJ279 ULF279 UVB279 VEX279 VOT279 VYP279 WIL279 WSH279 FV279 PR279 ZN279 AJJ279 ATF279 BDB279 BMX279 BWT279 CGP279 CQL279 DAH279 J228:J230 DKA292 EDS292 ENO292 EXK292 FHG292 FRC292 GAY292 GKU292 GUQ292 HEM292 HOI292 HYE292 IIA292 IRW292 JBS292 JLO292 JVK292 KFG292 KPC292 KYY292 LIU292 LSQ292 MCM292 MMI292 MWE292 NGA292 NPW292 NZS292 OJO292 OTK292 PDG292 PNC292 PWY292 QGU292 QQQ292 RAM292 RKI292 RUE292 SEA292 SNW292 SXS292 THO292 TRK292 UBG292 ULC292 UUY292 VEU292 VOQ292 VYM292 WII292 WSE292 FS292 PO292 ZK292 AJG292 ATC292 BCY292 BMU292 BWQ292 CGM292 CQI292 DAE292 DTW292 K262:K268 J159:J165 K316:K317 EFJ316:EFJ317 EPF316:EPF317 EZB316:EZB317 FIX316:FIX317 FST316:FST317 GCP316:GCP317 GML316:GML317 GWH316:GWH317 HGD316:HGD317 HPZ316:HPZ317 HZV316:HZV317 IJR316:IJR317 ITN316:ITN317 JDJ316:JDJ317 JNF316:JNF317 JXB316:JXB317 KGX316:KGX317 KQT316:KQT317 LAP316:LAP317 LKL316:LKL317 LUH316:LUH317 MED316:MED317 MNZ316:MNZ317 MXV316:MXV317 NHR316:NHR317 NRN316:NRN317 OBJ316:OBJ317 OLF316:OLF317 OVB316:OVB317 PEX316:PEX317 POT316:POT317 PYP316:PYP317 QIL316:QIL317 QSH316:QSH317 RCD316:RCD317 RLZ316:RLZ317 RVV316:RVV317 SFR316:SFR317 SPN316:SPN317 SZJ316:SZJ317 TJF316:TJF317 TTB316:TTB317 UCX316:UCX317 UMT316:UMT317 UWP316:UWP317 VGL316:VGL317 VQH316:VQH317 WAD316:WAD317 WJZ316:WJZ317 WTV316:WTV317 HJ316:HJ317 RF316:RF317 ABB316:ABB317 AKX316:AKX317 AUT316:AUT317 BEP316:BEP317 BOL316:BOL317 BYH316:BYH317 CID316:CID317 CRZ316:CRZ317 DBV316:DBV317 DLR333 J330 DVN333 EFJ333 EPF333 EZB333 FIX333 FST333 GCP333 GML333 GWH333 HGD333 HPZ333 HZV333 IJR333 ITN333 JDJ333 JNF333 JXB333 KGX333 KQT333 LAP333 LKL333 LUH333 MED333 MNZ333 MXV333 NHR333 NRN333 OBJ333 OLF333 OVB333 PEX333 POT333 PYP333 QIL333 QSH333 RCD333 RLZ333 RVV333 SFR333 SPN333 SZJ333 TJF333 TTB333 UCX333 UMT333 UWP333 VGL333 VQH333 WAD333 WJZ333 WTV333 HJ333 RF333 ABB333 AKX333 AUT333 BEP333 BOL333 BYH333 CID333 CRZ333 DLR316:DLR317 K333 K344:K345">
      <formula1>осн</formula1>
    </dataValidation>
    <dataValidation type="list" allowBlank="1" showInputMessage="1" sqref="BB65812:BB66684 KL65806:KL66678 UH65806:UH66678 AED65806:AED66678 ANZ65806:ANZ66678 AXV65806:AXV66678 BHR65806:BHR66678 BRN65806:BRN66678 CBJ65806:CBJ66678 CLF65806:CLF66678 CVB65806:CVB66678 DEX65806:DEX66678 DOT65806:DOT66678 DYP65806:DYP66678 EIL65806:EIL66678 ESH65806:ESH66678 FCD65806:FCD66678 FLZ65806:FLZ66678 FVV65806:FVV66678 GFR65806:GFR66678 GPN65806:GPN66678 GZJ65806:GZJ66678 HJF65806:HJF66678 HTB65806:HTB66678 ICX65806:ICX66678 IMT65806:IMT66678 IWP65806:IWP66678 JGL65806:JGL66678 JQH65806:JQH66678 KAD65806:KAD66678 KJZ65806:KJZ66678 KTV65806:KTV66678 LDR65806:LDR66678 LNN65806:LNN66678 LXJ65806:LXJ66678 MHF65806:MHF66678 MRB65806:MRB66678 NAX65806:NAX66678 NKT65806:NKT66678 NUP65806:NUP66678 OEL65806:OEL66678 OOH65806:OOH66678 OYD65806:OYD66678 PHZ65806:PHZ66678 PRV65806:PRV66678 QBR65806:QBR66678 QLN65806:QLN66678 QVJ65806:QVJ66678 RFF65806:RFF66678 RPB65806:RPB66678 RYX65806:RYX66678 SIT65806:SIT66678 SSP65806:SSP66678 TCL65806:TCL66678 TMH65806:TMH66678 TWD65806:TWD66678 UFZ65806:UFZ66678 UPV65806:UPV66678 UZR65806:UZR66678 VJN65806:VJN66678 VTJ65806:VTJ66678 WDF65806:WDF66678 WNB65806:WNB66678 WWX65806:WWX66678 BB131348:BB132220 KL131342:KL132214 UH131342:UH132214 AED131342:AED132214 ANZ131342:ANZ132214 AXV131342:AXV132214 BHR131342:BHR132214 BRN131342:BRN132214 CBJ131342:CBJ132214 CLF131342:CLF132214 CVB131342:CVB132214 DEX131342:DEX132214 DOT131342:DOT132214 DYP131342:DYP132214 EIL131342:EIL132214 ESH131342:ESH132214 FCD131342:FCD132214 FLZ131342:FLZ132214 FVV131342:FVV132214 GFR131342:GFR132214 GPN131342:GPN132214 GZJ131342:GZJ132214 HJF131342:HJF132214 HTB131342:HTB132214 ICX131342:ICX132214 IMT131342:IMT132214 IWP131342:IWP132214 JGL131342:JGL132214 JQH131342:JQH132214 KAD131342:KAD132214 KJZ131342:KJZ132214 KTV131342:KTV132214 LDR131342:LDR132214 LNN131342:LNN132214 LXJ131342:LXJ132214 MHF131342:MHF132214 MRB131342:MRB132214 NAX131342:NAX132214 NKT131342:NKT132214 NUP131342:NUP132214 OEL131342:OEL132214 OOH131342:OOH132214 OYD131342:OYD132214 PHZ131342:PHZ132214 PRV131342:PRV132214 QBR131342:QBR132214 QLN131342:QLN132214 QVJ131342:QVJ132214 RFF131342:RFF132214 RPB131342:RPB132214 RYX131342:RYX132214 SIT131342:SIT132214 SSP131342:SSP132214 TCL131342:TCL132214 TMH131342:TMH132214 TWD131342:TWD132214 UFZ131342:UFZ132214 UPV131342:UPV132214 UZR131342:UZR132214 VJN131342:VJN132214 VTJ131342:VTJ132214 WDF131342:WDF132214 WNB131342:WNB132214 WWX131342:WWX132214 BB196884:BB197756 KL196878:KL197750 UH196878:UH197750 AED196878:AED197750 ANZ196878:ANZ197750 AXV196878:AXV197750 BHR196878:BHR197750 BRN196878:BRN197750 CBJ196878:CBJ197750 CLF196878:CLF197750 CVB196878:CVB197750 DEX196878:DEX197750 DOT196878:DOT197750 DYP196878:DYP197750 EIL196878:EIL197750 ESH196878:ESH197750 FCD196878:FCD197750 FLZ196878:FLZ197750 FVV196878:FVV197750 GFR196878:GFR197750 GPN196878:GPN197750 GZJ196878:GZJ197750 HJF196878:HJF197750 HTB196878:HTB197750 ICX196878:ICX197750 IMT196878:IMT197750 IWP196878:IWP197750 JGL196878:JGL197750 JQH196878:JQH197750 KAD196878:KAD197750 KJZ196878:KJZ197750 KTV196878:KTV197750 LDR196878:LDR197750 LNN196878:LNN197750 LXJ196878:LXJ197750 MHF196878:MHF197750 MRB196878:MRB197750 NAX196878:NAX197750 NKT196878:NKT197750 NUP196878:NUP197750 OEL196878:OEL197750 OOH196878:OOH197750 OYD196878:OYD197750 PHZ196878:PHZ197750 PRV196878:PRV197750 QBR196878:QBR197750 QLN196878:QLN197750 QVJ196878:QVJ197750 RFF196878:RFF197750 RPB196878:RPB197750 RYX196878:RYX197750 SIT196878:SIT197750 SSP196878:SSP197750 TCL196878:TCL197750 TMH196878:TMH197750 TWD196878:TWD197750 UFZ196878:UFZ197750 UPV196878:UPV197750 UZR196878:UZR197750 VJN196878:VJN197750 VTJ196878:VTJ197750 WDF196878:WDF197750 WNB196878:WNB197750 WWX196878:WWX197750 BB262420:BB263292 KL262414:KL263286 UH262414:UH263286 AED262414:AED263286 ANZ262414:ANZ263286 AXV262414:AXV263286 BHR262414:BHR263286 BRN262414:BRN263286 CBJ262414:CBJ263286 CLF262414:CLF263286 CVB262414:CVB263286 DEX262414:DEX263286 DOT262414:DOT263286 DYP262414:DYP263286 EIL262414:EIL263286 ESH262414:ESH263286 FCD262414:FCD263286 FLZ262414:FLZ263286 FVV262414:FVV263286 GFR262414:GFR263286 GPN262414:GPN263286 GZJ262414:GZJ263286 HJF262414:HJF263286 HTB262414:HTB263286 ICX262414:ICX263286 IMT262414:IMT263286 IWP262414:IWP263286 JGL262414:JGL263286 JQH262414:JQH263286 KAD262414:KAD263286 KJZ262414:KJZ263286 KTV262414:KTV263286 LDR262414:LDR263286 LNN262414:LNN263286 LXJ262414:LXJ263286 MHF262414:MHF263286 MRB262414:MRB263286 NAX262414:NAX263286 NKT262414:NKT263286 NUP262414:NUP263286 OEL262414:OEL263286 OOH262414:OOH263286 OYD262414:OYD263286 PHZ262414:PHZ263286 PRV262414:PRV263286 QBR262414:QBR263286 QLN262414:QLN263286 QVJ262414:QVJ263286 RFF262414:RFF263286 RPB262414:RPB263286 RYX262414:RYX263286 SIT262414:SIT263286 SSP262414:SSP263286 TCL262414:TCL263286 TMH262414:TMH263286 TWD262414:TWD263286 UFZ262414:UFZ263286 UPV262414:UPV263286 UZR262414:UZR263286 VJN262414:VJN263286 VTJ262414:VTJ263286 WDF262414:WDF263286 WNB262414:WNB263286 WWX262414:WWX263286 BB327956:BB328828 KL327950:KL328822 UH327950:UH328822 AED327950:AED328822 ANZ327950:ANZ328822 AXV327950:AXV328822 BHR327950:BHR328822 BRN327950:BRN328822 CBJ327950:CBJ328822 CLF327950:CLF328822 CVB327950:CVB328822 DEX327950:DEX328822 DOT327950:DOT328822 DYP327950:DYP328822 EIL327950:EIL328822 ESH327950:ESH328822 FCD327950:FCD328822 FLZ327950:FLZ328822 FVV327950:FVV328822 GFR327950:GFR328822 GPN327950:GPN328822 GZJ327950:GZJ328822 HJF327950:HJF328822 HTB327950:HTB328822 ICX327950:ICX328822 IMT327950:IMT328822 IWP327950:IWP328822 JGL327950:JGL328822 JQH327950:JQH328822 KAD327950:KAD328822 KJZ327950:KJZ328822 KTV327950:KTV328822 LDR327950:LDR328822 LNN327950:LNN328822 LXJ327950:LXJ328822 MHF327950:MHF328822 MRB327950:MRB328822 NAX327950:NAX328822 NKT327950:NKT328822 NUP327950:NUP328822 OEL327950:OEL328822 OOH327950:OOH328822 OYD327950:OYD328822 PHZ327950:PHZ328822 PRV327950:PRV328822 QBR327950:QBR328822 QLN327950:QLN328822 QVJ327950:QVJ328822 RFF327950:RFF328822 RPB327950:RPB328822 RYX327950:RYX328822 SIT327950:SIT328822 SSP327950:SSP328822 TCL327950:TCL328822 TMH327950:TMH328822 TWD327950:TWD328822 UFZ327950:UFZ328822 UPV327950:UPV328822 UZR327950:UZR328822 VJN327950:VJN328822 VTJ327950:VTJ328822 WDF327950:WDF328822 WNB327950:WNB328822 WWX327950:WWX328822 BB393492:BB394364 KL393486:KL394358 UH393486:UH394358 AED393486:AED394358 ANZ393486:ANZ394358 AXV393486:AXV394358 BHR393486:BHR394358 BRN393486:BRN394358 CBJ393486:CBJ394358 CLF393486:CLF394358 CVB393486:CVB394358 DEX393486:DEX394358 DOT393486:DOT394358 DYP393486:DYP394358 EIL393486:EIL394358 ESH393486:ESH394358 FCD393486:FCD394358 FLZ393486:FLZ394358 FVV393486:FVV394358 GFR393486:GFR394358 GPN393486:GPN394358 GZJ393486:GZJ394358 HJF393486:HJF394358 HTB393486:HTB394358 ICX393486:ICX394358 IMT393486:IMT394358 IWP393486:IWP394358 JGL393486:JGL394358 JQH393486:JQH394358 KAD393486:KAD394358 KJZ393486:KJZ394358 KTV393486:KTV394358 LDR393486:LDR394358 LNN393486:LNN394358 LXJ393486:LXJ394358 MHF393486:MHF394358 MRB393486:MRB394358 NAX393486:NAX394358 NKT393486:NKT394358 NUP393486:NUP394358 OEL393486:OEL394358 OOH393486:OOH394358 OYD393486:OYD394358 PHZ393486:PHZ394358 PRV393486:PRV394358 QBR393486:QBR394358 QLN393486:QLN394358 QVJ393486:QVJ394358 RFF393486:RFF394358 RPB393486:RPB394358 RYX393486:RYX394358 SIT393486:SIT394358 SSP393486:SSP394358 TCL393486:TCL394358 TMH393486:TMH394358 TWD393486:TWD394358 UFZ393486:UFZ394358 UPV393486:UPV394358 UZR393486:UZR394358 VJN393486:VJN394358 VTJ393486:VTJ394358 WDF393486:WDF394358 WNB393486:WNB394358 WWX393486:WWX394358 BB459028:BB459900 KL459022:KL459894 UH459022:UH459894 AED459022:AED459894 ANZ459022:ANZ459894 AXV459022:AXV459894 BHR459022:BHR459894 BRN459022:BRN459894 CBJ459022:CBJ459894 CLF459022:CLF459894 CVB459022:CVB459894 DEX459022:DEX459894 DOT459022:DOT459894 DYP459022:DYP459894 EIL459022:EIL459894 ESH459022:ESH459894 FCD459022:FCD459894 FLZ459022:FLZ459894 FVV459022:FVV459894 GFR459022:GFR459894 GPN459022:GPN459894 GZJ459022:GZJ459894 HJF459022:HJF459894 HTB459022:HTB459894 ICX459022:ICX459894 IMT459022:IMT459894 IWP459022:IWP459894 JGL459022:JGL459894 JQH459022:JQH459894 KAD459022:KAD459894 KJZ459022:KJZ459894 KTV459022:KTV459894 LDR459022:LDR459894 LNN459022:LNN459894 LXJ459022:LXJ459894 MHF459022:MHF459894 MRB459022:MRB459894 NAX459022:NAX459894 NKT459022:NKT459894 NUP459022:NUP459894 OEL459022:OEL459894 OOH459022:OOH459894 OYD459022:OYD459894 PHZ459022:PHZ459894 PRV459022:PRV459894 QBR459022:QBR459894 QLN459022:QLN459894 QVJ459022:QVJ459894 RFF459022:RFF459894 RPB459022:RPB459894 RYX459022:RYX459894 SIT459022:SIT459894 SSP459022:SSP459894 TCL459022:TCL459894 TMH459022:TMH459894 TWD459022:TWD459894 UFZ459022:UFZ459894 UPV459022:UPV459894 UZR459022:UZR459894 VJN459022:VJN459894 VTJ459022:VTJ459894 WDF459022:WDF459894 WNB459022:WNB459894 WWX459022:WWX459894 BB524564:BB525436 KL524558:KL525430 UH524558:UH525430 AED524558:AED525430 ANZ524558:ANZ525430 AXV524558:AXV525430 BHR524558:BHR525430 BRN524558:BRN525430 CBJ524558:CBJ525430 CLF524558:CLF525430 CVB524558:CVB525430 DEX524558:DEX525430 DOT524558:DOT525430 DYP524558:DYP525430 EIL524558:EIL525430 ESH524558:ESH525430 FCD524558:FCD525430 FLZ524558:FLZ525430 FVV524558:FVV525430 GFR524558:GFR525430 GPN524558:GPN525430 GZJ524558:GZJ525430 HJF524558:HJF525430 HTB524558:HTB525430 ICX524558:ICX525430 IMT524558:IMT525430 IWP524558:IWP525430 JGL524558:JGL525430 JQH524558:JQH525430 KAD524558:KAD525430 KJZ524558:KJZ525430 KTV524558:KTV525430 LDR524558:LDR525430 LNN524558:LNN525430 LXJ524558:LXJ525430 MHF524558:MHF525430 MRB524558:MRB525430 NAX524558:NAX525430 NKT524558:NKT525430 NUP524558:NUP525430 OEL524558:OEL525430 OOH524558:OOH525430 OYD524558:OYD525430 PHZ524558:PHZ525430 PRV524558:PRV525430 QBR524558:QBR525430 QLN524558:QLN525430 QVJ524558:QVJ525430 RFF524558:RFF525430 RPB524558:RPB525430 RYX524558:RYX525430 SIT524558:SIT525430 SSP524558:SSP525430 TCL524558:TCL525430 TMH524558:TMH525430 TWD524558:TWD525430 UFZ524558:UFZ525430 UPV524558:UPV525430 UZR524558:UZR525430 VJN524558:VJN525430 VTJ524558:VTJ525430 WDF524558:WDF525430 WNB524558:WNB525430 WWX524558:WWX525430 BB590100:BB590972 KL590094:KL590966 UH590094:UH590966 AED590094:AED590966 ANZ590094:ANZ590966 AXV590094:AXV590966 BHR590094:BHR590966 BRN590094:BRN590966 CBJ590094:CBJ590966 CLF590094:CLF590966 CVB590094:CVB590966 DEX590094:DEX590966 DOT590094:DOT590966 DYP590094:DYP590966 EIL590094:EIL590966 ESH590094:ESH590966 FCD590094:FCD590966 FLZ590094:FLZ590966 FVV590094:FVV590966 GFR590094:GFR590966 GPN590094:GPN590966 GZJ590094:GZJ590966 HJF590094:HJF590966 HTB590094:HTB590966 ICX590094:ICX590966 IMT590094:IMT590966 IWP590094:IWP590966 JGL590094:JGL590966 JQH590094:JQH590966 KAD590094:KAD590966 KJZ590094:KJZ590966 KTV590094:KTV590966 LDR590094:LDR590966 LNN590094:LNN590966 LXJ590094:LXJ590966 MHF590094:MHF590966 MRB590094:MRB590966 NAX590094:NAX590966 NKT590094:NKT590966 NUP590094:NUP590966 OEL590094:OEL590966 OOH590094:OOH590966 OYD590094:OYD590966 PHZ590094:PHZ590966 PRV590094:PRV590966 QBR590094:QBR590966 QLN590094:QLN590966 QVJ590094:QVJ590966 RFF590094:RFF590966 RPB590094:RPB590966 RYX590094:RYX590966 SIT590094:SIT590966 SSP590094:SSP590966 TCL590094:TCL590966 TMH590094:TMH590966 TWD590094:TWD590966 UFZ590094:UFZ590966 UPV590094:UPV590966 UZR590094:UZR590966 VJN590094:VJN590966 VTJ590094:VTJ590966 WDF590094:WDF590966 WNB590094:WNB590966 WWX590094:WWX590966 BB655636:BB656508 KL655630:KL656502 UH655630:UH656502 AED655630:AED656502 ANZ655630:ANZ656502 AXV655630:AXV656502 BHR655630:BHR656502 BRN655630:BRN656502 CBJ655630:CBJ656502 CLF655630:CLF656502 CVB655630:CVB656502 DEX655630:DEX656502 DOT655630:DOT656502 DYP655630:DYP656502 EIL655630:EIL656502 ESH655630:ESH656502 FCD655630:FCD656502 FLZ655630:FLZ656502 FVV655630:FVV656502 GFR655630:GFR656502 GPN655630:GPN656502 GZJ655630:GZJ656502 HJF655630:HJF656502 HTB655630:HTB656502 ICX655630:ICX656502 IMT655630:IMT656502 IWP655630:IWP656502 JGL655630:JGL656502 JQH655630:JQH656502 KAD655630:KAD656502 KJZ655630:KJZ656502 KTV655630:KTV656502 LDR655630:LDR656502 LNN655630:LNN656502 LXJ655630:LXJ656502 MHF655630:MHF656502 MRB655630:MRB656502 NAX655630:NAX656502 NKT655630:NKT656502 NUP655630:NUP656502 OEL655630:OEL656502 OOH655630:OOH656502 OYD655630:OYD656502 PHZ655630:PHZ656502 PRV655630:PRV656502 QBR655630:QBR656502 QLN655630:QLN656502 QVJ655630:QVJ656502 RFF655630:RFF656502 RPB655630:RPB656502 RYX655630:RYX656502 SIT655630:SIT656502 SSP655630:SSP656502 TCL655630:TCL656502 TMH655630:TMH656502 TWD655630:TWD656502 UFZ655630:UFZ656502 UPV655630:UPV656502 UZR655630:UZR656502 VJN655630:VJN656502 VTJ655630:VTJ656502 WDF655630:WDF656502 WNB655630:WNB656502 WWX655630:WWX656502 BB721172:BB722044 KL721166:KL722038 UH721166:UH722038 AED721166:AED722038 ANZ721166:ANZ722038 AXV721166:AXV722038 BHR721166:BHR722038 BRN721166:BRN722038 CBJ721166:CBJ722038 CLF721166:CLF722038 CVB721166:CVB722038 DEX721166:DEX722038 DOT721166:DOT722038 DYP721166:DYP722038 EIL721166:EIL722038 ESH721166:ESH722038 FCD721166:FCD722038 FLZ721166:FLZ722038 FVV721166:FVV722038 GFR721166:GFR722038 GPN721166:GPN722038 GZJ721166:GZJ722038 HJF721166:HJF722038 HTB721166:HTB722038 ICX721166:ICX722038 IMT721166:IMT722038 IWP721166:IWP722038 JGL721166:JGL722038 JQH721166:JQH722038 KAD721166:KAD722038 KJZ721166:KJZ722038 KTV721166:KTV722038 LDR721166:LDR722038 LNN721166:LNN722038 LXJ721166:LXJ722038 MHF721166:MHF722038 MRB721166:MRB722038 NAX721166:NAX722038 NKT721166:NKT722038 NUP721166:NUP722038 OEL721166:OEL722038 OOH721166:OOH722038 OYD721166:OYD722038 PHZ721166:PHZ722038 PRV721166:PRV722038 QBR721166:QBR722038 QLN721166:QLN722038 QVJ721166:QVJ722038 RFF721166:RFF722038 RPB721166:RPB722038 RYX721166:RYX722038 SIT721166:SIT722038 SSP721166:SSP722038 TCL721166:TCL722038 TMH721166:TMH722038 TWD721166:TWD722038 UFZ721166:UFZ722038 UPV721166:UPV722038 UZR721166:UZR722038 VJN721166:VJN722038 VTJ721166:VTJ722038 WDF721166:WDF722038 WNB721166:WNB722038 WWX721166:WWX722038 BB786708:BB787580 KL786702:KL787574 UH786702:UH787574 AED786702:AED787574 ANZ786702:ANZ787574 AXV786702:AXV787574 BHR786702:BHR787574 BRN786702:BRN787574 CBJ786702:CBJ787574 CLF786702:CLF787574 CVB786702:CVB787574 DEX786702:DEX787574 DOT786702:DOT787574 DYP786702:DYP787574 EIL786702:EIL787574 ESH786702:ESH787574 FCD786702:FCD787574 FLZ786702:FLZ787574 FVV786702:FVV787574 GFR786702:GFR787574 GPN786702:GPN787574 GZJ786702:GZJ787574 HJF786702:HJF787574 HTB786702:HTB787574 ICX786702:ICX787574 IMT786702:IMT787574 IWP786702:IWP787574 JGL786702:JGL787574 JQH786702:JQH787574 KAD786702:KAD787574 KJZ786702:KJZ787574 KTV786702:KTV787574 LDR786702:LDR787574 LNN786702:LNN787574 LXJ786702:LXJ787574 MHF786702:MHF787574 MRB786702:MRB787574 NAX786702:NAX787574 NKT786702:NKT787574 NUP786702:NUP787574 OEL786702:OEL787574 OOH786702:OOH787574 OYD786702:OYD787574 PHZ786702:PHZ787574 PRV786702:PRV787574 QBR786702:QBR787574 QLN786702:QLN787574 QVJ786702:QVJ787574 RFF786702:RFF787574 RPB786702:RPB787574 RYX786702:RYX787574 SIT786702:SIT787574 SSP786702:SSP787574 TCL786702:TCL787574 TMH786702:TMH787574 TWD786702:TWD787574 UFZ786702:UFZ787574 UPV786702:UPV787574 UZR786702:UZR787574 VJN786702:VJN787574 VTJ786702:VTJ787574 WDF786702:WDF787574 WNB786702:WNB787574 WWX786702:WWX787574 BB852244:BB853116 KL852238:KL853110 UH852238:UH853110 AED852238:AED853110 ANZ852238:ANZ853110 AXV852238:AXV853110 BHR852238:BHR853110 BRN852238:BRN853110 CBJ852238:CBJ853110 CLF852238:CLF853110 CVB852238:CVB853110 DEX852238:DEX853110 DOT852238:DOT853110 DYP852238:DYP853110 EIL852238:EIL853110 ESH852238:ESH853110 FCD852238:FCD853110 FLZ852238:FLZ853110 FVV852238:FVV853110 GFR852238:GFR853110 GPN852238:GPN853110 GZJ852238:GZJ853110 HJF852238:HJF853110 HTB852238:HTB853110 ICX852238:ICX853110 IMT852238:IMT853110 IWP852238:IWP853110 JGL852238:JGL853110 JQH852238:JQH853110 KAD852238:KAD853110 KJZ852238:KJZ853110 KTV852238:KTV853110 LDR852238:LDR853110 LNN852238:LNN853110 LXJ852238:LXJ853110 MHF852238:MHF853110 MRB852238:MRB853110 NAX852238:NAX853110 NKT852238:NKT853110 NUP852238:NUP853110 OEL852238:OEL853110 OOH852238:OOH853110 OYD852238:OYD853110 PHZ852238:PHZ853110 PRV852238:PRV853110 QBR852238:QBR853110 QLN852238:QLN853110 QVJ852238:QVJ853110 RFF852238:RFF853110 RPB852238:RPB853110 RYX852238:RYX853110 SIT852238:SIT853110 SSP852238:SSP853110 TCL852238:TCL853110 TMH852238:TMH853110 TWD852238:TWD853110 UFZ852238:UFZ853110 UPV852238:UPV853110 UZR852238:UZR853110 VJN852238:VJN853110 VTJ852238:VTJ853110 WDF852238:WDF853110 WNB852238:WNB853110 WWX852238:WWX853110 BB917780:BB918652 KL917774:KL918646 UH917774:UH918646 AED917774:AED918646 ANZ917774:ANZ918646 AXV917774:AXV918646 BHR917774:BHR918646 BRN917774:BRN918646 CBJ917774:CBJ918646 CLF917774:CLF918646 CVB917774:CVB918646 DEX917774:DEX918646 DOT917774:DOT918646 DYP917774:DYP918646 EIL917774:EIL918646 ESH917774:ESH918646 FCD917774:FCD918646 FLZ917774:FLZ918646 FVV917774:FVV918646 GFR917774:GFR918646 GPN917774:GPN918646 GZJ917774:GZJ918646 HJF917774:HJF918646 HTB917774:HTB918646 ICX917774:ICX918646 IMT917774:IMT918646 IWP917774:IWP918646 JGL917774:JGL918646 JQH917774:JQH918646 KAD917774:KAD918646 KJZ917774:KJZ918646 KTV917774:KTV918646 LDR917774:LDR918646 LNN917774:LNN918646 LXJ917774:LXJ918646 MHF917774:MHF918646 MRB917774:MRB918646 NAX917774:NAX918646 NKT917774:NKT918646 NUP917774:NUP918646 OEL917774:OEL918646 OOH917774:OOH918646 OYD917774:OYD918646 PHZ917774:PHZ918646 PRV917774:PRV918646 QBR917774:QBR918646 QLN917774:QLN918646 QVJ917774:QVJ918646 RFF917774:RFF918646 RPB917774:RPB918646 RYX917774:RYX918646 SIT917774:SIT918646 SSP917774:SSP918646 TCL917774:TCL918646 TMH917774:TMH918646 TWD917774:TWD918646 UFZ917774:UFZ918646 UPV917774:UPV918646 UZR917774:UZR918646 VJN917774:VJN918646 VTJ917774:VTJ918646 WDF917774:WDF918646 WNB917774:WNB918646 WWX917774:WWX918646 BB983316:BB984188 KL983310:KL984182 UH983310:UH984182 AED983310:AED984182 ANZ983310:ANZ984182 AXV983310:AXV984182 BHR983310:BHR984182 BRN983310:BRN984182 CBJ983310:CBJ984182 CLF983310:CLF984182 CVB983310:CVB984182 DEX983310:DEX984182 DOT983310:DOT984182 DYP983310:DYP984182 EIL983310:EIL984182 ESH983310:ESH984182 FCD983310:FCD984182 FLZ983310:FLZ984182 FVV983310:FVV984182 GFR983310:GFR984182 GPN983310:GPN984182 GZJ983310:GZJ984182 HJF983310:HJF984182 HTB983310:HTB984182 ICX983310:ICX984182 IMT983310:IMT984182 IWP983310:IWP984182 JGL983310:JGL984182 JQH983310:JQH984182 KAD983310:KAD984182 KJZ983310:KJZ984182 KTV983310:KTV984182 LDR983310:LDR984182 LNN983310:LNN984182 LXJ983310:LXJ984182 MHF983310:MHF984182 MRB983310:MRB984182 NAX983310:NAX984182 NKT983310:NKT984182 NUP983310:NUP984182 OEL983310:OEL984182 OOH983310:OOH984182 OYD983310:OYD984182 PHZ983310:PHZ984182 PRV983310:PRV984182 QBR983310:QBR984182 QLN983310:QLN984182 QVJ983310:QVJ984182 RFF983310:RFF984182 RPB983310:RPB984182 RYX983310:RYX984182 SIT983310:SIT984182 SSP983310:SSP984182 TCL983310:TCL984182 TMH983310:TMH984182 TWD983310:TWD984182 UFZ983310:UFZ984182 UPV983310:UPV984182 UZR983310:UZR984182 VJN983310:VJN984182 VTJ983310:VTJ984182 WDF983310:WDF984182 WNB983310:WNB984182 WWX983310:WWX984182 BH65806:BH66680 KR65806:KR66680 UN65806:UN66680 AEJ65806:AEJ66680 AOF65806:AOF66680 AYB65806:AYB66680 BHX65806:BHX66680 BRT65806:BRT66680 CBP65806:CBP66680 CLL65806:CLL66680 CVH65806:CVH66680 DFD65806:DFD66680 DOZ65806:DOZ66680 DYV65806:DYV66680 EIR65806:EIR66680 ESN65806:ESN66680 FCJ65806:FCJ66680 FMF65806:FMF66680 FWB65806:FWB66680 GFX65806:GFX66680 GPT65806:GPT66680 GZP65806:GZP66680 HJL65806:HJL66680 HTH65806:HTH66680 IDD65806:IDD66680 IMZ65806:IMZ66680 IWV65806:IWV66680 JGR65806:JGR66680 JQN65806:JQN66680 KAJ65806:KAJ66680 KKF65806:KKF66680 KUB65806:KUB66680 LDX65806:LDX66680 LNT65806:LNT66680 LXP65806:LXP66680 MHL65806:MHL66680 MRH65806:MRH66680 NBD65806:NBD66680 NKZ65806:NKZ66680 NUV65806:NUV66680 OER65806:OER66680 OON65806:OON66680 OYJ65806:OYJ66680 PIF65806:PIF66680 PSB65806:PSB66680 QBX65806:QBX66680 QLT65806:QLT66680 QVP65806:QVP66680 RFL65806:RFL66680 RPH65806:RPH66680 RZD65806:RZD66680 SIZ65806:SIZ66680 SSV65806:SSV66680 TCR65806:TCR66680 TMN65806:TMN66680 TWJ65806:TWJ66680 UGF65806:UGF66680 UQB65806:UQB66680 UZX65806:UZX66680 VJT65806:VJT66680 VTP65806:VTP66680 WDL65806:WDL66680 WNH65806:WNH66680 WXD65806:WXD66680 BH131342:BH132216 KR131342:KR132216 UN131342:UN132216 AEJ131342:AEJ132216 AOF131342:AOF132216 AYB131342:AYB132216 BHX131342:BHX132216 BRT131342:BRT132216 CBP131342:CBP132216 CLL131342:CLL132216 CVH131342:CVH132216 DFD131342:DFD132216 DOZ131342:DOZ132216 DYV131342:DYV132216 EIR131342:EIR132216 ESN131342:ESN132216 FCJ131342:FCJ132216 FMF131342:FMF132216 FWB131342:FWB132216 GFX131342:GFX132216 GPT131342:GPT132216 GZP131342:GZP132216 HJL131342:HJL132216 HTH131342:HTH132216 IDD131342:IDD132216 IMZ131342:IMZ132216 IWV131342:IWV132216 JGR131342:JGR132216 JQN131342:JQN132216 KAJ131342:KAJ132216 KKF131342:KKF132216 KUB131342:KUB132216 LDX131342:LDX132216 LNT131342:LNT132216 LXP131342:LXP132216 MHL131342:MHL132216 MRH131342:MRH132216 NBD131342:NBD132216 NKZ131342:NKZ132216 NUV131342:NUV132216 OER131342:OER132216 OON131342:OON132216 OYJ131342:OYJ132216 PIF131342:PIF132216 PSB131342:PSB132216 QBX131342:QBX132216 QLT131342:QLT132216 QVP131342:QVP132216 RFL131342:RFL132216 RPH131342:RPH132216 RZD131342:RZD132216 SIZ131342:SIZ132216 SSV131342:SSV132216 TCR131342:TCR132216 TMN131342:TMN132216 TWJ131342:TWJ132216 UGF131342:UGF132216 UQB131342:UQB132216 UZX131342:UZX132216 VJT131342:VJT132216 VTP131342:VTP132216 WDL131342:WDL132216 WNH131342:WNH132216 WXD131342:WXD132216 BH196878:BH197752 KR196878:KR197752 UN196878:UN197752 AEJ196878:AEJ197752 AOF196878:AOF197752 AYB196878:AYB197752 BHX196878:BHX197752 BRT196878:BRT197752 CBP196878:CBP197752 CLL196878:CLL197752 CVH196878:CVH197752 DFD196878:DFD197752 DOZ196878:DOZ197752 DYV196878:DYV197752 EIR196878:EIR197752 ESN196878:ESN197752 FCJ196878:FCJ197752 FMF196878:FMF197752 FWB196878:FWB197752 GFX196878:GFX197752 GPT196878:GPT197752 GZP196878:GZP197752 HJL196878:HJL197752 HTH196878:HTH197752 IDD196878:IDD197752 IMZ196878:IMZ197752 IWV196878:IWV197752 JGR196878:JGR197752 JQN196878:JQN197752 KAJ196878:KAJ197752 KKF196878:KKF197752 KUB196878:KUB197752 LDX196878:LDX197752 LNT196878:LNT197752 LXP196878:LXP197752 MHL196878:MHL197752 MRH196878:MRH197752 NBD196878:NBD197752 NKZ196878:NKZ197752 NUV196878:NUV197752 OER196878:OER197752 OON196878:OON197752 OYJ196878:OYJ197752 PIF196878:PIF197752 PSB196878:PSB197752 QBX196878:QBX197752 QLT196878:QLT197752 QVP196878:QVP197752 RFL196878:RFL197752 RPH196878:RPH197752 RZD196878:RZD197752 SIZ196878:SIZ197752 SSV196878:SSV197752 TCR196878:TCR197752 TMN196878:TMN197752 TWJ196878:TWJ197752 UGF196878:UGF197752 UQB196878:UQB197752 UZX196878:UZX197752 VJT196878:VJT197752 VTP196878:VTP197752 WDL196878:WDL197752 WNH196878:WNH197752 WXD196878:WXD197752 BH262414:BH263288 KR262414:KR263288 UN262414:UN263288 AEJ262414:AEJ263288 AOF262414:AOF263288 AYB262414:AYB263288 BHX262414:BHX263288 BRT262414:BRT263288 CBP262414:CBP263288 CLL262414:CLL263288 CVH262414:CVH263288 DFD262414:DFD263288 DOZ262414:DOZ263288 DYV262414:DYV263288 EIR262414:EIR263288 ESN262414:ESN263288 FCJ262414:FCJ263288 FMF262414:FMF263288 FWB262414:FWB263288 GFX262414:GFX263288 GPT262414:GPT263288 GZP262414:GZP263288 HJL262414:HJL263288 HTH262414:HTH263288 IDD262414:IDD263288 IMZ262414:IMZ263288 IWV262414:IWV263288 JGR262414:JGR263288 JQN262414:JQN263288 KAJ262414:KAJ263288 KKF262414:KKF263288 KUB262414:KUB263288 LDX262414:LDX263288 LNT262414:LNT263288 LXP262414:LXP263288 MHL262414:MHL263288 MRH262414:MRH263288 NBD262414:NBD263288 NKZ262414:NKZ263288 NUV262414:NUV263288 OER262414:OER263288 OON262414:OON263288 OYJ262414:OYJ263288 PIF262414:PIF263288 PSB262414:PSB263288 QBX262414:QBX263288 QLT262414:QLT263288 QVP262414:QVP263288 RFL262414:RFL263288 RPH262414:RPH263288 RZD262414:RZD263288 SIZ262414:SIZ263288 SSV262414:SSV263288 TCR262414:TCR263288 TMN262414:TMN263288 TWJ262414:TWJ263288 UGF262414:UGF263288 UQB262414:UQB263288 UZX262414:UZX263288 VJT262414:VJT263288 VTP262414:VTP263288 WDL262414:WDL263288 WNH262414:WNH263288 WXD262414:WXD263288 BH327950:BH328824 KR327950:KR328824 UN327950:UN328824 AEJ327950:AEJ328824 AOF327950:AOF328824 AYB327950:AYB328824 BHX327950:BHX328824 BRT327950:BRT328824 CBP327950:CBP328824 CLL327950:CLL328824 CVH327950:CVH328824 DFD327950:DFD328824 DOZ327950:DOZ328824 DYV327950:DYV328824 EIR327950:EIR328824 ESN327950:ESN328824 FCJ327950:FCJ328824 FMF327950:FMF328824 FWB327950:FWB328824 GFX327950:GFX328824 GPT327950:GPT328824 GZP327950:GZP328824 HJL327950:HJL328824 HTH327950:HTH328824 IDD327950:IDD328824 IMZ327950:IMZ328824 IWV327950:IWV328824 JGR327950:JGR328824 JQN327950:JQN328824 KAJ327950:KAJ328824 KKF327950:KKF328824 KUB327950:KUB328824 LDX327950:LDX328824 LNT327950:LNT328824 LXP327950:LXP328824 MHL327950:MHL328824 MRH327950:MRH328824 NBD327950:NBD328824 NKZ327950:NKZ328824 NUV327950:NUV328824 OER327950:OER328824 OON327950:OON328824 OYJ327950:OYJ328824 PIF327950:PIF328824 PSB327950:PSB328824 QBX327950:QBX328824 QLT327950:QLT328824 QVP327950:QVP328824 RFL327950:RFL328824 RPH327950:RPH328824 RZD327950:RZD328824 SIZ327950:SIZ328824 SSV327950:SSV328824 TCR327950:TCR328824 TMN327950:TMN328824 TWJ327950:TWJ328824 UGF327950:UGF328824 UQB327950:UQB328824 UZX327950:UZX328824 VJT327950:VJT328824 VTP327950:VTP328824 WDL327950:WDL328824 WNH327950:WNH328824 WXD327950:WXD328824 BH393486:BH394360 KR393486:KR394360 UN393486:UN394360 AEJ393486:AEJ394360 AOF393486:AOF394360 AYB393486:AYB394360 BHX393486:BHX394360 BRT393486:BRT394360 CBP393486:CBP394360 CLL393486:CLL394360 CVH393486:CVH394360 DFD393486:DFD394360 DOZ393486:DOZ394360 DYV393486:DYV394360 EIR393486:EIR394360 ESN393486:ESN394360 FCJ393486:FCJ394360 FMF393486:FMF394360 FWB393486:FWB394360 GFX393486:GFX394360 GPT393486:GPT394360 GZP393486:GZP394360 HJL393486:HJL394360 HTH393486:HTH394360 IDD393486:IDD394360 IMZ393486:IMZ394360 IWV393486:IWV394360 JGR393486:JGR394360 JQN393486:JQN394360 KAJ393486:KAJ394360 KKF393486:KKF394360 KUB393486:KUB394360 LDX393486:LDX394360 LNT393486:LNT394360 LXP393486:LXP394360 MHL393486:MHL394360 MRH393486:MRH394360 NBD393486:NBD394360 NKZ393486:NKZ394360 NUV393486:NUV394360 OER393486:OER394360 OON393486:OON394360 OYJ393486:OYJ394360 PIF393486:PIF394360 PSB393486:PSB394360 QBX393486:QBX394360 QLT393486:QLT394360 QVP393486:QVP394360 RFL393486:RFL394360 RPH393486:RPH394360 RZD393486:RZD394360 SIZ393486:SIZ394360 SSV393486:SSV394360 TCR393486:TCR394360 TMN393486:TMN394360 TWJ393486:TWJ394360 UGF393486:UGF394360 UQB393486:UQB394360 UZX393486:UZX394360 VJT393486:VJT394360 VTP393486:VTP394360 WDL393486:WDL394360 WNH393486:WNH394360 WXD393486:WXD394360 BH459022:BH459896 KR459022:KR459896 UN459022:UN459896 AEJ459022:AEJ459896 AOF459022:AOF459896 AYB459022:AYB459896 BHX459022:BHX459896 BRT459022:BRT459896 CBP459022:CBP459896 CLL459022:CLL459896 CVH459022:CVH459896 DFD459022:DFD459896 DOZ459022:DOZ459896 DYV459022:DYV459896 EIR459022:EIR459896 ESN459022:ESN459896 FCJ459022:FCJ459896 FMF459022:FMF459896 FWB459022:FWB459896 GFX459022:GFX459896 GPT459022:GPT459896 GZP459022:GZP459896 HJL459022:HJL459896 HTH459022:HTH459896 IDD459022:IDD459896 IMZ459022:IMZ459896 IWV459022:IWV459896 JGR459022:JGR459896 JQN459022:JQN459896 KAJ459022:KAJ459896 KKF459022:KKF459896 KUB459022:KUB459896 LDX459022:LDX459896 LNT459022:LNT459896 LXP459022:LXP459896 MHL459022:MHL459896 MRH459022:MRH459896 NBD459022:NBD459896 NKZ459022:NKZ459896 NUV459022:NUV459896 OER459022:OER459896 OON459022:OON459896 OYJ459022:OYJ459896 PIF459022:PIF459896 PSB459022:PSB459896 QBX459022:QBX459896 QLT459022:QLT459896 QVP459022:QVP459896 RFL459022:RFL459896 RPH459022:RPH459896 RZD459022:RZD459896 SIZ459022:SIZ459896 SSV459022:SSV459896 TCR459022:TCR459896 TMN459022:TMN459896 TWJ459022:TWJ459896 UGF459022:UGF459896 UQB459022:UQB459896 UZX459022:UZX459896 VJT459022:VJT459896 VTP459022:VTP459896 WDL459022:WDL459896 WNH459022:WNH459896 WXD459022:WXD459896 BH524558:BH525432 KR524558:KR525432 UN524558:UN525432 AEJ524558:AEJ525432 AOF524558:AOF525432 AYB524558:AYB525432 BHX524558:BHX525432 BRT524558:BRT525432 CBP524558:CBP525432 CLL524558:CLL525432 CVH524558:CVH525432 DFD524558:DFD525432 DOZ524558:DOZ525432 DYV524558:DYV525432 EIR524558:EIR525432 ESN524558:ESN525432 FCJ524558:FCJ525432 FMF524558:FMF525432 FWB524558:FWB525432 GFX524558:GFX525432 GPT524558:GPT525432 GZP524558:GZP525432 HJL524558:HJL525432 HTH524558:HTH525432 IDD524558:IDD525432 IMZ524558:IMZ525432 IWV524558:IWV525432 JGR524558:JGR525432 JQN524558:JQN525432 KAJ524558:KAJ525432 KKF524558:KKF525432 KUB524558:KUB525432 LDX524558:LDX525432 LNT524558:LNT525432 LXP524558:LXP525432 MHL524558:MHL525432 MRH524558:MRH525432 NBD524558:NBD525432 NKZ524558:NKZ525432 NUV524558:NUV525432 OER524558:OER525432 OON524558:OON525432 OYJ524558:OYJ525432 PIF524558:PIF525432 PSB524558:PSB525432 QBX524558:QBX525432 QLT524558:QLT525432 QVP524558:QVP525432 RFL524558:RFL525432 RPH524558:RPH525432 RZD524558:RZD525432 SIZ524558:SIZ525432 SSV524558:SSV525432 TCR524558:TCR525432 TMN524558:TMN525432 TWJ524558:TWJ525432 UGF524558:UGF525432 UQB524558:UQB525432 UZX524558:UZX525432 VJT524558:VJT525432 VTP524558:VTP525432 WDL524558:WDL525432 WNH524558:WNH525432 WXD524558:WXD525432 BH590094:BH590968 KR590094:KR590968 UN590094:UN590968 AEJ590094:AEJ590968 AOF590094:AOF590968 AYB590094:AYB590968 BHX590094:BHX590968 BRT590094:BRT590968 CBP590094:CBP590968 CLL590094:CLL590968 CVH590094:CVH590968 DFD590094:DFD590968 DOZ590094:DOZ590968 DYV590094:DYV590968 EIR590094:EIR590968 ESN590094:ESN590968 FCJ590094:FCJ590968 FMF590094:FMF590968 FWB590094:FWB590968 GFX590094:GFX590968 GPT590094:GPT590968 GZP590094:GZP590968 HJL590094:HJL590968 HTH590094:HTH590968 IDD590094:IDD590968 IMZ590094:IMZ590968 IWV590094:IWV590968 JGR590094:JGR590968 JQN590094:JQN590968 KAJ590094:KAJ590968 KKF590094:KKF590968 KUB590094:KUB590968 LDX590094:LDX590968 LNT590094:LNT590968 LXP590094:LXP590968 MHL590094:MHL590968 MRH590094:MRH590968 NBD590094:NBD590968 NKZ590094:NKZ590968 NUV590094:NUV590968 OER590094:OER590968 OON590094:OON590968 OYJ590094:OYJ590968 PIF590094:PIF590968 PSB590094:PSB590968 QBX590094:QBX590968 QLT590094:QLT590968 QVP590094:QVP590968 RFL590094:RFL590968 RPH590094:RPH590968 RZD590094:RZD590968 SIZ590094:SIZ590968 SSV590094:SSV590968 TCR590094:TCR590968 TMN590094:TMN590968 TWJ590094:TWJ590968 UGF590094:UGF590968 UQB590094:UQB590968 UZX590094:UZX590968 VJT590094:VJT590968 VTP590094:VTP590968 WDL590094:WDL590968 WNH590094:WNH590968 WXD590094:WXD590968 BH655630:BH656504 KR655630:KR656504 UN655630:UN656504 AEJ655630:AEJ656504 AOF655630:AOF656504 AYB655630:AYB656504 BHX655630:BHX656504 BRT655630:BRT656504 CBP655630:CBP656504 CLL655630:CLL656504 CVH655630:CVH656504 DFD655630:DFD656504 DOZ655630:DOZ656504 DYV655630:DYV656504 EIR655630:EIR656504 ESN655630:ESN656504 FCJ655630:FCJ656504 FMF655630:FMF656504 FWB655630:FWB656504 GFX655630:GFX656504 GPT655630:GPT656504 GZP655630:GZP656504 HJL655630:HJL656504 HTH655630:HTH656504 IDD655630:IDD656504 IMZ655630:IMZ656504 IWV655630:IWV656504 JGR655630:JGR656504 JQN655630:JQN656504 KAJ655630:KAJ656504 KKF655630:KKF656504 KUB655630:KUB656504 LDX655630:LDX656504 LNT655630:LNT656504 LXP655630:LXP656504 MHL655630:MHL656504 MRH655630:MRH656504 NBD655630:NBD656504 NKZ655630:NKZ656504 NUV655630:NUV656504 OER655630:OER656504 OON655630:OON656504 OYJ655630:OYJ656504 PIF655630:PIF656504 PSB655630:PSB656504 QBX655630:QBX656504 QLT655630:QLT656504 QVP655630:QVP656504 RFL655630:RFL656504 RPH655630:RPH656504 RZD655630:RZD656504 SIZ655630:SIZ656504 SSV655630:SSV656504 TCR655630:TCR656504 TMN655630:TMN656504 TWJ655630:TWJ656504 UGF655630:UGF656504 UQB655630:UQB656504 UZX655630:UZX656504 VJT655630:VJT656504 VTP655630:VTP656504 WDL655630:WDL656504 WNH655630:WNH656504 WXD655630:WXD656504 BH721166:BH722040 KR721166:KR722040 UN721166:UN722040 AEJ721166:AEJ722040 AOF721166:AOF722040 AYB721166:AYB722040 BHX721166:BHX722040 BRT721166:BRT722040 CBP721166:CBP722040 CLL721166:CLL722040 CVH721166:CVH722040 DFD721166:DFD722040 DOZ721166:DOZ722040 DYV721166:DYV722040 EIR721166:EIR722040 ESN721166:ESN722040 FCJ721166:FCJ722040 FMF721166:FMF722040 FWB721166:FWB722040 GFX721166:GFX722040 GPT721166:GPT722040 GZP721166:GZP722040 HJL721166:HJL722040 HTH721166:HTH722040 IDD721166:IDD722040 IMZ721166:IMZ722040 IWV721166:IWV722040 JGR721166:JGR722040 JQN721166:JQN722040 KAJ721166:KAJ722040 KKF721166:KKF722040 KUB721166:KUB722040 LDX721166:LDX722040 LNT721166:LNT722040 LXP721166:LXP722040 MHL721166:MHL722040 MRH721166:MRH722040 NBD721166:NBD722040 NKZ721166:NKZ722040 NUV721166:NUV722040 OER721166:OER722040 OON721166:OON722040 OYJ721166:OYJ722040 PIF721166:PIF722040 PSB721166:PSB722040 QBX721166:QBX722040 QLT721166:QLT722040 QVP721166:QVP722040 RFL721166:RFL722040 RPH721166:RPH722040 RZD721166:RZD722040 SIZ721166:SIZ722040 SSV721166:SSV722040 TCR721166:TCR722040 TMN721166:TMN722040 TWJ721166:TWJ722040 UGF721166:UGF722040 UQB721166:UQB722040 UZX721166:UZX722040 VJT721166:VJT722040 VTP721166:VTP722040 WDL721166:WDL722040 WNH721166:WNH722040 WXD721166:WXD722040 BH786702:BH787576 KR786702:KR787576 UN786702:UN787576 AEJ786702:AEJ787576 AOF786702:AOF787576 AYB786702:AYB787576 BHX786702:BHX787576 BRT786702:BRT787576 CBP786702:CBP787576 CLL786702:CLL787576 CVH786702:CVH787576 DFD786702:DFD787576 DOZ786702:DOZ787576 DYV786702:DYV787576 EIR786702:EIR787576 ESN786702:ESN787576 FCJ786702:FCJ787576 FMF786702:FMF787576 FWB786702:FWB787576 GFX786702:GFX787576 GPT786702:GPT787576 GZP786702:GZP787576 HJL786702:HJL787576 HTH786702:HTH787576 IDD786702:IDD787576 IMZ786702:IMZ787576 IWV786702:IWV787576 JGR786702:JGR787576 JQN786702:JQN787576 KAJ786702:KAJ787576 KKF786702:KKF787576 KUB786702:KUB787576 LDX786702:LDX787576 LNT786702:LNT787576 LXP786702:LXP787576 MHL786702:MHL787576 MRH786702:MRH787576 NBD786702:NBD787576 NKZ786702:NKZ787576 NUV786702:NUV787576 OER786702:OER787576 OON786702:OON787576 OYJ786702:OYJ787576 PIF786702:PIF787576 PSB786702:PSB787576 QBX786702:QBX787576 QLT786702:QLT787576 QVP786702:QVP787576 RFL786702:RFL787576 RPH786702:RPH787576 RZD786702:RZD787576 SIZ786702:SIZ787576 SSV786702:SSV787576 TCR786702:TCR787576 TMN786702:TMN787576 TWJ786702:TWJ787576 UGF786702:UGF787576 UQB786702:UQB787576 UZX786702:UZX787576 VJT786702:VJT787576 VTP786702:VTP787576 WDL786702:WDL787576 WNH786702:WNH787576 WXD786702:WXD787576 BH852238:BH853112 KR852238:KR853112 UN852238:UN853112 AEJ852238:AEJ853112 AOF852238:AOF853112 AYB852238:AYB853112 BHX852238:BHX853112 BRT852238:BRT853112 CBP852238:CBP853112 CLL852238:CLL853112 CVH852238:CVH853112 DFD852238:DFD853112 DOZ852238:DOZ853112 DYV852238:DYV853112 EIR852238:EIR853112 ESN852238:ESN853112 FCJ852238:FCJ853112 FMF852238:FMF853112 FWB852238:FWB853112 GFX852238:GFX853112 GPT852238:GPT853112 GZP852238:GZP853112 HJL852238:HJL853112 HTH852238:HTH853112 IDD852238:IDD853112 IMZ852238:IMZ853112 IWV852238:IWV853112 JGR852238:JGR853112 JQN852238:JQN853112 KAJ852238:KAJ853112 KKF852238:KKF853112 KUB852238:KUB853112 LDX852238:LDX853112 LNT852238:LNT853112 LXP852238:LXP853112 MHL852238:MHL853112 MRH852238:MRH853112 NBD852238:NBD853112 NKZ852238:NKZ853112 NUV852238:NUV853112 OER852238:OER853112 OON852238:OON853112 OYJ852238:OYJ853112 PIF852238:PIF853112 PSB852238:PSB853112 QBX852238:QBX853112 QLT852238:QLT853112 QVP852238:QVP853112 RFL852238:RFL853112 RPH852238:RPH853112 RZD852238:RZD853112 SIZ852238:SIZ853112 SSV852238:SSV853112 TCR852238:TCR853112 TMN852238:TMN853112 TWJ852238:TWJ853112 UGF852238:UGF853112 UQB852238:UQB853112 UZX852238:UZX853112 VJT852238:VJT853112 VTP852238:VTP853112 WDL852238:WDL853112 WNH852238:WNH853112 WXD852238:WXD853112 BH917774:BH918648 KR917774:KR918648 UN917774:UN918648 AEJ917774:AEJ918648 AOF917774:AOF918648 AYB917774:AYB918648 BHX917774:BHX918648 BRT917774:BRT918648 CBP917774:CBP918648 CLL917774:CLL918648 CVH917774:CVH918648 DFD917774:DFD918648 DOZ917774:DOZ918648 DYV917774:DYV918648 EIR917774:EIR918648 ESN917774:ESN918648 FCJ917774:FCJ918648 FMF917774:FMF918648 FWB917774:FWB918648 GFX917774:GFX918648 GPT917774:GPT918648 GZP917774:GZP918648 HJL917774:HJL918648 HTH917774:HTH918648 IDD917774:IDD918648 IMZ917774:IMZ918648 IWV917774:IWV918648 JGR917774:JGR918648 JQN917774:JQN918648 KAJ917774:KAJ918648 KKF917774:KKF918648 KUB917774:KUB918648 LDX917774:LDX918648 LNT917774:LNT918648 LXP917774:LXP918648 MHL917774:MHL918648 MRH917774:MRH918648 NBD917774:NBD918648 NKZ917774:NKZ918648 NUV917774:NUV918648 OER917774:OER918648 OON917774:OON918648 OYJ917774:OYJ918648 PIF917774:PIF918648 PSB917774:PSB918648 QBX917774:QBX918648 QLT917774:QLT918648 QVP917774:QVP918648 RFL917774:RFL918648 RPH917774:RPH918648 RZD917774:RZD918648 SIZ917774:SIZ918648 SSV917774:SSV918648 TCR917774:TCR918648 TMN917774:TMN918648 TWJ917774:TWJ918648 UGF917774:UGF918648 UQB917774:UQB918648 UZX917774:UZX918648 VJT917774:VJT918648 VTP917774:VTP918648 WDL917774:WDL918648 WNH917774:WNH918648 WXD917774:WXD918648 BH983310:BH984184 KR983310:KR984184 UN983310:UN984184 AEJ983310:AEJ984184 AOF983310:AOF984184 AYB983310:AYB984184 BHX983310:BHX984184 BRT983310:BRT984184 CBP983310:CBP984184 CLL983310:CLL984184 CVH983310:CVH984184 DFD983310:DFD984184 DOZ983310:DOZ984184 DYV983310:DYV984184 EIR983310:EIR984184 ESN983310:ESN984184 FCJ983310:FCJ984184 FMF983310:FMF984184 FWB983310:FWB984184 GFX983310:GFX984184 GPT983310:GPT984184 GZP983310:GZP984184 HJL983310:HJL984184 HTH983310:HTH984184 IDD983310:IDD984184 IMZ983310:IMZ984184 IWV983310:IWV984184 JGR983310:JGR984184 JQN983310:JQN984184 KAJ983310:KAJ984184 KKF983310:KKF984184 KUB983310:KUB984184 LDX983310:LDX984184 LNT983310:LNT984184 LXP983310:LXP984184 MHL983310:MHL984184 MRH983310:MRH984184 NBD983310:NBD984184 NKZ983310:NKZ984184 NUV983310:NUV984184 OER983310:OER984184 OON983310:OON984184 OYJ983310:OYJ984184 PIF983310:PIF984184 PSB983310:PSB984184 QBX983310:QBX984184 QLT983310:QLT984184 QVP983310:QVP984184 RFL983310:RFL984184 RPH983310:RPH984184 RZD983310:RZD984184 SIZ983310:SIZ984184 SSV983310:SSV984184 TCR983310:TCR984184 TMN983310:TMN984184 TWJ983310:TWJ984184 UGF983310:UGF984184 UQB983310:UQB984184 UZX983310:UZX984184 VJT983310:VJT984184 VTP983310:VTP984184 WDL983310:WDL984184 WNH983310:WNH984184 WXD983310:WXD984184 BE65812:BE66684 KO65806:KO66678 UK65806:UK66678 AEG65806:AEG66678 AOC65806:AOC66678 AXY65806:AXY66678 BHU65806:BHU66678 BRQ65806:BRQ66678 CBM65806:CBM66678 CLI65806:CLI66678 CVE65806:CVE66678 DFA65806:DFA66678 DOW65806:DOW66678 DYS65806:DYS66678 EIO65806:EIO66678 ESK65806:ESK66678 FCG65806:FCG66678 FMC65806:FMC66678 FVY65806:FVY66678 GFU65806:GFU66678 GPQ65806:GPQ66678 GZM65806:GZM66678 HJI65806:HJI66678 HTE65806:HTE66678 IDA65806:IDA66678 IMW65806:IMW66678 IWS65806:IWS66678 JGO65806:JGO66678 JQK65806:JQK66678 KAG65806:KAG66678 KKC65806:KKC66678 KTY65806:KTY66678 LDU65806:LDU66678 LNQ65806:LNQ66678 LXM65806:LXM66678 MHI65806:MHI66678 MRE65806:MRE66678 NBA65806:NBA66678 NKW65806:NKW66678 NUS65806:NUS66678 OEO65806:OEO66678 OOK65806:OOK66678 OYG65806:OYG66678 PIC65806:PIC66678 PRY65806:PRY66678 QBU65806:QBU66678 QLQ65806:QLQ66678 QVM65806:QVM66678 RFI65806:RFI66678 RPE65806:RPE66678 RZA65806:RZA66678 SIW65806:SIW66678 SSS65806:SSS66678 TCO65806:TCO66678 TMK65806:TMK66678 TWG65806:TWG66678 UGC65806:UGC66678 UPY65806:UPY66678 UZU65806:UZU66678 VJQ65806:VJQ66678 VTM65806:VTM66678 WDI65806:WDI66678 WNE65806:WNE66678 WXA65806:WXA66678 BE131348:BE132220 KO131342:KO132214 UK131342:UK132214 AEG131342:AEG132214 AOC131342:AOC132214 AXY131342:AXY132214 BHU131342:BHU132214 BRQ131342:BRQ132214 CBM131342:CBM132214 CLI131342:CLI132214 CVE131342:CVE132214 DFA131342:DFA132214 DOW131342:DOW132214 DYS131342:DYS132214 EIO131342:EIO132214 ESK131342:ESK132214 FCG131342:FCG132214 FMC131342:FMC132214 FVY131342:FVY132214 GFU131342:GFU132214 GPQ131342:GPQ132214 GZM131342:GZM132214 HJI131342:HJI132214 HTE131342:HTE132214 IDA131342:IDA132214 IMW131342:IMW132214 IWS131342:IWS132214 JGO131342:JGO132214 JQK131342:JQK132214 KAG131342:KAG132214 KKC131342:KKC132214 KTY131342:KTY132214 LDU131342:LDU132214 LNQ131342:LNQ132214 LXM131342:LXM132214 MHI131342:MHI132214 MRE131342:MRE132214 NBA131342:NBA132214 NKW131342:NKW132214 NUS131342:NUS132214 OEO131342:OEO132214 OOK131342:OOK132214 OYG131342:OYG132214 PIC131342:PIC132214 PRY131342:PRY132214 QBU131342:QBU132214 QLQ131342:QLQ132214 QVM131342:QVM132214 RFI131342:RFI132214 RPE131342:RPE132214 RZA131342:RZA132214 SIW131342:SIW132214 SSS131342:SSS132214 TCO131342:TCO132214 TMK131342:TMK132214 TWG131342:TWG132214 UGC131342:UGC132214 UPY131342:UPY132214 UZU131342:UZU132214 VJQ131342:VJQ132214 VTM131342:VTM132214 WDI131342:WDI132214 WNE131342:WNE132214 WXA131342:WXA132214 BE196884:BE197756 KO196878:KO197750 UK196878:UK197750 AEG196878:AEG197750 AOC196878:AOC197750 AXY196878:AXY197750 BHU196878:BHU197750 BRQ196878:BRQ197750 CBM196878:CBM197750 CLI196878:CLI197750 CVE196878:CVE197750 DFA196878:DFA197750 DOW196878:DOW197750 DYS196878:DYS197750 EIO196878:EIO197750 ESK196878:ESK197750 FCG196878:FCG197750 FMC196878:FMC197750 FVY196878:FVY197750 GFU196878:GFU197750 GPQ196878:GPQ197750 GZM196878:GZM197750 HJI196878:HJI197750 HTE196878:HTE197750 IDA196878:IDA197750 IMW196878:IMW197750 IWS196878:IWS197750 JGO196878:JGO197750 JQK196878:JQK197750 KAG196878:KAG197750 KKC196878:KKC197750 KTY196878:KTY197750 LDU196878:LDU197750 LNQ196878:LNQ197750 LXM196878:LXM197750 MHI196878:MHI197750 MRE196878:MRE197750 NBA196878:NBA197750 NKW196878:NKW197750 NUS196878:NUS197750 OEO196878:OEO197750 OOK196878:OOK197750 OYG196878:OYG197750 PIC196878:PIC197750 PRY196878:PRY197750 QBU196878:QBU197750 QLQ196878:QLQ197750 QVM196878:QVM197750 RFI196878:RFI197750 RPE196878:RPE197750 RZA196878:RZA197750 SIW196878:SIW197750 SSS196878:SSS197750 TCO196878:TCO197750 TMK196878:TMK197750 TWG196878:TWG197750 UGC196878:UGC197750 UPY196878:UPY197750 UZU196878:UZU197750 VJQ196878:VJQ197750 VTM196878:VTM197750 WDI196878:WDI197750 WNE196878:WNE197750 WXA196878:WXA197750 BE262420:BE263292 KO262414:KO263286 UK262414:UK263286 AEG262414:AEG263286 AOC262414:AOC263286 AXY262414:AXY263286 BHU262414:BHU263286 BRQ262414:BRQ263286 CBM262414:CBM263286 CLI262414:CLI263286 CVE262414:CVE263286 DFA262414:DFA263286 DOW262414:DOW263286 DYS262414:DYS263286 EIO262414:EIO263286 ESK262414:ESK263286 FCG262414:FCG263286 FMC262414:FMC263286 FVY262414:FVY263286 GFU262414:GFU263286 GPQ262414:GPQ263286 GZM262414:GZM263286 HJI262414:HJI263286 HTE262414:HTE263286 IDA262414:IDA263286 IMW262414:IMW263286 IWS262414:IWS263286 JGO262414:JGO263286 JQK262414:JQK263286 KAG262414:KAG263286 KKC262414:KKC263286 KTY262414:KTY263286 LDU262414:LDU263286 LNQ262414:LNQ263286 LXM262414:LXM263286 MHI262414:MHI263286 MRE262414:MRE263286 NBA262414:NBA263286 NKW262414:NKW263286 NUS262414:NUS263286 OEO262414:OEO263286 OOK262414:OOK263286 OYG262414:OYG263286 PIC262414:PIC263286 PRY262414:PRY263286 QBU262414:QBU263286 QLQ262414:QLQ263286 QVM262414:QVM263286 RFI262414:RFI263286 RPE262414:RPE263286 RZA262414:RZA263286 SIW262414:SIW263286 SSS262414:SSS263286 TCO262414:TCO263286 TMK262414:TMK263286 TWG262414:TWG263286 UGC262414:UGC263286 UPY262414:UPY263286 UZU262414:UZU263286 VJQ262414:VJQ263286 VTM262414:VTM263286 WDI262414:WDI263286 WNE262414:WNE263286 WXA262414:WXA263286 BE327956:BE328828 KO327950:KO328822 UK327950:UK328822 AEG327950:AEG328822 AOC327950:AOC328822 AXY327950:AXY328822 BHU327950:BHU328822 BRQ327950:BRQ328822 CBM327950:CBM328822 CLI327950:CLI328822 CVE327950:CVE328822 DFA327950:DFA328822 DOW327950:DOW328822 DYS327950:DYS328822 EIO327950:EIO328822 ESK327950:ESK328822 FCG327950:FCG328822 FMC327950:FMC328822 FVY327950:FVY328822 GFU327950:GFU328822 GPQ327950:GPQ328822 GZM327950:GZM328822 HJI327950:HJI328822 HTE327950:HTE328822 IDA327950:IDA328822 IMW327950:IMW328822 IWS327950:IWS328822 JGO327950:JGO328822 JQK327950:JQK328822 KAG327950:KAG328822 KKC327950:KKC328822 KTY327950:KTY328822 LDU327950:LDU328822 LNQ327950:LNQ328822 LXM327950:LXM328822 MHI327950:MHI328822 MRE327950:MRE328822 NBA327950:NBA328822 NKW327950:NKW328822 NUS327950:NUS328822 OEO327950:OEO328822 OOK327950:OOK328822 OYG327950:OYG328822 PIC327950:PIC328822 PRY327950:PRY328822 QBU327950:QBU328822 QLQ327950:QLQ328822 QVM327950:QVM328822 RFI327950:RFI328822 RPE327950:RPE328822 RZA327950:RZA328822 SIW327950:SIW328822 SSS327950:SSS328822 TCO327950:TCO328822 TMK327950:TMK328822 TWG327950:TWG328822 UGC327950:UGC328822 UPY327950:UPY328822 UZU327950:UZU328822 VJQ327950:VJQ328822 VTM327950:VTM328822 WDI327950:WDI328822 WNE327950:WNE328822 WXA327950:WXA328822 BE393492:BE394364 KO393486:KO394358 UK393486:UK394358 AEG393486:AEG394358 AOC393486:AOC394358 AXY393486:AXY394358 BHU393486:BHU394358 BRQ393486:BRQ394358 CBM393486:CBM394358 CLI393486:CLI394358 CVE393486:CVE394358 DFA393486:DFA394358 DOW393486:DOW394358 DYS393486:DYS394358 EIO393486:EIO394358 ESK393486:ESK394358 FCG393486:FCG394358 FMC393486:FMC394358 FVY393486:FVY394358 GFU393486:GFU394358 GPQ393486:GPQ394358 GZM393486:GZM394358 HJI393486:HJI394358 HTE393486:HTE394358 IDA393486:IDA394358 IMW393486:IMW394358 IWS393486:IWS394358 JGO393486:JGO394358 JQK393486:JQK394358 KAG393486:KAG394358 KKC393486:KKC394358 KTY393486:KTY394358 LDU393486:LDU394358 LNQ393486:LNQ394358 LXM393486:LXM394358 MHI393486:MHI394358 MRE393486:MRE394358 NBA393486:NBA394358 NKW393486:NKW394358 NUS393486:NUS394358 OEO393486:OEO394358 OOK393486:OOK394358 OYG393486:OYG394358 PIC393486:PIC394358 PRY393486:PRY394358 QBU393486:QBU394358 QLQ393486:QLQ394358 QVM393486:QVM394358 RFI393486:RFI394358 RPE393486:RPE394358 RZA393486:RZA394358 SIW393486:SIW394358 SSS393486:SSS394358 TCO393486:TCO394358 TMK393486:TMK394358 TWG393486:TWG394358 UGC393486:UGC394358 UPY393486:UPY394358 UZU393486:UZU394358 VJQ393486:VJQ394358 VTM393486:VTM394358 WDI393486:WDI394358 WNE393486:WNE394358 WXA393486:WXA394358 BE459028:BE459900 KO459022:KO459894 UK459022:UK459894 AEG459022:AEG459894 AOC459022:AOC459894 AXY459022:AXY459894 BHU459022:BHU459894 BRQ459022:BRQ459894 CBM459022:CBM459894 CLI459022:CLI459894 CVE459022:CVE459894 DFA459022:DFA459894 DOW459022:DOW459894 DYS459022:DYS459894 EIO459022:EIO459894 ESK459022:ESK459894 FCG459022:FCG459894 FMC459022:FMC459894 FVY459022:FVY459894 GFU459022:GFU459894 GPQ459022:GPQ459894 GZM459022:GZM459894 HJI459022:HJI459894 HTE459022:HTE459894 IDA459022:IDA459894 IMW459022:IMW459894 IWS459022:IWS459894 JGO459022:JGO459894 JQK459022:JQK459894 KAG459022:KAG459894 KKC459022:KKC459894 KTY459022:KTY459894 LDU459022:LDU459894 LNQ459022:LNQ459894 LXM459022:LXM459894 MHI459022:MHI459894 MRE459022:MRE459894 NBA459022:NBA459894 NKW459022:NKW459894 NUS459022:NUS459894 OEO459022:OEO459894 OOK459022:OOK459894 OYG459022:OYG459894 PIC459022:PIC459894 PRY459022:PRY459894 QBU459022:QBU459894 QLQ459022:QLQ459894 QVM459022:QVM459894 RFI459022:RFI459894 RPE459022:RPE459894 RZA459022:RZA459894 SIW459022:SIW459894 SSS459022:SSS459894 TCO459022:TCO459894 TMK459022:TMK459894 TWG459022:TWG459894 UGC459022:UGC459894 UPY459022:UPY459894 UZU459022:UZU459894 VJQ459022:VJQ459894 VTM459022:VTM459894 WDI459022:WDI459894 WNE459022:WNE459894 WXA459022:WXA459894 BE524564:BE525436 KO524558:KO525430 UK524558:UK525430 AEG524558:AEG525430 AOC524558:AOC525430 AXY524558:AXY525430 BHU524558:BHU525430 BRQ524558:BRQ525430 CBM524558:CBM525430 CLI524558:CLI525430 CVE524558:CVE525430 DFA524558:DFA525430 DOW524558:DOW525430 DYS524558:DYS525430 EIO524558:EIO525430 ESK524558:ESK525430 FCG524558:FCG525430 FMC524558:FMC525430 FVY524558:FVY525430 GFU524558:GFU525430 GPQ524558:GPQ525430 GZM524558:GZM525430 HJI524558:HJI525430 HTE524558:HTE525430 IDA524558:IDA525430 IMW524558:IMW525430 IWS524558:IWS525430 JGO524558:JGO525430 JQK524558:JQK525430 KAG524558:KAG525430 KKC524558:KKC525430 KTY524558:KTY525430 LDU524558:LDU525430 LNQ524558:LNQ525430 LXM524558:LXM525430 MHI524558:MHI525430 MRE524558:MRE525430 NBA524558:NBA525430 NKW524558:NKW525430 NUS524558:NUS525430 OEO524558:OEO525430 OOK524558:OOK525430 OYG524558:OYG525430 PIC524558:PIC525430 PRY524558:PRY525430 QBU524558:QBU525430 QLQ524558:QLQ525430 QVM524558:QVM525430 RFI524558:RFI525430 RPE524558:RPE525430 RZA524558:RZA525430 SIW524558:SIW525430 SSS524558:SSS525430 TCO524558:TCO525430 TMK524558:TMK525430 TWG524558:TWG525430 UGC524558:UGC525430 UPY524558:UPY525430 UZU524558:UZU525430 VJQ524558:VJQ525430 VTM524558:VTM525430 WDI524558:WDI525430 WNE524558:WNE525430 WXA524558:WXA525430 BE590100:BE590972 KO590094:KO590966 UK590094:UK590966 AEG590094:AEG590966 AOC590094:AOC590966 AXY590094:AXY590966 BHU590094:BHU590966 BRQ590094:BRQ590966 CBM590094:CBM590966 CLI590094:CLI590966 CVE590094:CVE590966 DFA590094:DFA590966 DOW590094:DOW590966 DYS590094:DYS590966 EIO590094:EIO590966 ESK590094:ESK590966 FCG590094:FCG590966 FMC590094:FMC590966 FVY590094:FVY590966 GFU590094:GFU590966 GPQ590094:GPQ590966 GZM590094:GZM590966 HJI590094:HJI590966 HTE590094:HTE590966 IDA590094:IDA590966 IMW590094:IMW590966 IWS590094:IWS590966 JGO590094:JGO590966 JQK590094:JQK590966 KAG590094:KAG590966 KKC590094:KKC590966 KTY590094:KTY590966 LDU590094:LDU590966 LNQ590094:LNQ590966 LXM590094:LXM590966 MHI590094:MHI590966 MRE590094:MRE590966 NBA590094:NBA590966 NKW590094:NKW590966 NUS590094:NUS590966 OEO590094:OEO590966 OOK590094:OOK590966 OYG590094:OYG590966 PIC590094:PIC590966 PRY590094:PRY590966 QBU590094:QBU590966 QLQ590094:QLQ590966 QVM590094:QVM590966 RFI590094:RFI590966 RPE590094:RPE590966 RZA590094:RZA590966 SIW590094:SIW590966 SSS590094:SSS590966 TCO590094:TCO590966 TMK590094:TMK590966 TWG590094:TWG590966 UGC590094:UGC590966 UPY590094:UPY590966 UZU590094:UZU590966 VJQ590094:VJQ590966 VTM590094:VTM590966 WDI590094:WDI590966 WNE590094:WNE590966 WXA590094:WXA590966 BE655636:BE656508 KO655630:KO656502 UK655630:UK656502 AEG655630:AEG656502 AOC655630:AOC656502 AXY655630:AXY656502 BHU655630:BHU656502 BRQ655630:BRQ656502 CBM655630:CBM656502 CLI655630:CLI656502 CVE655630:CVE656502 DFA655630:DFA656502 DOW655630:DOW656502 DYS655630:DYS656502 EIO655630:EIO656502 ESK655630:ESK656502 FCG655630:FCG656502 FMC655630:FMC656502 FVY655630:FVY656502 GFU655630:GFU656502 GPQ655630:GPQ656502 GZM655630:GZM656502 HJI655630:HJI656502 HTE655630:HTE656502 IDA655630:IDA656502 IMW655630:IMW656502 IWS655630:IWS656502 JGO655630:JGO656502 JQK655630:JQK656502 KAG655630:KAG656502 KKC655630:KKC656502 KTY655630:KTY656502 LDU655630:LDU656502 LNQ655630:LNQ656502 LXM655630:LXM656502 MHI655630:MHI656502 MRE655630:MRE656502 NBA655630:NBA656502 NKW655630:NKW656502 NUS655630:NUS656502 OEO655630:OEO656502 OOK655630:OOK656502 OYG655630:OYG656502 PIC655630:PIC656502 PRY655630:PRY656502 QBU655630:QBU656502 QLQ655630:QLQ656502 QVM655630:QVM656502 RFI655630:RFI656502 RPE655630:RPE656502 RZA655630:RZA656502 SIW655630:SIW656502 SSS655630:SSS656502 TCO655630:TCO656502 TMK655630:TMK656502 TWG655630:TWG656502 UGC655630:UGC656502 UPY655630:UPY656502 UZU655630:UZU656502 VJQ655630:VJQ656502 VTM655630:VTM656502 WDI655630:WDI656502 WNE655630:WNE656502 WXA655630:WXA656502 BE721172:BE722044 KO721166:KO722038 UK721166:UK722038 AEG721166:AEG722038 AOC721166:AOC722038 AXY721166:AXY722038 BHU721166:BHU722038 BRQ721166:BRQ722038 CBM721166:CBM722038 CLI721166:CLI722038 CVE721166:CVE722038 DFA721166:DFA722038 DOW721166:DOW722038 DYS721166:DYS722038 EIO721166:EIO722038 ESK721166:ESK722038 FCG721166:FCG722038 FMC721166:FMC722038 FVY721166:FVY722038 GFU721166:GFU722038 GPQ721166:GPQ722038 GZM721166:GZM722038 HJI721166:HJI722038 HTE721166:HTE722038 IDA721166:IDA722038 IMW721166:IMW722038 IWS721166:IWS722038 JGO721166:JGO722038 JQK721166:JQK722038 KAG721166:KAG722038 KKC721166:KKC722038 KTY721166:KTY722038 LDU721166:LDU722038 LNQ721166:LNQ722038 LXM721166:LXM722038 MHI721166:MHI722038 MRE721166:MRE722038 NBA721166:NBA722038 NKW721166:NKW722038 NUS721166:NUS722038 OEO721166:OEO722038 OOK721166:OOK722038 OYG721166:OYG722038 PIC721166:PIC722038 PRY721166:PRY722038 QBU721166:QBU722038 QLQ721166:QLQ722038 QVM721166:QVM722038 RFI721166:RFI722038 RPE721166:RPE722038 RZA721166:RZA722038 SIW721166:SIW722038 SSS721166:SSS722038 TCO721166:TCO722038 TMK721166:TMK722038 TWG721166:TWG722038 UGC721166:UGC722038 UPY721166:UPY722038 UZU721166:UZU722038 VJQ721166:VJQ722038 VTM721166:VTM722038 WDI721166:WDI722038 WNE721166:WNE722038 WXA721166:WXA722038 BE786708:BE787580 KO786702:KO787574 UK786702:UK787574 AEG786702:AEG787574 AOC786702:AOC787574 AXY786702:AXY787574 BHU786702:BHU787574 BRQ786702:BRQ787574 CBM786702:CBM787574 CLI786702:CLI787574 CVE786702:CVE787574 DFA786702:DFA787574 DOW786702:DOW787574 DYS786702:DYS787574 EIO786702:EIO787574 ESK786702:ESK787574 FCG786702:FCG787574 FMC786702:FMC787574 FVY786702:FVY787574 GFU786702:GFU787574 GPQ786702:GPQ787574 GZM786702:GZM787574 HJI786702:HJI787574 HTE786702:HTE787574 IDA786702:IDA787574 IMW786702:IMW787574 IWS786702:IWS787574 JGO786702:JGO787574 JQK786702:JQK787574 KAG786702:KAG787574 KKC786702:KKC787574 KTY786702:KTY787574 LDU786702:LDU787574 LNQ786702:LNQ787574 LXM786702:LXM787574 MHI786702:MHI787574 MRE786702:MRE787574 NBA786702:NBA787574 NKW786702:NKW787574 NUS786702:NUS787574 OEO786702:OEO787574 OOK786702:OOK787574 OYG786702:OYG787574 PIC786702:PIC787574 PRY786702:PRY787574 QBU786702:QBU787574 QLQ786702:QLQ787574 QVM786702:QVM787574 RFI786702:RFI787574 RPE786702:RPE787574 RZA786702:RZA787574 SIW786702:SIW787574 SSS786702:SSS787574 TCO786702:TCO787574 TMK786702:TMK787574 TWG786702:TWG787574 UGC786702:UGC787574 UPY786702:UPY787574 UZU786702:UZU787574 VJQ786702:VJQ787574 VTM786702:VTM787574 WDI786702:WDI787574 WNE786702:WNE787574 WXA786702:WXA787574 BE852244:BE853116 KO852238:KO853110 UK852238:UK853110 AEG852238:AEG853110 AOC852238:AOC853110 AXY852238:AXY853110 BHU852238:BHU853110 BRQ852238:BRQ853110 CBM852238:CBM853110 CLI852238:CLI853110 CVE852238:CVE853110 DFA852238:DFA853110 DOW852238:DOW853110 DYS852238:DYS853110 EIO852238:EIO853110 ESK852238:ESK853110 FCG852238:FCG853110 FMC852238:FMC853110 FVY852238:FVY853110 GFU852238:GFU853110 GPQ852238:GPQ853110 GZM852238:GZM853110 HJI852238:HJI853110 HTE852238:HTE853110 IDA852238:IDA853110 IMW852238:IMW853110 IWS852238:IWS853110 JGO852238:JGO853110 JQK852238:JQK853110 KAG852238:KAG853110 KKC852238:KKC853110 KTY852238:KTY853110 LDU852238:LDU853110 LNQ852238:LNQ853110 LXM852238:LXM853110 MHI852238:MHI853110 MRE852238:MRE853110 NBA852238:NBA853110 NKW852238:NKW853110 NUS852238:NUS853110 OEO852238:OEO853110 OOK852238:OOK853110 OYG852238:OYG853110 PIC852238:PIC853110 PRY852238:PRY853110 QBU852238:QBU853110 QLQ852238:QLQ853110 QVM852238:QVM853110 RFI852238:RFI853110 RPE852238:RPE853110 RZA852238:RZA853110 SIW852238:SIW853110 SSS852238:SSS853110 TCO852238:TCO853110 TMK852238:TMK853110 TWG852238:TWG853110 UGC852238:UGC853110 UPY852238:UPY853110 UZU852238:UZU853110 VJQ852238:VJQ853110 VTM852238:VTM853110 WDI852238:WDI853110 WNE852238:WNE853110 WXA852238:WXA853110 BE917780:BE918652 KO917774:KO918646 UK917774:UK918646 AEG917774:AEG918646 AOC917774:AOC918646 AXY917774:AXY918646 BHU917774:BHU918646 BRQ917774:BRQ918646 CBM917774:CBM918646 CLI917774:CLI918646 CVE917774:CVE918646 DFA917774:DFA918646 DOW917774:DOW918646 DYS917774:DYS918646 EIO917774:EIO918646 ESK917774:ESK918646 FCG917774:FCG918646 FMC917774:FMC918646 FVY917774:FVY918646 GFU917774:GFU918646 GPQ917774:GPQ918646 GZM917774:GZM918646 HJI917774:HJI918646 HTE917774:HTE918646 IDA917774:IDA918646 IMW917774:IMW918646 IWS917774:IWS918646 JGO917774:JGO918646 JQK917774:JQK918646 KAG917774:KAG918646 KKC917774:KKC918646 KTY917774:KTY918646 LDU917774:LDU918646 LNQ917774:LNQ918646 LXM917774:LXM918646 MHI917774:MHI918646 MRE917774:MRE918646 NBA917774:NBA918646 NKW917774:NKW918646 NUS917774:NUS918646 OEO917774:OEO918646 OOK917774:OOK918646 OYG917774:OYG918646 PIC917774:PIC918646 PRY917774:PRY918646 QBU917774:QBU918646 QLQ917774:QLQ918646 QVM917774:QVM918646 RFI917774:RFI918646 RPE917774:RPE918646 RZA917774:RZA918646 SIW917774:SIW918646 SSS917774:SSS918646 TCO917774:TCO918646 TMK917774:TMK918646 TWG917774:TWG918646 UGC917774:UGC918646 UPY917774:UPY918646 UZU917774:UZU918646 VJQ917774:VJQ918646 VTM917774:VTM918646 WDI917774:WDI918646 WNE917774:WNE918646 WXA917774:WXA918646 BE983316:BE984188 KO983310:KO984182 UK983310:UK984182 AEG983310:AEG984182 AOC983310:AOC984182 AXY983310:AXY984182 BHU983310:BHU984182 BRQ983310:BRQ984182 CBM983310:CBM984182 CLI983310:CLI984182 CVE983310:CVE984182 DFA983310:DFA984182 DOW983310:DOW984182 DYS983310:DYS984182 EIO983310:EIO984182 ESK983310:ESK984182 FCG983310:FCG984182 FMC983310:FMC984182 FVY983310:FVY984182 GFU983310:GFU984182 GPQ983310:GPQ984182 GZM983310:GZM984182 HJI983310:HJI984182 HTE983310:HTE984182 IDA983310:IDA984182 IMW983310:IMW984182 IWS983310:IWS984182 JGO983310:JGO984182 JQK983310:JQK984182 KAG983310:KAG984182 KKC983310:KKC984182 KTY983310:KTY984182 LDU983310:LDU984182 LNQ983310:LNQ984182 LXM983310:LXM984182 MHI983310:MHI984182 MRE983310:MRE984182 NBA983310:NBA984182 NKW983310:NKW984182 NUS983310:NUS984182 OEO983310:OEO984182 OOK983310:OOK984182 OYG983310:OYG984182 PIC983310:PIC984182 PRY983310:PRY984182 QBU983310:QBU984182 QLQ983310:QLQ984182 QVM983310:QVM984182 RFI983310:RFI984182 RPE983310:RPE984182 RZA983310:RZA984182 SIW983310:SIW984182 SSS983310:SSS984182 TCO983310:TCO984182 TMK983310:TMK984182 TWG983310:TWG984182 UGC983310:UGC984182 UPY983310:UPY984182 UZU983310:UZU984182 VJQ983310:VJQ984182 VTM983310:VTM984182 WDI983310:WDI984182 WNE983310:WNE984182 WXA983310:WXA984182 BE354:BE1148 BB354:BB1148 BH348:BH1144 WXA348:WXA1142 WNE348:WNE1142 WDI348:WDI1142 VTM348:VTM1142 VJQ348:VJQ1142 UZU348:UZU1142 UPY348:UPY1142 UGC348:UGC1142 TWG348:TWG1142 TMK348:TMK1142 TCO348:TCO1142 SSS348:SSS1142 SIW348:SIW1142 RZA348:RZA1142 RPE348:RPE1142 RFI348:RFI1142 QVM348:QVM1142 QLQ348:QLQ1142 QBU348:QBU1142 PRY348:PRY1142 PIC348:PIC1142 OYG348:OYG1142 OOK348:OOK1142 OEO348:OEO1142 NUS348:NUS1142 NKW348:NKW1142 NBA348:NBA1142 MRE348:MRE1142 MHI348:MHI1142 LXM348:LXM1142 LNQ348:LNQ1142 LDU348:LDU1142 KTY348:KTY1142 KKC348:KKC1142 KAG348:KAG1142 JQK348:JQK1142 JGO348:JGO1142 IWS348:IWS1142 IMW348:IMW1142 IDA348:IDA1142 HTE348:HTE1142 HJI348:HJI1142 GZM348:GZM1142 GPQ348:GPQ1142 GFU348:GFU1142 FVY348:FVY1142 FMC348:FMC1142 FCG348:FCG1142 ESK348:ESK1142 EIO348:EIO1142 DYS348:DYS1142 DOW348:DOW1142 DFA348:DFA1142 CVE348:CVE1142 CLI348:CLI1142 CBM348:CBM1142 BRQ348:BRQ1142 BHU348:BHU1142 AXY348:AXY1142 AOC348:AOC1142 AEG348:AEG1142 UK348:UK1142 KO348:KO1142 WXD348:WXD1144 WNH348:WNH1144 WDL348:WDL1144 VTP348:VTP1144 VJT348:VJT1144 UZX348:UZX1144 UQB348:UQB1144 UGF348:UGF1144 TWJ348:TWJ1144 TMN348:TMN1144 TCR348:TCR1144 SSV348:SSV1144 SIZ348:SIZ1144 RZD348:RZD1144 RPH348:RPH1144 RFL348:RFL1144 QVP348:QVP1144 QLT348:QLT1144 QBX348:QBX1144 PSB348:PSB1144 PIF348:PIF1144 OYJ348:OYJ1144 OON348:OON1144 OER348:OER1144 NUV348:NUV1144 NKZ348:NKZ1144 NBD348:NBD1144 MRH348:MRH1144 MHL348:MHL1144 LXP348:LXP1144 LNT348:LNT1144 LDX348:LDX1144 KUB348:KUB1144 KKF348:KKF1144 KAJ348:KAJ1144 JQN348:JQN1144 JGR348:JGR1144 IWV348:IWV1144 IMZ348:IMZ1144 IDD348:IDD1144 HTH348:HTH1144 HJL348:HJL1144 GZP348:GZP1144 GPT348:GPT1144 GFX348:GFX1144 FWB348:FWB1144 FMF348:FMF1144 FCJ348:FCJ1144 ESN348:ESN1144 EIR348:EIR1144 DYV348:DYV1144 DOZ348:DOZ1144 DFD348:DFD1144 CVH348:CVH1144 CLL348:CLL1144 CBP348:CBP1144 BRT348:BRT1144 BHX348:BHX1144 AYB348:AYB1144 AOF348:AOF1144 AEJ348:AEJ1144 UN348:UN1144 KR348:KR1144 WWX348:WWX1142 WNB348:WNB1142 WDF348:WDF1142 VTJ348:VTJ1142 VJN348:VJN1142 UZR348:UZR1142 UPV348:UPV1142 UFZ348:UFZ1142 TWD348:TWD1142 TMH348:TMH1142 TCL348:TCL1142 SSP348:SSP1142 SIT348:SIT1142 RYX348:RYX1142 RPB348:RPB1142 RFF348:RFF1142 QVJ348:QVJ1142 QLN348:QLN1142 QBR348:QBR1142 PRV348:PRV1142 PHZ348:PHZ1142 OYD348:OYD1142 OOH348:OOH1142 OEL348:OEL1142 NUP348:NUP1142 NKT348:NKT1142 NAX348:NAX1142 MRB348:MRB1142 MHF348:MHF1142 LXJ348:LXJ1142 LNN348:LNN1142 LDR348:LDR1142 KTV348:KTV1142 KJZ348:KJZ1142 KAD348:KAD1142 JQH348:JQH1142 JGL348:JGL1142 IWP348:IWP1142 IMT348:IMT1142 ICX348:ICX1142 HTB348:HTB1142 HJF348:HJF1142 GZJ348:GZJ1142 GPN348:GPN1142 GFR348:GFR1142 FVV348:FVV1142 FLZ348:FLZ1142 FCD348:FCD1142 ESH348:ESH1142 EIL348:EIL1142 DYP348:DYP1142 DOT348:DOT1142 DEX348:DEX1142 CVB348:CVB1142 CLF348:CLF1142 CBJ348:CBJ1142 BRN348:BRN1142 BHR348:BHR1142 AXV348:AXV1142 ANZ348:ANZ1142 AED348:AED1142 UH348:UH1142 KL348:KL1142 BE20 BB20 KR20 UN20 AEJ20 AOF20 AYB20 BHX20 BRT20 CBP20 CLL20 CVH20 DFD20 DOZ20 DYV20 EIR20 ESN20 FCJ20 FMF20 FWB20 GFX20 GPT20 GZP20 HJL20 HTH20 IDD20 IMZ20 IWV20 JGR20 JQN20 KAJ20 KKF20 KUB20 LDX20 LNT20 LXP20 MHL20 MRH20 NBD20 NKZ20 NUV20 OER20 OON20 OYJ20 PIF20 PSB20 QBX20 QLT20 QVP20 RFL20 RPH20 RZD20 SIZ20 SSV20 TCR20 TMN20 TWJ20 UGF20 UQB20 UZX20 VJT20 VTP20 WDL20 WNH20 WXD20 AEG20 UK20 KO20 AOC20 AXY20 BHU20 BRQ20 CBM20 CLI20 CVE20 DFA20 DOW20 DYS20 EIO20 ESK20 FCG20 FMC20 FVY20 GFU20 GPQ20 GZM20 HJI20 HTE20 IDA20 IMW20 IWS20 JGO20 JQK20 KAG20 KKC20 KTY20 LDU20 LNQ20 LXM20 MHI20 MRE20 NBA20 NKW20 NUS20 OEO20 OOK20 OYG20 PIC20 PRY20 QBU20 QLQ20 QVM20 RFI20 RPE20 RZA20 SIW20 SSS20 TCO20 TMK20 TWG20 UGC20 UPY20 UZU20 VJQ20 VTM20 WDI20 WNE20 WXA20 AXV20 BHR20 BRN20 CBJ20 CLF20 CVB20 DEX20 DOT20 DYP20 EIL20 ESH20 FCD20 FLZ20 FVV20 GFR20 GPN20 GZJ20 HJF20 HTB20 ICX20 IMT20 IWP20 JGL20 JQH20 KAD20 KJZ20 KTV20 LDR20 LNN20 LXJ20 MHF20 MRB20 NAX20 NKT20 NUP20 OEL20 OOH20 OYD20 PHZ20 PRV20 QBR20 QLN20 QVJ20 RFF20 RPB20 RYX20 SIT20 SSP20 TCL20 TMH20 TWD20 UFZ20 UPV20 UZR20 VJN20 VTJ20 WDF20 WNB20 WWX20 KL20 UH20 AED20 ANZ20 BH20 UN159 AEJ159 AOF159 AYB159 BHX159 BRT159 CBP159 CLL159 CVH159 DFD159 DOZ159 DYV159 EIR159 ESN159 FCJ159 FMF159 FWB159 GFX159 GPT159 GZP159 HJL159 HTH159 IDD159 IMZ159 IWV159 JGR159 JQN159 KAJ159 KKF159 KUB159 LDX159 LNT159 LXP159 MHL159 MRH159 NBD159 NKZ159 NUV159 OER159 OON159 OYJ159 PIF159 PSB159 QBX159 QLT159 QVP159 RFL159 RPH159 RZD159 SIZ159 SSV159 TCR159 TMN159 TWJ159 UGF159 UQB159 UZX159 VJT159 VTP159 WDL159 WNH159 WXD159 AY158 BH159 WWX158:WWX159 ANW158 AEA158 UE158 KI158 WWU158 WMY158 WDC158 VTG158 VJK158 UZO158 UPS158 UFW158 TWA158 TME158 TCI158 SSM158 SIQ158 RYU158 ROY158 RFC158 QVG158 QLK158 QBO158 PRS158 PHW158 OYA158 OOE158 OEI158 NUM158 NKQ158 NAU158 MQY158 MHC158 LXG158 LNK158 LDO158 KTS158 KJW158 KAA158 JQE158 JGI158 IWM158 IMQ158 ICU158 HSY158 HJC158 GZG158 GPK158 GFO158 FVS158 FLW158 FCA158 ESE158 EII158 DYM158 DOQ158 DEU158 CUY158 CLC158 CBG158 BRK158 BHO158 AXS158 WNB158:WNB159 WDF158:WDF159 VTJ158:VTJ159 VJN158:VJN159 UZR158:UZR159 UPV158:UPV159 UFZ158:UFZ159 TWD158:TWD159 TMH158:TMH159 TCL158:TCL159 SSP158:SSP159 SIT158:SIT159 RYX158:RYX159 RPB158:RPB159 RFF158:RFF159 QVJ158:QVJ159 QLN158:QLN159 QBR158:QBR159 PRV158:PRV159 PHZ158:PHZ159 OYD158:OYD159 OOH158:OOH159 OEL158:OEL159 NUP158:NUP159 NKT158:NKT159 NAX158:NAX159 MRB158:MRB159 MHF158:MHF159 LXJ158:LXJ159 LNN158:LNN159 LDR158:LDR159 KTV158:KTV159 KJZ158:KJZ159 KAD158:KAD159 JQH158:JQH159 JGL158:JGL159 IWP158:IWP159 IMT158:IMT159 ICX158:ICX159 HTB158:HTB159 HJF158:HJF159 GZJ158:GZJ159 GPN158:GPN159 GFR158:GFR159 FVV158:FVV159 FLZ158:FLZ159 FCD158:FCD159 ESH158:ESH159 EIL158:EIL159 DYP158:DYP159 DOT158:DOT159 DEX158:DEX159 CVB158:CVB159 CLF158:CLF159 CBJ158:CBJ159 BRN158:BRN159 BHR158:BHR159 AXV158:AXV159 ANZ158:ANZ159 KL158:KL159 UH158:UH159 AED158:AED159 WXA158:WXA159 WNE158:WNE159 WDI158:WDI159 VTM158:VTM159 VJQ158:VJQ159 UZU158:UZU159 UPY158:UPY159 UGC158:UGC159 TWG158:TWG159 TMK158:TMK159 TCO158:TCO159 SSS158:SSS159 SIW158:SIW159 RZA158:RZA159 RPE158:RPE159 RFI158:RFI159 QVM158:QVM159 QLQ158:QLQ159 QBU158:QBU159 PRY158:PRY159 PIC158:PIC159 OYG158:OYG159 OOK158:OOK159 OEO158:OEO159 NUS158:NUS159 NKW158:NKW159 NBA158:NBA159 MRE158:MRE159 MHI158:MHI159 LXM158:LXM159 LNQ158:LNQ159 LDU158:LDU159 KTY158:KTY159 KKC158:KKC159 KAG158:KAG159 JQK158:JQK159 JGO158:JGO159 IWS158:IWS159 IMW158:IMW159 IDA158:IDA159 HTE158:HTE159 HJI158:HJI159 GZM158:GZM159 GPQ158:GPQ159 GFU158:GFU159 FVY158:FVY159 FMC158:FMC159 FCG158:FCG159 ESK158:ESK159 EIO158:EIO159 DYS158:DYS159 DOW158:DOW159 DFA158:DFA159 CVE158:CVE159 CLI158:CLI159 CBM158:CBM159 BRQ158:BRQ159 BHU158:BHU159 AXY158:AXY159 AOC158:AOC159 AEG158:AEG159 UK158:UK159 KO158:KO159 BE158:BE159 BB158:BB159 KR159 BE171 BB171 AZ207:AZ208 AV273 WMY273 WDC273 VTG273 VJK273 UZO273 UPS273 UFW273 TWA273 TME273 TCI273 SSM273 SIQ273 RYU273 ROY273 RFC273 QVG273 QLK273 QBO273 PRS273 PHW273 OYA273 OOE273 OEI273 NUM273 NKQ273 NAU273 MQY273 MHC273 LXG273 LNK273 LDO273 KTS273 KJW273 KAA273 JQE273 JGI273 IWM273 IMQ273 ICU273 HSY273 HJC273 GZG273 GPK273 GFO273 FVS273 FLW273 FCA273 ESE273 EII273 DYM273 DOQ273 DEU273 CUY273 CLC273 CBG273 BRK273 BHO273 AXS273 ANW273 AEA273 UE273 KI273 WWX273 WNB273 WDF273 VTJ273 VJN273 UZR273 UPV273 UFZ273 TWD273 TMH273 TCL273 SSP273 SIT273 RYX273 RPB273 RFF273 QVJ273 QLN273 QBR273 PRV273 PHZ273 OYD273 OOH273 OEL273 NUP273 NKT273 NAX273 MRB273 MHF273 LXJ273 LNN273 LDR273 KTV273 KJZ273 KAD273 JQH273 JGL273 IWP273 IMT273 ICX273 HTB273 HJF273 GZJ273 GPN273 GFR273 FVV273 FLZ273 FCD273 ESH273 EIL273 DYP273 DOT273 DEX273 CVB273 CLF273 CBJ273 BRN273 BHR273 AXV273 ANZ273 AED273 UH273 KL273 WWR273 WMV273 WCZ273 VTD273 VJH273 UZL273 UPP273 UFT273 TVX273 TMB273 TCF273 SSJ273 SIN273 RYR273 ROV273 REZ273 QVD273 QLH273 QBL273 PRP273 PHT273 OXX273 OOB273 OEF273 NUJ273 NKN273 NAR273 MQV273 MGZ273 LXD273 LNH273 LDL273 KTP273 KJT273 JZX273 JQB273 JGF273 IWJ273 IMN273 ICR273 HSV273 HIZ273 GZD273 GPH273 GFL273 FVP273 FLT273 FBX273 ESB273 EIF273 DYJ273 DON273 DER273 CUV273 CKZ273 CBD273 BRH273 BHL273 AXP273 ANT273 ADX273 UB273 KF273 WWU273 BB273 AY344:AY345 UFZ344:UFZ345 TWD344:TWD345 TMH344:TMH345 TCL344:TCL345 SSP344:SSP345 SIT344:SIT345 RYX344:RYX345 RPB344:RPB345 RFF344:RFF345 QVJ344:QVJ345 QLN344:QLN345 QBR344:QBR345 PRV344:PRV345 PHZ344:PHZ345 OYD344:OYD345 OOH344:OOH345 OEL344:OEL345 NUP344:NUP345 NKT344:NKT345 NAX344:NAX345 MRB344:MRB345 MHF344:MHF345 LXJ344:LXJ345 LNN344:LNN345 LDR344:LDR345 KTV344:KTV345 KJZ344:KJZ345 KAD344:KAD345 JQH344:JQH345 JGL344:JGL345 IWP344:IWP345 IMT344:IMT345 ICX344:ICX345 HTB344:HTB345 HJF344:HJF345 GZJ344:GZJ345 GPN344:GPN345 GFR344:GFR345 FVV344:FVV345 FLZ344:FLZ345 FCD344:FCD345 ESH344:ESH345 EIL344:EIL345 DYP344:DYP345 DOT344:DOT345 DEX344:DEX345 CVB344:CVB345 CLF344:CLF345 CBJ344:CBJ345 BRN344:BRN345 BHR344:BHR345 AXV344:AXV345 ANZ344:ANZ345 AED344:AED345 UH344:UH345 KL344:KL345 KI344:KI345 UE344:UE345 AEA344:AEA345 ANW344:ANW345 AXS344:AXS345 BHO344:BHO345 BRK344:BRK345 CBG344:CBG345 CLC344:CLC345 CUY344:CUY345 DEU344:DEU345 DOQ344:DOQ345 DYM344:DYM345 EII344:EII345 ESE344:ESE345 FCA344:FCA345 FLW344:FLW345 FVS344:FVS345 GFO344:GFO345 GPK344:GPK345 GZG344:GZG345 HJC344:HJC345 HSY344:HSY345 ICU344:ICU345 IMQ344:IMQ345 IWM344:IWM345 JGI344:JGI345 JQE344:JQE345 KAA344:KAA345 KJW344:KJW345 KTS344:KTS345 LDO344:LDO345 LNK344:LNK345 LXG344:LXG345 MHC344:MHC345 MQY344:MQY345 NAU344:NAU345 NKQ344:NKQ345 NUM344:NUM345 OEI344:OEI345 OOE344:OOE345 OYA344:OYA345 PHW344:PHW345 PRS344:PRS345 QBO344:QBO345 QLK344:QLK345 QVG344:QVG345 RFC344:RFC345 ROY344:ROY345 RYU344:RYU345 SIQ344:SIQ345 SSM344:SSM345 TCI344:TCI345 TME344:TME345 TWA344:TWA345 UFW344:UFW345 UPS344:UPS345 UZO344:UZO345 VJK344:VJK345 VTG344:VTG345 WDC344:WDC345 WMY344:WMY345 WWU344:WWU345 WWX344:WWX345 ADX344:ADX345 UB344:UB345 KF344:KF345 ANT344:ANT345 AXP344:AXP345 BHL344:BHL345 BRH344:BRH345 CBD344:CBD345 CKZ344:CKZ345 CUV344:CUV345 DER344:DER345 DON344:DON345 DYJ344:DYJ345 EIF344:EIF345 ESB344:ESB345 FBX344:FBX345 FLT344:FLT345 FVP344:FVP345 GFL344:GFL345 GPH344:GPH345 GZD344:GZD345 HIZ344:HIZ345 HSV344:HSV345 ICR344:ICR345 IMN344:IMN345 IWJ344:IWJ345 JGF344:JGF345 JQB344:JQB345 JZX344:JZX345 KJT344:KJT345 KTP344:KTP345 LDL344:LDL345 LNH344:LNH345 LXD344:LXD345 MGZ344:MGZ345 MQV344:MQV345 NAR344:NAR345 NKN344:NKN345 NUJ344:NUJ345 OEF344:OEF345 OOB344:OOB345 OXX344:OXX345 PHT344:PHT345 PRP344:PRP345 QBL344:QBL345 QLH344:QLH345 QVD344:QVD345 REZ344:REZ345 ROV344:ROV345 RYR344:RYR345 SIN344:SIN345 SSJ344:SSJ345 TCF344:TCF345 TMB344:TMB345 TVX344:TVX345 UFT344:UFT345 UPP344:UPP345 UZL344:UZL345 VJH344:VJH345 VTD344:VTD345 WCZ344:WCZ345 WMV344:WMV345 WWR344:WWR345 WNB344:WNB345 WDF344:WDF345 VTJ344:VTJ345 VJN344:VJN345 UZR344:UZR345 UPV344:UPV345 AEI264:AEI265 AOE264:AOE265 AYA264:AYA265 BHW264:BHW265 BRS264:BRS265 CBO264:CBO265 CLK264:CLK265 CVG264:CVG265 DFC264:DFC265 DOY264:DOY265 DYU264:DYU265 EIQ264:EIQ265 ESM264:ESM265 FCI264:FCI265 FME264:FME265 FWA264:FWA265 GFW264:GFW265 GPS264:GPS265 GZO264:GZO265 HJK264:HJK265 HTG264:HTG265 IDC264:IDC265 IMY264:IMY265 IWU264:IWU265 JGQ264:JGQ265 JQM264:JQM265 KAI264:KAI265 KKE264:KKE265 KUA264:KUA265 LDW264:LDW265 LNS264:LNS265 LXO264:LXO265 MHK264:MHK265 MRG264:MRG265 NBC264:NBC265 NKY264:NKY265 NUU264:NUU265 OEQ264:OEQ265 OOM264:OOM265 OYI264:OYI265 PIE264:PIE265 PSA264:PSA265 QBW264:QBW265 QLS264:QLS265 QVO264:QVO265 RFK264:RFK265 RPG264:RPG265 RZC264:RZC265 SIY264:SIY265 SSU264:SSU265 TCQ264:TCQ265 TMM264:TMM265 TWI264:TWI265 UGE264:UGE265 UQA264:UQA265 UZW264:UZW265 VJS264:VJS265 VTO264:VTO265 WDK264:WDK265 WNG264:WNG265 WXC264:WXC265 KW264:KW265 US264:US265 AEO264:AEO265 AOK264:AOK265 AYG264:AYG265 BIC264:BIC265 BRY264:BRY265 CBU264:CBU265 CLQ264:CLQ265 CVM264:CVM265 DFI264:DFI265 DPE264:DPE265 DZA264:DZA265 EIW264:EIW265 ESS264:ESS265 FCO264:FCO265 FMK264:FMK265 FWG264:FWG265 GGC264:GGC265 GPY264:GPY265 GZU264:GZU265 HJQ264:HJQ265 HTM264:HTM265 IDI264:IDI265 INE264:INE265 IXA264:IXA265 JGW264:JGW265 JQS264:JQS265 KAO264:KAO265 KKK264:KKK265 KUG264:KUG265 LEC264:LEC265 LNY264:LNY265 LXU264:LXU265 MHQ264:MHQ265 MRM264:MRM265 NBI264:NBI265 NLE264:NLE265 NVA264:NVA265 OEW264:OEW265 OOS264:OOS265 OYO264:OYO265 PIK264:PIK265 PSG264:PSG265 QCC264:QCC265 QLY264:QLY265 QVU264:QVU265 RFQ264:RFQ265 RPM264:RPM265 RZI264:RZI265 SJE264:SJE265 STA264:STA265 TCW264:TCW265 TMS264:TMS265 TWO264:TWO265 UGK264:UGK265 UQG264:UQG265 VAC264:VAC265 VJY264:VJY265 VTU264:VTU265 WDQ264:WDQ265 WNM264:WNM265 WXI264:WXI265 KT264:KT265 UP264:UP265 AEL264:AEL265 AOH264:AOH265 AYD264:AYD265 BHZ264:BHZ265 BRV264:BRV265 CBR264:CBR265 CLN264:CLN265 CVJ264:CVJ265 DFF264:DFF265 DPB264:DPB265 DYX264:DYX265 EIT264:EIT265 ESP264:ESP265 FCL264:FCL265 FMH264:FMH265 FWD264:FWD265 GFZ264:GFZ265 GPV264:GPV265 GZR264:GZR265 HJN264:HJN265 HTJ264:HTJ265 IDF264:IDF265 INB264:INB265 IWX264:IWX265 JGT264:JGT265 JQP264:JQP265 KAL264:KAL265 KKH264:KKH265 KUD264:KUD265 LDZ264:LDZ265 LNV264:LNV265 LXR264:LXR265 MHN264:MHN265 MRJ264:MRJ265 NBF264:NBF265 NLB264:NLB265 NUX264:NUX265 OET264:OET265 OOP264:OOP265 OYL264:OYL265 PIH264:PIH265 PSD264:PSD265 QBZ264:QBZ265 QLV264:QLV265 QVR264:QVR265 RFN264:RFN265 RPJ264:RPJ265 RZF264:RZF265 SJB264:SJB265 SSX264:SSX265 TCT264:TCT265 TMP264:TMP265 TWL264:TWL265 UGH264:UGH265 UQD264:UQD265 UZZ264:UZZ265 VJV264:VJV265 VTR264:VTR265 WDN264:WDN265 WNJ264:WNJ265 WXF264:WXF265 KQ264:KQ265 UM264:UM265 BB344:BB345 BB330 BE275:BE276 BH275:BH276 AZ293:AZ294 AMT278 AWP278 BGL278 BQH278 CAD278 CJZ278 CTV278 DDR278 DNN278 DXJ278 EHF278 ERB278 FAX278 FKT278 FUP278 GEL278 GOH278 GYD278 HHZ278 HRV278 IBR278 ILN278 IVJ278 JFF278 JPB278 JYX278 KIT278 KSP278 LCL278 LMH278 LWD278 MFZ278 MPV278 MZR278 NJN278 NTJ278 ODF278 ONB278 OWX278 PGT278 PQP278 QAL278 QKH278 QUD278 RDZ278 RNV278 RXR278 SHN278 SRJ278 TBF278 TLB278 TUX278 UET278 UOP278 UYL278 VIH278 VSD278 WBZ278 WLV278 WVR278 JL278 TH278 ADD278 AMZ278 AWV278 BGR278 BQN278 CAJ278 CKF278 CUB278 DDX278 DNT278 DXP278 EHL278 ERH278 FBD278 FKZ278 FUV278 GER278 GON278 GYJ278 HIF278 HSB278 IBX278 ILT278 IVP278 JFL278 JPH278 JZD278 KIZ278 KSV278 LCR278 LMN278 LWJ278 MGF278 MQB278 MZX278 NJT278 NTP278 ODL278 ONH278 OXD278 PGZ278 PQV278 QAR278 QKN278 QUJ278 REF278 ROB278 RXX278 SHT278 SRP278 TBL278 TLH278 TVD278 UEZ278 UOV278 UYR278 VIN278 VSJ278 WCF278 WMB278 WVX278 JI278 TE278 ADA278 AMW278 AWS278 BGO278 BQK278 CAG278 CKC278 CTY278 DDU278 DNQ278 DXM278 EHI278 ERE278 FBA278 FKW278 FUS278 GEO278 GOK278 GYG278 HIC278 HRY278 IBU278 ILQ278 IVM278 JFI278 JPE278 JZA278 KIW278 KSS278 LCO278 LMK278 LWG278 MGC278 MPY278 MZU278 NJQ278 NTM278 ODI278 ONE278 OXA278 PGW278 PQS278 QAO278 QKK278 QUG278 REC278 RNY278 RXU278 SHQ278 SRM278 TBI278 TLE278 TVA278 UEW278 UOS278 UYO278 VIK278 VSG278 WCC278 WLY278 WVU278 JF278 TB278 BB275:BB276 ACX278 WKK279 WUG279 HR279 RN279 ABJ279 ALF279 AVB279 BEX279 BOT279 BYP279 CIL279 CSH279 DCD279 DLZ279 DVV279 EFR279 EPN279 EZJ279 FJF279 FTB279 GCX279 GMT279 GWP279 HGL279 HQH279 IAD279 IJZ279 ITV279 JDR279 JNN279 JXJ279 KHF279 KRB279 LAX279 LKT279 LUP279 MEL279 MOH279 MYD279 NHZ279 NRV279 OBR279 OLN279 OVJ279 PFF279 PPB279 PYX279 QIT279 QSP279 RCL279 RMH279 RWD279 SFZ279 SPV279 SZR279 TJN279 TTJ279 UDF279 UNB279 UWX279 VGT279 VQP279 WAL279 WKH279 WUD279 HX279 RT279 ABP279 ALL279 AVH279 BFD279 BOZ279 BYV279 CIR279 CSN279 DCJ279 DMF279 DWB279 EFX279 EPT279 EZP279 FJL279 FTH279 GDD279 GMZ279 GWV279 HGR279 HQN279 IAJ279 IKF279 IUB279 JDX279 JNT279 JXP279 KHL279 KRH279 LBD279 LKZ279 LUV279 MER279 MON279 MYJ279 NIF279 NSB279 OBX279 OLT279 OVP279 PFL279 PPH279 PZD279 QIZ279 QSV279 RCR279 RMN279 RWJ279 SGF279 SQB279 SZX279 TJT279 TTP279 UDL279 UNH279 UXD279 VGZ279 VQV279 WAR279 WKN279 WUJ279 HU279 RQ279 ABM279 ALI279 AVE279 BFA279 BOW279 BYS279 CIO279 CSK279 DCG279 DMC279 DVY279 EFU279 EPQ279 EZM279 FJI279 FTE279 GDA279 GMW279 GWS279 HGO279 HQK279 IAG279 IKC279 ITY279 JDU279 JNQ279 JXM279 KHI279 KRE279 LBA279 LKW279 LUS279 MEO279 MOK279 MYG279 NIC279 NRY279 OBU279 OLQ279 OVM279 PFI279 PPE279 PZA279 QIW279 QSS279 RCO279 RMK279 RWG279 SGC279 SPY279 SZU279 TJQ279 TTM279 UDI279 UNE279 UXA279 VGW279 VQS279 WAO279 WKH292 WUD292 WAL292 HO292 RK292 ABG292 ALC292 AUY292 BEU292 BOQ292 BYM292 CII292 CSE292 DCA292 DLW292 DVS292 EFO292 EPK292 EZG292 FJC292 FSY292 GCU292 GMQ292 GWM292 HGI292 HQE292 IAA292 IJW292 ITS292 JDO292 JNK292 JXG292 KHC292 KQY292 LAU292 LKQ292 LUM292 MEI292 MOE292 MYA292 NHW292 NRS292 OBO292 OLK292 OVG292 PFC292 POY292 PYU292 QIQ292 QSM292 RCI292 RME292 RWA292 SFW292 SPS292 SZO292 TJK292 TTG292 UDC292 UMY292 UWU292 VGQ292 VQM292 WAI292 WKE292 WUA292 HU292 RQ292 ABM292 ALI292 AVE292 BFA292 BOW292 BYS292 CIO292 CSK292 DCG292 DMC292 DVY292 EFU292 EPQ292 EZM292 FJI292 FTE292 GDA292 GMW292 GWS292 HGO292 HQK292 IAG292 IKC292 ITY292 JDU292 JNQ292 JXM292 KHI292 KRE292 LBA292 LKW292 LUS292 MEO292 MOK292 MYG292 NIC292 NRY292 OBU292 OLQ292 OVM292 PFI292 PPE292 PZA292 QIW292 QSS292 RCO292 RMK292 RWG292 SGC292 SPY292 SZU292 TJQ292 TTM292 UDI292 UNE292 UXA292 VGW292 VQS292 WAO292 WKK292 WUG292 HR292 RN292 ABJ292 ALF292 AVB292 BEX292 BOT292 BYP292 CIL292 CSH292 DCD292 DLZ292 DVV292 EFR292 EPN292 EZJ292 FJF292 FTB292 GCX292 GMT292 GWP292 HGL292 HQH292 IAD292 IJZ292 ITV292 JDR292 JNN292 JXJ292 KHF292 KRB292 LAX292 LKT292 LUP292 MEL292 MOH292 MYD292 NHZ292 NRV292 OBR292 OLN292 OVJ292 PFF292 PPB292 PYX292 QIT292 QSP292 RCL292 RMH292 RWD292 SFZ292 SPV292 SZR292 TJN292 TTJ292 UDF292 UNB292 UWX292 VGT292 VQP292 ACX316:ACX317 BA178:BA180 BA173:BB177 BH201 LD201 UZ201 AEV201 AOR201 AYN201 BIJ201 BSF201 CCB201 CLX201 CVT201 DFP201 DPL201 DZH201 EJD201 ESZ201 FCV201 FMR201 FWN201 GGJ201 GQF201 HAB201 HJX201 HTT201 IDP201 INL201 IXH201 JHD201 JQZ201 KAV201 KKR201 KUN201 LEJ201 LOF201 LYB201 MHX201 MRT201 NBP201 NLL201 NVH201 OFD201 OOZ201 OYV201 PIR201 PSN201 QCJ201 QMF201 QWB201 RFX201 RPT201 RZP201 SJL201 STH201 TDD201 TMZ201 TWV201 UGR201 UQN201 VAJ201 VKF201 VUB201 WDX201 WNT201 WXP201 BE344:BE345 AMT316:AMT317 AWP316:AWP317 BGL316:BGL317 BQH316:BQH317 CAD316:CAD317 CJZ316:CJZ317 CTV316:CTV317 DDR316:DDR317 DNN316:DNN317 DXJ316:DXJ317 EHF316:EHF317 ERB316:ERB317 FAX316:FAX317 FKT316:FKT317 FUP316:FUP317 GEL316:GEL317 GOH316:GOH317 GYD316:GYD317 HHZ316:HHZ317 HRV316:HRV317 IBR316:IBR317 ILN316:ILN317 IVJ316:IVJ317 JFF316:JFF317 JPB316:JPB317 JYX316:JYX317 KIT316:KIT317 KSP316:KSP317 LCL316:LCL317 LMH316:LMH317 LWD316:LWD317 MFZ316:MFZ317 MPV316:MPV317 MZR316:MZR317 NJN316:NJN317 NTJ316:NTJ317 ODF316:ODF317 ONB316:ONB317 OWX316:OWX317 PGT316:PGT317 PQP316:PQP317 QAL316:QAL317 QKH316:QKH317 QUD316:QUD317 RDZ316:RDZ317 RNV316:RNV317 RXR316:RXR317 SHN316:SHN317 SRJ316:SRJ317 TBF316:TBF317 TLB316:TLB317 TUX316:TUX317 UET316:UET317 UOP316:UOP317 UYL316:UYL317 VIH316:VIH317 VSD316:VSD317 WBZ316:WBZ317 WLV316:WLV317 WVR316:WVR317 JL316:JL317 TH316:TH317 ADD316:ADD317 AMZ316:AMZ317 AWV316:AWV317 BGR316:BGR317 BQN316:BQN317 CAJ316:CAJ317 CKF316:CKF317 CUB316:CUB317 DDX316:DDX317 DNT316:DNT317 DXP316:DXP317 EHL316:EHL317 ERH316:ERH317 FBD316:FBD317 FKZ316:FKZ317 FUV316:FUV317 GER316:GER317 GON316:GON317 GYJ316:GYJ317 HIF316:HIF317 HSB316:HSB317 IBX316:IBX317 ILT316:ILT317 IVP316:IVP317 JFL316:JFL317 JPH316:JPH317 JZD316:JZD317 KIZ316:KIZ317 KSV316:KSV317 LCR316:LCR317 LMN316:LMN317 LWJ316:LWJ317 MGF316:MGF317 MQB316:MQB317 MZX316:MZX317 NJT316:NJT317 NTP316:NTP317 ODL316:ODL317 ONH316:ONH317 OXD316:OXD317 PGZ316:PGZ317 PQV316:PQV317 QAR316:QAR317 QKN316:QKN317 QUJ316:QUJ317 REF316:REF317 ROB316:ROB317 RXX316:RXX317 SHT316:SHT317 SRP316:SRP317 TBL316:TBL317 TLH316:TLH317 TVD316:TVD317 UEZ316:UEZ317 UOV316:UOV317 UYR316:UYR317 VIN316:VIN317 VSJ316:VSJ317 WCF316:WCF317 WMB316:WMB317 WVX316:WVX317 JI316:JI317 TE316:TE317 ADA316:ADA317 AMW316:AMW317 AWS316:AWS317 BGO316:BGO317 BQK316:BQK317 CAG316:CAG317 CKC316:CKC317 CTY316:CTY317 DDU316:DDU317 DNQ316:DNQ317 DXM316:DXM317 EHI316:EHI317 ERE316:ERE317 FBA316:FBA317 FKW316:FKW317 FUS316:FUS317 GEO316:GEO317 GOK316:GOK317 GYG316:GYG317 HIC316:HIC317 HRY316:HRY317 IBU316:IBU317 ILQ316:ILQ317 IVM316:IVM317 JFI316:JFI317 JPE316:JPE317 JZA316:JZA317 KIW316:KIW317 KSS316:KSS317 LCO316:LCO317 LMK316:LMK317 LWG316:LWG317 MGC316:MGC317 MPY316:MPY317 MZU316:MZU317 NJQ316:NJQ317 NTM316:NTM317 ODI316:ODI317 ONE316:ONE317 OXA316:OXA317 PGW316:PGW317 PQS316:PQS317 QAO316:QAO317 QKK316:QKK317 QUG316:QUG317 REC316:REC317 RNY316:RNY317 RXU316:RXU317 SHQ316:SHQ317 SRM316:SRM317 TBI316:TBI317 TLE316:TLE317 TVA316:TVA317 UEW316:UEW317 UOS316:UOS317 UYO316:UYO317 VIK316:VIK317 VSG316:VSG317 WCC316:WCC317 WLY316:WLY317 WVU316:WVU317 JF316:JF317 TE333 BE330 TB316:TB317 BH330 ADA333 AMW333 AWS333 BGO333 BQK333 CAG333 CKC333 CTY333 DDU333 DNQ333 DXM333 EHI333 ERE333 FBA333 FKW333 FUS333 GEO333 GOK333 GYG333 HIC333 HRY333 IBU333 ILQ333 IVM333 JFI333 JPE333 JZA333 KIW333 KSS333 LCO333 LMK333 LWG333 MGC333 MPY333 MZU333 NJQ333 NTM333 ODI333 ONE333 OXA333 PGW333 PQS333 QAO333 QKK333 QUG333 REC333 RNY333 RXU333 SHQ333 SRM333 TBI333 TLE333 TVA333 UEW333 UOS333 UYO333 VIK333 VSG333 WCC333 WLY333 WVU333 JF333 TB333 ACX333 AMT333 AWP333 BGL333 BQH333 CAD333 CJZ333 CTV333 DDR333 DNN333 DXJ333 EHF333 ERB333 FAX333 FKT333 FUP333 GEL333 GOH333 GYD333 HHZ333 HRV333 IBR333 ILN333 IVJ333 JFF333 JPB333 JYX333 KIT333 KSP333 LCL333 LMH333 LWD333 MFZ333 MPV333 MZR333 NJN333 NTJ333 ODF333 ONB333 OWX333 PGT333 PQP333 QAL333 QKH333 QUD333 RDZ333 RNV333 RXR333 SHN333 SRJ333 TBF333 TLB333 TUX333 UET333 UOP333 UYL333 VIH333 VSD333 WBZ333 WLV333 WVR333 JL333 TH333 ADD333 AMZ333 AWV333 BGR333 BQN333 CAJ333 CKF333 CUB333 DDX333 DNT333 DXP333 EHL333 ERH333 FBD333 FKZ333 FUV333 GER333 GON333 GYJ333 HIF333 HSB333 IBX333 ILT333 IVP333 JFL333 JPH333 JZD333 KIZ333 KSV333 LCR333 LMN333 LWJ333 MGF333 MQB333 MZX333 NJT333 NTP333 ODL333 ONH333 OXD333 PGZ333 PQV333 QAR333 QKN333 QUJ333 REF333 ROB333 RXX333 SHT333 SRP333 TBL333 TLH333 TVD333 UEZ333 UOV333 UYR333 VIN333 VSJ333 WCF333 WMB333 WVX333 AES196:AES204 AOO196:AOO204 AYK196:AYK204 BIG196:BIG204 BSC196:BSC204 CBY196:CBY204 CLU196:CLU204 CVQ196:CVQ204 DFM196:DFM204 DPI196:DPI204 DZE196:DZE204 EJA196:EJA204 ESW196:ESW204 FCS196:FCS204 FMO196:FMO204 FWK196:FWK204 GGG196:GGG204 GQC196:GQC204 GZY196:GZY204 HJU196:HJU204 HTQ196:HTQ204 IDM196:IDM204 INI196:INI204 IXE196:IXE204 JHA196:JHA204 JQW196:JQW204 KAS196:KAS204 KKO196:KKO204 KUK196:KUK204 LEG196:LEG204 LOC196:LOC204 LXY196:LXY204 MHU196:MHU204 MRQ196:MRQ204 NBM196:NBM204 NLI196:NLI204 NVE196:NVE204 OFA196:OFA204 OOW196:OOW204 OYS196:OYS204 PIO196:PIO204 PSK196:PSK204 QCG196:QCG204 QMC196:QMC204 QVY196:QVY204 RFU196:RFU204 RPQ196:RPQ204 RZM196:RZM204 SJI196:SJI204 STE196:STE204 TDA196:TDA204 TMW196:TMW204 TWS196:TWS204 UGO196:UGO204 UQK196:UQK204 VAG196:VAG204 VKC196:VKC204 VTY196:VTY204 WDU196:WDU204 WNQ196:WNQ204 WXM196:WXM204 KX196:KX204 UT196:UT204 AEP196:AEP204 AOL196:AOL204 AYH196:AYH204 BID196:BID204 BRZ196:BRZ204 CBV196:CBV204 CLR196:CLR204 CVN196:CVN204 DFJ196:DFJ204 DPF196:DPF204 DZB196:DZB204 EIX196:EIX204 EST196:EST204 FCP196:FCP204 FML196:FML204 FWH196:FWH204 GGD196:GGD204 GPZ196:GPZ204 GZV196:GZV204 HJR196:HJR204 HTN196:HTN204 IDJ196:IDJ204 INF196:INF204 IXB196:IXB204 JGX196:JGX204 JQT196:JQT204 KAP196:KAP204 KKL196:KKL204 KUH196:KUH204 LED196:LED204 LNZ196:LNZ204 LXV196:LXV204 MHR196:MHR204 MRN196:MRN204 NBJ196:NBJ204 NLF196:NLF204 NVB196:NVB204 OEX196:OEX204 OOT196:OOT204 OYP196:OYP204 PIL196:PIL204 PSH196:PSH204 QCD196:QCD204 QLZ196:QLZ204 QVV196:QVV204 RFR196:RFR204 RPN196:RPN204 RZJ196:RZJ204 SJF196:SJF204 STB196:STB204 TCX196:TCX204 TMT196:TMT204 TWP196:TWP204 UGL196:UGL204 UQH196:UQH204 VAD196:VAD204 VJZ196:VJZ204 VTV196:VTV204 WDR196:WDR204 BB178:BB204 WNN196:WNN204 BE173:BE204 WXJ196:WXJ204 LA196:LA204 UW196:UW204 JI333 BI334:BI343">
      <formula1>атрибут</formula1>
    </dataValidation>
    <dataValidation type="list" allowBlank="1" showInputMessage="1" showErrorMessage="1" sqref="K65812:K66684 IQ65806:IQ66678 SM65806:SM66678 ACI65806:ACI66678 AME65806:AME66678 AWA65806:AWA66678 BFW65806:BFW66678 BPS65806:BPS66678 BZO65806:BZO66678 CJK65806:CJK66678 CTG65806:CTG66678 DDC65806:DDC66678 DMY65806:DMY66678 DWU65806:DWU66678 EGQ65806:EGQ66678 EQM65806:EQM66678 FAI65806:FAI66678 FKE65806:FKE66678 FUA65806:FUA66678 GDW65806:GDW66678 GNS65806:GNS66678 GXO65806:GXO66678 HHK65806:HHK66678 HRG65806:HRG66678 IBC65806:IBC66678 IKY65806:IKY66678 IUU65806:IUU66678 JEQ65806:JEQ66678 JOM65806:JOM66678 JYI65806:JYI66678 KIE65806:KIE66678 KSA65806:KSA66678 LBW65806:LBW66678 LLS65806:LLS66678 LVO65806:LVO66678 MFK65806:MFK66678 MPG65806:MPG66678 MZC65806:MZC66678 NIY65806:NIY66678 NSU65806:NSU66678 OCQ65806:OCQ66678 OMM65806:OMM66678 OWI65806:OWI66678 PGE65806:PGE66678 PQA65806:PQA66678 PZW65806:PZW66678 QJS65806:QJS66678 QTO65806:QTO66678 RDK65806:RDK66678 RNG65806:RNG66678 RXC65806:RXC66678 SGY65806:SGY66678 SQU65806:SQU66678 TAQ65806:TAQ66678 TKM65806:TKM66678 TUI65806:TUI66678 UEE65806:UEE66678 UOA65806:UOA66678 UXW65806:UXW66678 VHS65806:VHS66678 VRO65806:VRO66678 WBK65806:WBK66678 WLG65806:WLG66678 WVC65806:WVC66678 K131348:K132220 IQ131342:IQ132214 SM131342:SM132214 ACI131342:ACI132214 AME131342:AME132214 AWA131342:AWA132214 BFW131342:BFW132214 BPS131342:BPS132214 BZO131342:BZO132214 CJK131342:CJK132214 CTG131342:CTG132214 DDC131342:DDC132214 DMY131342:DMY132214 DWU131342:DWU132214 EGQ131342:EGQ132214 EQM131342:EQM132214 FAI131342:FAI132214 FKE131342:FKE132214 FUA131342:FUA132214 GDW131342:GDW132214 GNS131342:GNS132214 GXO131342:GXO132214 HHK131342:HHK132214 HRG131342:HRG132214 IBC131342:IBC132214 IKY131342:IKY132214 IUU131342:IUU132214 JEQ131342:JEQ132214 JOM131342:JOM132214 JYI131342:JYI132214 KIE131342:KIE132214 KSA131342:KSA132214 LBW131342:LBW132214 LLS131342:LLS132214 LVO131342:LVO132214 MFK131342:MFK132214 MPG131342:MPG132214 MZC131342:MZC132214 NIY131342:NIY132214 NSU131342:NSU132214 OCQ131342:OCQ132214 OMM131342:OMM132214 OWI131342:OWI132214 PGE131342:PGE132214 PQA131342:PQA132214 PZW131342:PZW132214 QJS131342:QJS132214 QTO131342:QTO132214 RDK131342:RDK132214 RNG131342:RNG132214 RXC131342:RXC132214 SGY131342:SGY132214 SQU131342:SQU132214 TAQ131342:TAQ132214 TKM131342:TKM132214 TUI131342:TUI132214 UEE131342:UEE132214 UOA131342:UOA132214 UXW131342:UXW132214 VHS131342:VHS132214 VRO131342:VRO132214 WBK131342:WBK132214 WLG131342:WLG132214 WVC131342:WVC132214 K196884:K197756 IQ196878:IQ197750 SM196878:SM197750 ACI196878:ACI197750 AME196878:AME197750 AWA196878:AWA197750 BFW196878:BFW197750 BPS196878:BPS197750 BZO196878:BZO197750 CJK196878:CJK197750 CTG196878:CTG197750 DDC196878:DDC197750 DMY196878:DMY197750 DWU196878:DWU197750 EGQ196878:EGQ197750 EQM196878:EQM197750 FAI196878:FAI197750 FKE196878:FKE197750 FUA196878:FUA197750 GDW196878:GDW197750 GNS196878:GNS197750 GXO196878:GXO197750 HHK196878:HHK197750 HRG196878:HRG197750 IBC196878:IBC197750 IKY196878:IKY197750 IUU196878:IUU197750 JEQ196878:JEQ197750 JOM196878:JOM197750 JYI196878:JYI197750 KIE196878:KIE197750 KSA196878:KSA197750 LBW196878:LBW197750 LLS196878:LLS197750 LVO196878:LVO197750 MFK196878:MFK197750 MPG196878:MPG197750 MZC196878:MZC197750 NIY196878:NIY197750 NSU196878:NSU197750 OCQ196878:OCQ197750 OMM196878:OMM197750 OWI196878:OWI197750 PGE196878:PGE197750 PQA196878:PQA197750 PZW196878:PZW197750 QJS196878:QJS197750 QTO196878:QTO197750 RDK196878:RDK197750 RNG196878:RNG197750 RXC196878:RXC197750 SGY196878:SGY197750 SQU196878:SQU197750 TAQ196878:TAQ197750 TKM196878:TKM197750 TUI196878:TUI197750 UEE196878:UEE197750 UOA196878:UOA197750 UXW196878:UXW197750 VHS196878:VHS197750 VRO196878:VRO197750 WBK196878:WBK197750 WLG196878:WLG197750 WVC196878:WVC197750 K262420:K263292 IQ262414:IQ263286 SM262414:SM263286 ACI262414:ACI263286 AME262414:AME263286 AWA262414:AWA263286 BFW262414:BFW263286 BPS262414:BPS263286 BZO262414:BZO263286 CJK262414:CJK263286 CTG262414:CTG263286 DDC262414:DDC263286 DMY262414:DMY263286 DWU262414:DWU263286 EGQ262414:EGQ263286 EQM262414:EQM263286 FAI262414:FAI263286 FKE262414:FKE263286 FUA262414:FUA263286 GDW262414:GDW263286 GNS262414:GNS263286 GXO262414:GXO263286 HHK262414:HHK263286 HRG262414:HRG263286 IBC262414:IBC263286 IKY262414:IKY263286 IUU262414:IUU263286 JEQ262414:JEQ263286 JOM262414:JOM263286 JYI262414:JYI263286 KIE262414:KIE263286 KSA262414:KSA263286 LBW262414:LBW263286 LLS262414:LLS263286 LVO262414:LVO263286 MFK262414:MFK263286 MPG262414:MPG263286 MZC262414:MZC263286 NIY262414:NIY263286 NSU262414:NSU263286 OCQ262414:OCQ263286 OMM262414:OMM263286 OWI262414:OWI263286 PGE262414:PGE263286 PQA262414:PQA263286 PZW262414:PZW263286 QJS262414:QJS263286 QTO262414:QTO263286 RDK262414:RDK263286 RNG262414:RNG263286 RXC262414:RXC263286 SGY262414:SGY263286 SQU262414:SQU263286 TAQ262414:TAQ263286 TKM262414:TKM263286 TUI262414:TUI263286 UEE262414:UEE263286 UOA262414:UOA263286 UXW262414:UXW263286 VHS262414:VHS263286 VRO262414:VRO263286 WBK262414:WBK263286 WLG262414:WLG263286 WVC262414:WVC263286 K327956:K328828 IQ327950:IQ328822 SM327950:SM328822 ACI327950:ACI328822 AME327950:AME328822 AWA327950:AWA328822 BFW327950:BFW328822 BPS327950:BPS328822 BZO327950:BZO328822 CJK327950:CJK328822 CTG327950:CTG328822 DDC327950:DDC328822 DMY327950:DMY328822 DWU327950:DWU328822 EGQ327950:EGQ328822 EQM327950:EQM328822 FAI327950:FAI328822 FKE327950:FKE328822 FUA327950:FUA328822 GDW327950:GDW328822 GNS327950:GNS328822 GXO327950:GXO328822 HHK327950:HHK328822 HRG327950:HRG328822 IBC327950:IBC328822 IKY327950:IKY328822 IUU327950:IUU328822 JEQ327950:JEQ328822 JOM327950:JOM328822 JYI327950:JYI328822 KIE327950:KIE328822 KSA327950:KSA328822 LBW327950:LBW328822 LLS327950:LLS328822 LVO327950:LVO328822 MFK327950:MFK328822 MPG327950:MPG328822 MZC327950:MZC328822 NIY327950:NIY328822 NSU327950:NSU328822 OCQ327950:OCQ328822 OMM327950:OMM328822 OWI327950:OWI328822 PGE327950:PGE328822 PQA327950:PQA328822 PZW327950:PZW328822 QJS327950:QJS328822 QTO327950:QTO328822 RDK327950:RDK328822 RNG327950:RNG328822 RXC327950:RXC328822 SGY327950:SGY328822 SQU327950:SQU328822 TAQ327950:TAQ328822 TKM327950:TKM328822 TUI327950:TUI328822 UEE327950:UEE328822 UOA327950:UOA328822 UXW327950:UXW328822 VHS327950:VHS328822 VRO327950:VRO328822 WBK327950:WBK328822 WLG327950:WLG328822 WVC327950:WVC328822 K393492:K394364 IQ393486:IQ394358 SM393486:SM394358 ACI393486:ACI394358 AME393486:AME394358 AWA393486:AWA394358 BFW393486:BFW394358 BPS393486:BPS394358 BZO393486:BZO394358 CJK393486:CJK394358 CTG393486:CTG394358 DDC393486:DDC394358 DMY393486:DMY394358 DWU393486:DWU394358 EGQ393486:EGQ394358 EQM393486:EQM394358 FAI393486:FAI394358 FKE393486:FKE394358 FUA393486:FUA394358 GDW393486:GDW394358 GNS393486:GNS394358 GXO393486:GXO394358 HHK393486:HHK394358 HRG393486:HRG394358 IBC393486:IBC394358 IKY393486:IKY394358 IUU393486:IUU394358 JEQ393486:JEQ394358 JOM393486:JOM394358 JYI393486:JYI394358 KIE393486:KIE394358 KSA393486:KSA394358 LBW393486:LBW394358 LLS393486:LLS394358 LVO393486:LVO394358 MFK393486:MFK394358 MPG393486:MPG394358 MZC393486:MZC394358 NIY393486:NIY394358 NSU393486:NSU394358 OCQ393486:OCQ394358 OMM393486:OMM394358 OWI393486:OWI394358 PGE393486:PGE394358 PQA393486:PQA394358 PZW393486:PZW394358 QJS393486:QJS394358 QTO393486:QTO394358 RDK393486:RDK394358 RNG393486:RNG394358 RXC393486:RXC394358 SGY393486:SGY394358 SQU393486:SQU394358 TAQ393486:TAQ394358 TKM393486:TKM394358 TUI393486:TUI394358 UEE393486:UEE394358 UOA393486:UOA394358 UXW393486:UXW394358 VHS393486:VHS394358 VRO393486:VRO394358 WBK393486:WBK394358 WLG393486:WLG394358 WVC393486:WVC394358 K459028:K459900 IQ459022:IQ459894 SM459022:SM459894 ACI459022:ACI459894 AME459022:AME459894 AWA459022:AWA459894 BFW459022:BFW459894 BPS459022:BPS459894 BZO459022:BZO459894 CJK459022:CJK459894 CTG459022:CTG459894 DDC459022:DDC459894 DMY459022:DMY459894 DWU459022:DWU459894 EGQ459022:EGQ459894 EQM459022:EQM459894 FAI459022:FAI459894 FKE459022:FKE459894 FUA459022:FUA459894 GDW459022:GDW459894 GNS459022:GNS459894 GXO459022:GXO459894 HHK459022:HHK459894 HRG459022:HRG459894 IBC459022:IBC459894 IKY459022:IKY459894 IUU459022:IUU459894 JEQ459022:JEQ459894 JOM459022:JOM459894 JYI459022:JYI459894 KIE459022:KIE459894 KSA459022:KSA459894 LBW459022:LBW459894 LLS459022:LLS459894 LVO459022:LVO459894 MFK459022:MFK459894 MPG459022:MPG459894 MZC459022:MZC459894 NIY459022:NIY459894 NSU459022:NSU459894 OCQ459022:OCQ459894 OMM459022:OMM459894 OWI459022:OWI459894 PGE459022:PGE459894 PQA459022:PQA459894 PZW459022:PZW459894 QJS459022:QJS459894 QTO459022:QTO459894 RDK459022:RDK459894 RNG459022:RNG459894 RXC459022:RXC459894 SGY459022:SGY459894 SQU459022:SQU459894 TAQ459022:TAQ459894 TKM459022:TKM459894 TUI459022:TUI459894 UEE459022:UEE459894 UOA459022:UOA459894 UXW459022:UXW459894 VHS459022:VHS459894 VRO459022:VRO459894 WBK459022:WBK459894 WLG459022:WLG459894 WVC459022:WVC459894 K524564:K525436 IQ524558:IQ525430 SM524558:SM525430 ACI524558:ACI525430 AME524558:AME525430 AWA524558:AWA525430 BFW524558:BFW525430 BPS524558:BPS525430 BZO524558:BZO525430 CJK524558:CJK525430 CTG524558:CTG525430 DDC524558:DDC525430 DMY524558:DMY525430 DWU524558:DWU525430 EGQ524558:EGQ525430 EQM524558:EQM525430 FAI524558:FAI525430 FKE524558:FKE525430 FUA524558:FUA525430 GDW524558:GDW525430 GNS524558:GNS525430 GXO524558:GXO525430 HHK524558:HHK525430 HRG524558:HRG525430 IBC524558:IBC525430 IKY524558:IKY525430 IUU524558:IUU525430 JEQ524558:JEQ525430 JOM524558:JOM525430 JYI524558:JYI525430 KIE524558:KIE525430 KSA524558:KSA525430 LBW524558:LBW525430 LLS524558:LLS525430 LVO524558:LVO525430 MFK524558:MFK525430 MPG524558:MPG525430 MZC524558:MZC525430 NIY524558:NIY525430 NSU524558:NSU525430 OCQ524558:OCQ525430 OMM524558:OMM525430 OWI524558:OWI525430 PGE524558:PGE525430 PQA524558:PQA525430 PZW524558:PZW525430 QJS524558:QJS525430 QTO524558:QTO525430 RDK524558:RDK525430 RNG524558:RNG525430 RXC524558:RXC525430 SGY524558:SGY525430 SQU524558:SQU525430 TAQ524558:TAQ525430 TKM524558:TKM525430 TUI524558:TUI525430 UEE524558:UEE525430 UOA524558:UOA525430 UXW524558:UXW525430 VHS524558:VHS525430 VRO524558:VRO525430 WBK524558:WBK525430 WLG524558:WLG525430 WVC524558:WVC525430 K590100:K590972 IQ590094:IQ590966 SM590094:SM590966 ACI590094:ACI590966 AME590094:AME590966 AWA590094:AWA590966 BFW590094:BFW590966 BPS590094:BPS590966 BZO590094:BZO590966 CJK590094:CJK590966 CTG590094:CTG590966 DDC590094:DDC590966 DMY590094:DMY590966 DWU590094:DWU590966 EGQ590094:EGQ590966 EQM590094:EQM590966 FAI590094:FAI590966 FKE590094:FKE590966 FUA590094:FUA590966 GDW590094:GDW590966 GNS590094:GNS590966 GXO590094:GXO590966 HHK590094:HHK590966 HRG590094:HRG590966 IBC590094:IBC590966 IKY590094:IKY590966 IUU590094:IUU590966 JEQ590094:JEQ590966 JOM590094:JOM590966 JYI590094:JYI590966 KIE590094:KIE590966 KSA590094:KSA590966 LBW590094:LBW590966 LLS590094:LLS590966 LVO590094:LVO590966 MFK590094:MFK590966 MPG590094:MPG590966 MZC590094:MZC590966 NIY590094:NIY590966 NSU590094:NSU590966 OCQ590094:OCQ590966 OMM590094:OMM590966 OWI590094:OWI590966 PGE590094:PGE590966 PQA590094:PQA590966 PZW590094:PZW590966 QJS590094:QJS590966 QTO590094:QTO590966 RDK590094:RDK590966 RNG590094:RNG590966 RXC590094:RXC590966 SGY590094:SGY590966 SQU590094:SQU590966 TAQ590094:TAQ590966 TKM590094:TKM590966 TUI590094:TUI590966 UEE590094:UEE590966 UOA590094:UOA590966 UXW590094:UXW590966 VHS590094:VHS590966 VRO590094:VRO590966 WBK590094:WBK590966 WLG590094:WLG590966 WVC590094:WVC590966 K655636:K656508 IQ655630:IQ656502 SM655630:SM656502 ACI655630:ACI656502 AME655630:AME656502 AWA655630:AWA656502 BFW655630:BFW656502 BPS655630:BPS656502 BZO655630:BZO656502 CJK655630:CJK656502 CTG655630:CTG656502 DDC655630:DDC656502 DMY655630:DMY656502 DWU655630:DWU656502 EGQ655630:EGQ656502 EQM655630:EQM656502 FAI655630:FAI656502 FKE655630:FKE656502 FUA655630:FUA656502 GDW655630:GDW656502 GNS655630:GNS656502 GXO655630:GXO656502 HHK655630:HHK656502 HRG655630:HRG656502 IBC655630:IBC656502 IKY655630:IKY656502 IUU655630:IUU656502 JEQ655630:JEQ656502 JOM655630:JOM656502 JYI655630:JYI656502 KIE655630:KIE656502 KSA655630:KSA656502 LBW655630:LBW656502 LLS655630:LLS656502 LVO655630:LVO656502 MFK655630:MFK656502 MPG655630:MPG656502 MZC655630:MZC656502 NIY655630:NIY656502 NSU655630:NSU656502 OCQ655630:OCQ656502 OMM655630:OMM656502 OWI655630:OWI656502 PGE655630:PGE656502 PQA655630:PQA656502 PZW655630:PZW656502 QJS655630:QJS656502 QTO655630:QTO656502 RDK655630:RDK656502 RNG655630:RNG656502 RXC655630:RXC656502 SGY655630:SGY656502 SQU655630:SQU656502 TAQ655630:TAQ656502 TKM655630:TKM656502 TUI655630:TUI656502 UEE655630:UEE656502 UOA655630:UOA656502 UXW655630:UXW656502 VHS655630:VHS656502 VRO655630:VRO656502 WBK655630:WBK656502 WLG655630:WLG656502 WVC655630:WVC656502 K721172:K722044 IQ721166:IQ722038 SM721166:SM722038 ACI721166:ACI722038 AME721166:AME722038 AWA721166:AWA722038 BFW721166:BFW722038 BPS721166:BPS722038 BZO721166:BZO722038 CJK721166:CJK722038 CTG721166:CTG722038 DDC721166:DDC722038 DMY721166:DMY722038 DWU721166:DWU722038 EGQ721166:EGQ722038 EQM721166:EQM722038 FAI721166:FAI722038 FKE721166:FKE722038 FUA721166:FUA722038 GDW721166:GDW722038 GNS721166:GNS722038 GXO721166:GXO722038 HHK721166:HHK722038 HRG721166:HRG722038 IBC721166:IBC722038 IKY721166:IKY722038 IUU721166:IUU722038 JEQ721166:JEQ722038 JOM721166:JOM722038 JYI721166:JYI722038 KIE721166:KIE722038 KSA721166:KSA722038 LBW721166:LBW722038 LLS721166:LLS722038 LVO721166:LVO722038 MFK721166:MFK722038 MPG721166:MPG722038 MZC721166:MZC722038 NIY721166:NIY722038 NSU721166:NSU722038 OCQ721166:OCQ722038 OMM721166:OMM722038 OWI721166:OWI722038 PGE721166:PGE722038 PQA721166:PQA722038 PZW721166:PZW722038 QJS721166:QJS722038 QTO721166:QTO722038 RDK721166:RDK722038 RNG721166:RNG722038 RXC721166:RXC722038 SGY721166:SGY722038 SQU721166:SQU722038 TAQ721166:TAQ722038 TKM721166:TKM722038 TUI721166:TUI722038 UEE721166:UEE722038 UOA721166:UOA722038 UXW721166:UXW722038 VHS721166:VHS722038 VRO721166:VRO722038 WBK721166:WBK722038 WLG721166:WLG722038 WVC721166:WVC722038 K786708:K787580 IQ786702:IQ787574 SM786702:SM787574 ACI786702:ACI787574 AME786702:AME787574 AWA786702:AWA787574 BFW786702:BFW787574 BPS786702:BPS787574 BZO786702:BZO787574 CJK786702:CJK787574 CTG786702:CTG787574 DDC786702:DDC787574 DMY786702:DMY787574 DWU786702:DWU787574 EGQ786702:EGQ787574 EQM786702:EQM787574 FAI786702:FAI787574 FKE786702:FKE787574 FUA786702:FUA787574 GDW786702:GDW787574 GNS786702:GNS787574 GXO786702:GXO787574 HHK786702:HHK787574 HRG786702:HRG787574 IBC786702:IBC787574 IKY786702:IKY787574 IUU786702:IUU787574 JEQ786702:JEQ787574 JOM786702:JOM787574 JYI786702:JYI787574 KIE786702:KIE787574 KSA786702:KSA787574 LBW786702:LBW787574 LLS786702:LLS787574 LVO786702:LVO787574 MFK786702:MFK787574 MPG786702:MPG787574 MZC786702:MZC787574 NIY786702:NIY787574 NSU786702:NSU787574 OCQ786702:OCQ787574 OMM786702:OMM787574 OWI786702:OWI787574 PGE786702:PGE787574 PQA786702:PQA787574 PZW786702:PZW787574 QJS786702:QJS787574 QTO786702:QTO787574 RDK786702:RDK787574 RNG786702:RNG787574 RXC786702:RXC787574 SGY786702:SGY787574 SQU786702:SQU787574 TAQ786702:TAQ787574 TKM786702:TKM787574 TUI786702:TUI787574 UEE786702:UEE787574 UOA786702:UOA787574 UXW786702:UXW787574 VHS786702:VHS787574 VRO786702:VRO787574 WBK786702:WBK787574 WLG786702:WLG787574 WVC786702:WVC787574 K852244:K853116 IQ852238:IQ853110 SM852238:SM853110 ACI852238:ACI853110 AME852238:AME853110 AWA852238:AWA853110 BFW852238:BFW853110 BPS852238:BPS853110 BZO852238:BZO853110 CJK852238:CJK853110 CTG852238:CTG853110 DDC852238:DDC853110 DMY852238:DMY853110 DWU852238:DWU853110 EGQ852238:EGQ853110 EQM852238:EQM853110 FAI852238:FAI853110 FKE852238:FKE853110 FUA852238:FUA853110 GDW852238:GDW853110 GNS852238:GNS853110 GXO852238:GXO853110 HHK852238:HHK853110 HRG852238:HRG853110 IBC852238:IBC853110 IKY852238:IKY853110 IUU852238:IUU853110 JEQ852238:JEQ853110 JOM852238:JOM853110 JYI852238:JYI853110 KIE852238:KIE853110 KSA852238:KSA853110 LBW852238:LBW853110 LLS852238:LLS853110 LVO852238:LVO853110 MFK852238:MFK853110 MPG852238:MPG853110 MZC852238:MZC853110 NIY852238:NIY853110 NSU852238:NSU853110 OCQ852238:OCQ853110 OMM852238:OMM853110 OWI852238:OWI853110 PGE852238:PGE853110 PQA852238:PQA853110 PZW852238:PZW853110 QJS852238:QJS853110 QTO852238:QTO853110 RDK852238:RDK853110 RNG852238:RNG853110 RXC852238:RXC853110 SGY852238:SGY853110 SQU852238:SQU853110 TAQ852238:TAQ853110 TKM852238:TKM853110 TUI852238:TUI853110 UEE852238:UEE853110 UOA852238:UOA853110 UXW852238:UXW853110 VHS852238:VHS853110 VRO852238:VRO853110 WBK852238:WBK853110 WLG852238:WLG853110 WVC852238:WVC853110 K917780:K918652 IQ917774:IQ918646 SM917774:SM918646 ACI917774:ACI918646 AME917774:AME918646 AWA917774:AWA918646 BFW917774:BFW918646 BPS917774:BPS918646 BZO917774:BZO918646 CJK917774:CJK918646 CTG917774:CTG918646 DDC917774:DDC918646 DMY917774:DMY918646 DWU917774:DWU918646 EGQ917774:EGQ918646 EQM917774:EQM918646 FAI917774:FAI918646 FKE917774:FKE918646 FUA917774:FUA918646 GDW917774:GDW918646 GNS917774:GNS918646 GXO917774:GXO918646 HHK917774:HHK918646 HRG917774:HRG918646 IBC917774:IBC918646 IKY917774:IKY918646 IUU917774:IUU918646 JEQ917774:JEQ918646 JOM917774:JOM918646 JYI917774:JYI918646 KIE917774:KIE918646 KSA917774:KSA918646 LBW917774:LBW918646 LLS917774:LLS918646 LVO917774:LVO918646 MFK917774:MFK918646 MPG917774:MPG918646 MZC917774:MZC918646 NIY917774:NIY918646 NSU917774:NSU918646 OCQ917774:OCQ918646 OMM917774:OMM918646 OWI917774:OWI918646 PGE917774:PGE918646 PQA917774:PQA918646 PZW917774:PZW918646 QJS917774:QJS918646 QTO917774:QTO918646 RDK917774:RDK918646 RNG917774:RNG918646 RXC917774:RXC918646 SGY917774:SGY918646 SQU917774:SQU918646 TAQ917774:TAQ918646 TKM917774:TKM918646 TUI917774:TUI918646 UEE917774:UEE918646 UOA917774:UOA918646 UXW917774:UXW918646 VHS917774:VHS918646 VRO917774:VRO918646 WBK917774:WBK918646 WLG917774:WLG918646 WVC917774:WVC918646 K983316:K984188 IQ983310:IQ984182 SM983310:SM984182 ACI983310:ACI984182 AME983310:AME984182 AWA983310:AWA984182 BFW983310:BFW984182 BPS983310:BPS984182 BZO983310:BZO984182 CJK983310:CJK984182 CTG983310:CTG984182 DDC983310:DDC984182 DMY983310:DMY984182 DWU983310:DWU984182 EGQ983310:EGQ984182 EQM983310:EQM984182 FAI983310:FAI984182 FKE983310:FKE984182 FUA983310:FUA984182 GDW983310:GDW984182 GNS983310:GNS984182 GXO983310:GXO984182 HHK983310:HHK984182 HRG983310:HRG984182 IBC983310:IBC984182 IKY983310:IKY984182 IUU983310:IUU984182 JEQ983310:JEQ984182 JOM983310:JOM984182 JYI983310:JYI984182 KIE983310:KIE984182 KSA983310:KSA984182 LBW983310:LBW984182 LLS983310:LLS984182 LVO983310:LVO984182 MFK983310:MFK984182 MPG983310:MPG984182 MZC983310:MZC984182 NIY983310:NIY984182 NSU983310:NSU984182 OCQ983310:OCQ984182 OMM983310:OMM984182 OWI983310:OWI984182 PGE983310:PGE984182 PQA983310:PQA984182 PZW983310:PZW984182 QJS983310:QJS984182 QTO983310:QTO984182 RDK983310:RDK984182 RNG983310:RNG984182 RXC983310:RXC984182 SGY983310:SGY984182 SQU983310:SQU984182 TAQ983310:TAQ984182 TKM983310:TKM984182 TUI983310:TUI984182 UEE983310:UEE984182 UOA983310:UOA984182 UXW983310:UXW984182 VHS983310:VHS984182 VRO983310:VRO984182 WBK983310:WBK984182 WLG983310:WLG984182 WVC983310:WVC984182 WVC348:WVC1142 K354:K1148 WLG348:WLG1142 WBK348:WBK1142 VRO348:VRO1142 VHS348:VHS1142 UXW348:UXW1142 UOA348:UOA1142 UEE348:UEE1142 TUI348:TUI1142 TKM348:TKM1142 TAQ348:TAQ1142 SQU348:SQU1142 SGY348:SGY1142 RXC348:RXC1142 RNG348:RNG1142 RDK348:RDK1142 QTO348:QTO1142 QJS348:QJS1142 PZW348:PZW1142 PQA348:PQA1142 PGE348:PGE1142 OWI348:OWI1142 OMM348:OMM1142 OCQ348:OCQ1142 NSU348:NSU1142 NIY348:NIY1142 MZC348:MZC1142 MPG348:MPG1142 MFK348:MFK1142 LVO348:LVO1142 LLS348:LLS1142 LBW348:LBW1142 KSA348:KSA1142 KIE348:KIE1142 JYI348:JYI1142 JOM348:JOM1142 JEQ348:JEQ1142 IUU348:IUU1142 IKY348:IKY1142 IBC348:IBC1142 HRG348:HRG1142 HHK348:HHK1142 GXO348:GXO1142 GNS348:GNS1142 GDW348:GDW1142 FUA348:FUA1142 FKE348:FKE1142 FAI348:FAI1142 EQM348:EQM1142 EGQ348:EGQ1142 DWU348:DWU1142 DMY348:DMY1142 DDC348:DDC1142 CTG348:CTG1142 CJK348:CJK1142 BZO348:BZO1142 BPS348:BPS1142 BFW348:BFW1142 AWA348:AWA1142 AME348:AME1142 ACI348:ACI1142 SM348:SM1142 IQ348:IQ1142 ACI20 AME20 AWA20 BFW20 BPS20 BZO20 CJK20 CTG20 DDC20 DMY20 DWU20 EGQ20 EQM20 FAI20 FKE20 FUA20 GDW20 GNS20 GXO20 HHK20 HRG20 IBC20 IKY20 IUU20 JEQ20 JOM20 JYI20 KIE20 KSA20 LBW20 LLS20 LVO20 MFK20 MPG20 MZC20 NIY20 NSU20 OCQ20 OMM20 OWI20 PGE20 PQA20 PZW20 QJS20 QTO20 RDK20 RNG20 RXC20 SGY20 SQU20 TAQ20 TKM20 TUI20 UEE20 UOA20 UXW20 VHS20 VRO20 WBK20 WLG20 WVC20 IQ20 SM20 DAI279 AME159 AWA159 BFW159 BPS159 BZO159 CJK159 CTG159 DDC159 DMY159 DWU159 EGQ159 EQM159 FAI159 FKE159 FUA159 GDW159 GNS159 GXO159 HHK159 HRG159 IBC159 IKY159 IUU159 JEQ159 JOM159 JYI159 KIE159 KSA159 LBW159 LLS159 LVO159 MFK159 MPG159 MZC159 NIY159 NSU159 OCQ159 OMM159 OWI159 PGE159 PQA159 PZW159 QJS159 QTO159 RDK159 RNG159 RXC159 SGY159 SQU159 TAQ159 TKM159 TUI159 UEE159 UOA159 UXW159 VHS159 VRO159 WBK159 WLG159 WVC159 IQ159 H158 SM159 ACF158 SJ158 IN158 WUZ158 WLD158 WBH158 VRL158 VHP158 UXT158 UNX158 UEB158 TUF158 TKJ158 TAN158 SQR158 SGV158 RWZ158 RND158 RDH158 QTL158 QJP158 PZT158 PPX158 PGB158 OWF158 OMJ158 OCN158 NSR158 NIV158 MYZ158 MPD158 MFH158 LVL158 LLP158 LBT158 KRX158 KIB158 JYF158 JOJ158 JEN158 IUR158 IKV158 IAZ158 HRD158 HHH158 GXL158 GNP158 GDT158 FTX158 FKB158 FAF158 EQJ158 EGN158 DWR158 DMV158 DCZ158 CTD158 CJH158 BZL158 BPP158 BFT158 AVX158 AMB158 ACI159 AWC344:AWC345 K228:K230 K256:K259 DBW333 DVO278 WLA273 WBE273 VRI273 VHM273 UXQ273 UNU273 UDY273 TUC273 TKG273 TAK273 SQO273 SGS273 RWW273 RNA273 RDE273 QTI273 QJM273 PZQ273 PPU273 PFY273 OWC273 OMG273 OCK273 NSO273 NIS273 MYW273 MPA273 MFE273 LVI273 LLM273 LBQ273 KRU273 KHY273 JYC273 JOG273 JEK273 IUO273 IKS273 IAW273 HRA273 HHE273 GXI273 GNM273 GDQ273 FTU273 FJY273 FAC273 EQG273 EGK273 DWO273 DMS273 DCW273 CTA273 CJE273 BZI273 BPM273 BFQ273 AVU273 ALY273 ACC273 SG273 IK273 WUW273 L344:L345 AMG344:AMG345 ACK344:ACK345 SO344:SO345 IS344:IS345 WVE344:WVE345 WLI344:WLI345 WBM344:WBM345 VRQ344:VRQ345 VHU344:VHU345 UXY344:UXY345 UOC344:UOC345 UEG344:UEG345 TUK344:TUK345 TKO344:TKO345 TAS344:TAS345 SQW344:SQW345 SHA344:SHA345 RXE344:RXE345 RNI344:RNI345 RDM344:RDM345 QTQ344:QTQ345 QJU344:QJU345 PZY344:PZY345 PQC344:PQC345 PGG344:PGG345 OWK344:OWK345 OMO344:OMO345 OCS344:OCS345 NSW344:NSW345 NJA344:NJA345 MZE344:MZE345 MPI344:MPI345 MFM344:MFM345 LVQ344:LVQ345 LLU344:LLU345 LBY344:LBY345 KSC344:KSC345 KIG344:KIG345 JYK344:JYK345 JOO344:JOO345 JES344:JES345 IUW344:IUW345 ILA344:ILA345 IBE344:IBE345 HRI344:HRI345 HHM344:HHM345 GXQ344:GXQ345 GNU344:GNU345 GDY344:GDY345 FUC344:FUC345 FKG344:FKG345 FAK344:FAK345 EQO344:EQO345 EGS344:EGS345 DWW344:DWW345 DNA344:DNA345 DDE344:DDE345 CTI344:CTI345 CJM344:CJM345 BZQ344:BZQ345 BPU344:BPU345 BFY344:BFY345 EGV264:EGV265 EQR264:EQR265 FAN264:FAN265 FKJ264:FKJ265 FUF264:FUF265 GEB264:GEB265 GNX264:GNX265 GXT264:GXT265 HHP264:HHP265 HRL264:HRL265 IBH264:IBH265 ILD264:ILD265 IUZ264:IUZ265 JEV264:JEV265 JOR264:JOR265 JYN264:JYN265 KIJ264:KIJ265 KSF264:KSF265 LCB264:LCB265 LLX264:LLX265 LVT264:LVT265 MFP264:MFP265 MPL264:MPL265 MZH264:MZH265 NJD264:NJD265 NSZ264:NSZ265 OCV264:OCV265 OMR264:OMR265 OWN264:OWN265 PGJ264:PGJ265 PQF264:PQF265 QAB264:QAB265 QJX264:QJX265 QTT264:QTT265 RDP264:RDP265 RNL264:RNL265 RXH264:RXH265 SHD264:SHD265 SQZ264:SQZ265 TAV264:TAV265 TKR264:TKR265 TUN264:TUN265 UEJ264:UEJ265 UOF264:UOF265 UYB264:UYB265 VHX264:VHX265 VRT264:VRT265 WBP264:WBP265 WLL264:WLL265 WVH264:WVH265 IV264:IV265 SR264:SR265 ACN264:ACN265 AMJ264:AMJ265 AWF264:AWF265 BGB264:BGB265 BPX264:BPX265 BZT264:BZT265 CJP264:CJP265 CTL264:CTL265 DDH264:DDH265 DND264:DND265 DWZ264:DWZ265 DAF292 EFK278 EPG278 EZC278 FIY278 FSU278 GCQ278 GMM278 GWI278 HGE278 HQA278 HZW278 IJS278 ITO278 JDK278 JNG278 JXC278 KGY278 KQU278 LAQ278 LKM278 LUI278 MEE278 MOA278 MXW278 NHS278 NRO278 OBK278 OLG278 OVC278 PEY278 POU278 PYQ278 QIM278 QSI278 RCE278 RMA278 RVW278 SFS278 SPO278 SZK278 TJG278 TTC278 UCY278 UMU278 UWQ278 VGM278 VQI278 WAE278 WKA278 WTW278 HK278 RG278 ABC278 AKY278 AUU278 BEQ278 BOM278 BYI278 CIE278 CSA278 DBW278 K20:K36 DLS278 DKE279 DUA279 EDW279 ENS279 EXO279 FHK279 FRG279 GBC279 GKY279 GUU279 HEQ279 HOM279 HYI279 IIE279 ISA279 JBW279 JLS279 JVO279 KFK279 KPG279 KZC279 LIY279 LSU279 MCQ279 MMM279 MWI279 NGE279 NQA279 NZW279 OJS279 OTO279 PDK279 PNG279 PXC279 QGY279 QQU279 RAQ279 RKM279 RUI279 SEE279 SOA279 SXW279 THS279 TRO279 UBK279 ULG279 UVC279 VEY279 VOU279 VYQ279 WIM279 WSI279 FW279 PS279 ZO279 AJK279 ATG279 BDC279 BMY279 BWU279 CGQ279 CQM279 K275:K276 K292:K294 DKB292 DTX292 EDT292 ENP292 EXL292 FHH292 FRD292 GAZ292 GKV292 GUR292 HEN292 HOJ292 HYF292 IIB292 IRX292 JBT292 JLP292 JVL292 KFH292 KPD292 KYZ292 LIV292 LSR292 MCN292 MMJ292 MWF292 NGB292 NPX292 NZT292 OJP292 OTL292 PDH292 PND292 PWZ292 QGV292 QQR292 RAN292 RKJ292 RUF292 SEB292 SNX292 SXT292 THP292 TRL292 UBH292 ULD292 UUZ292 VEV292 VOR292 VYN292 WIJ292 WSF292 FT292 PP292 ZL292 AJH292 ATD292 BCZ292 BMV292 BWR292 CGN292 CQJ292 DLS316:DLS317 K207:K217 K159:K165 K201 JG201 TC201 ACY201 AMU201 AWQ201 BGM201 BQI201 CAE201 CKA201 CTW201 DDS201 DNO201 DXK201 EHG201 ERC201 FAY201 FKU201 FUQ201 GEM201 GOI201 GYE201 HIA201 HRW201 IBS201 ILO201 IVK201 JFG201 JPC201 JYY201 KIU201 KSQ201 LCM201 LMI201 LWE201 MGA201 MPW201 MZS201 NJO201 NTK201 ODG201 ONC201 OWY201 PGU201 PQQ201 QAM201 QKI201 QUE201 REA201 RNW201 RXS201 SHO201 SRK201 TBG201 TLC201 TUY201 UEU201 UOQ201 UYM201 VII201 VSE201 WCA201 WLW201 WVS201 DVO316:DVO317 EFK316:EFK317 EPG316:EPG317 EZC316:EZC317 FIY316:FIY317 FSU316:FSU317 GCQ316:GCQ317 GMM316:GMM317 GWI316:GWI317 HGE316:HGE317 HQA316:HQA317 HZW316:HZW317 IJS316:IJS317 ITO316:ITO317 JDK316:JDK317 JNG316:JNG317 JXC316:JXC317 KGY316:KGY317 KQU316:KQU317 LAQ316:LAQ317 LKM316:LKM317 LUI316:LUI317 MEE316:MEE317 MOA316:MOA317 MXW316:MXW317 NHS316:NHS317 NRO316:NRO317 OBK316:OBK317 OLG316:OLG317 OVC316:OVC317 PEY316:PEY317 POU316:POU317 PYQ316:PYQ317 QIM316:QIM317 QSI316:QSI317 RCE316:RCE317 RMA316:RMA317 RVW316:RVW317 SFS316:SFS317 SPO316:SPO317 SZK316:SZK317 TJG316:TJG317 TTC316:TTC317 UCY316:UCY317 UMU316:UMU317 UWQ316:UWQ317 VGM316:VGM317 VQI316:VQI317 WAE316:WAE317 WKA316:WKA317 WTW316:WTW317 HK316:HK317 RG316:RG317 ABC316:ABC317 AKY316:AKY317 AUU316:AUU317 BEQ316:BEQ317 BOM316:BOM317 BYI316:BYI317 CIE316:CIE317 CSA316:CSA317 DLS333 K330 DVO333 EFK333 EPG333 EZC333 FIY333 FSU333 GCQ333 GMM333 GWI333 HGE333 HQA333 HZW333 IJS333 ITO333 JDK333 JNG333 JXC333 KGY333 KQU333 LAQ333 LKM333 LUI333 MEE333 MOA333 MXW333 NHS333 NRO333 OBK333 OLG333 OVC333 PEY333 POU333 PYQ333 QIM333 QSI333 RCE333 RMA333 RVW333 SFS333 SPO333 SZK333 TJG333 TTC333 UCY333 UMU333 UWQ333 VGM333 VQI333 WAE333 WKA333 WTW333 HK333 RG333 ABC333 AKY333 AUU333 BEQ333 BOM333 BYI333 CIE333 CSA333 DBW316:DBW317 K312:K313">
      <formula1>Приоритет_закупок</formula1>
    </dataValidation>
    <dataValidation type="list" allowBlank="1" showInputMessage="1" showErrorMessage="1" sqref="WVA983310:WVA984182 I65812:I66684 IO65806:IO66678 SK65806:SK66678 ACG65806:ACG66678 AMC65806:AMC66678 AVY65806:AVY66678 BFU65806:BFU66678 BPQ65806:BPQ66678 BZM65806:BZM66678 CJI65806:CJI66678 CTE65806:CTE66678 DDA65806:DDA66678 DMW65806:DMW66678 DWS65806:DWS66678 EGO65806:EGO66678 EQK65806:EQK66678 FAG65806:FAG66678 FKC65806:FKC66678 FTY65806:FTY66678 GDU65806:GDU66678 GNQ65806:GNQ66678 GXM65806:GXM66678 HHI65806:HHI66678 HRE65806:HRE66678 IBA65806:IBA66678 IKW65806:IKW66678 IUS65806:IUS66678 JEO65806:JEO66678 JOK65806:JOK66678 JYG65806:JYG66678 KIC65806:KIC66678 KRY65806:KRY66678 LBU65806:LBU66678 LLQ65806:LLQ66678 LVM65806:LVM66678 MFI65806:MFI66678 MPE65806:MPE66678 MZA65806:MZA66678 NIW65806:NIW66678 NSS65806:NSS66678 OCO65806:OCO66678 OMK65806:OMK66678 OWG65806:OWG66678 PGC65806:PGC66678 PPY65806:PPY66678 PZU65806:PZU66678 QJQ65806:QJQ66678 QTM65806:QTM66678 RDI65806:RDI66678 RNE65806:RNE66678 RXA65806:RXA66678 SGW65806:SGW66678 SQS65806:SQS66678 TAO65806:TAO66678 TKK65806:TKK66678 TUG65806:TUG66678 UEC65806:UEC66678 UNY65806:UNY66678 UXU65806:UXU66678 VHQ65806:VHQ66678 VRM65806:VRM66678 WBI65806:WBI66678 WLE65806:WLE66678 WVA65806:WVA66678 I131348:I132220 IO131342:IO132214 SK131342:SK132214 ACG131342:ACG132214 AMC131342:AMC132214 AVY131342:AVY132214 BFU131342:BFU132214 BPQ131342:BPQ132214 BZM131342:BZM132214 CJI131342:CJI132214 CTE131342:CTE132214 DDA131342:DDA132214 DMW131342:DMW132214 DWS131342:DWS132214 EGO131342:EGO132214 EQK131342:EQK132214 FAG131342:FAG132214 FKC131342:FKC132214 FTY131342:FTY132214 GDU131342:GDU132214 GNQ131342:GNQ132214 GXM131342:GXM132214 HHI131342:HHI132214 HRE131342:HRE132214 IBA131342:IBA132214 IKW131342:IKW132214 IUS131342:IUS132214 JEO131342:JEO132214 JOK131342:JOK132214 JYG131342:JYG132214 KIC131342:KIC132214 KRY131342:KRY132214 LBU131342:LBU132214 LLQ131342:LLQ132214 LVM131342:LVM132214 MFI131342:MFI132214 MPE131342:MPE132214 MZA131342:MZA132214 NIW131342:NIW132214 NSS131342:NSS132214 OCO131342:OCO132214 OMK131342:OMK132214 OWG131342:OWG132214 PGC131342:PGC132214 PPY131342:PPY132214 PZU131342:PZU132214 QJQ131342:QJQ132214 QTM131342:QTM132214 RDI131342:RDI132214 RNE131342:RNE132214 RXA131342:RXA132214 SGW131342:SGW132214 SQS131342:SQS132214 TAO131342:TAO132214 TKK131342:TKK132214 TUG131342:TUG132214 UEC131342:UEC132214 UNY131342:UNY132214 UXU131342:UXU132214 VHQ131342:VHQ132214 VRM131342:VRM132214 WBI131342:WBI132214 WLE131342:WLE132214 WVA131342:WVA132214 I196884:I197756 IO196878:IO197750 SK196878:SK197750 ACG196878:ACG197750 AMC196878:AMC197750 AVY196878:AVY197750 BFU196878:BFU197750 BPQ196878:BPQ197750 BZM196878:BZM197750 CJI196878:CJI197750 CTE196878:CTE197750 DDA196878:DDA197750 DMW196878:DMW197750 DWS196878:DWS197750 EGO196878:EGO197750 EQK196878:EQK197750 FAG196878:FAG197750 FKC196878:FKC197750 FTY196878:FTY197750 GDU196878:GDU197750 GNQ196878:GNQ197750 GXM196878:GXM197750 HHI196878:HHI197750 HRE196878:HRE197750 IBA196878:IBA197750 IKW196878:IKW197750 IUS196878:IUS197750 JEO196878:JEO197750 JOK196878:JOK197750 JYG196878:JYG197750 KIC196878:KIC197750 KRY196878:KRY197750 LBU196878:LBU197750 LLQ196878:LLQ197750 LVM196878:LVM197750 MFI196878:MFI197750 MPE196878:MPE197750 MZA196878:MZA197750 NIW196878:NIW197750 NSS196878:NSS197750 OCO196878:OCO197750 OMK196878:OMK197750 OWG196878:OWG197750 PGC196878:PGC197750 PPY196878:PPY197750 PZU196878:PZU197750 QJQ196878:QJQ197750 QTM196878:QTM197750 RDI196878:RDI197750 RNE196878:RNE197750 RXA196878:RXA197750 SGW196878:SGW197750 SQS196878:SQS197750 TAO196878:TAO197750 TKK196878:TKK197750 TUG196878:TUG197750 UEC196878:UEC197750 UNY196878:UNY197750 UXU196878:UXU197750 VHQ196878:VHQ197750 VRM196878:VRM197750 WBI196878:WBI197750 WLE196878:WLE197750 WVA196878:WVA197750 I262420:I263292 IO262414:IO263286 SK262414:SK263286 ACG262414:ACG263286 AMC262414:AMC263286 AVY262414:AVY263286 BFU262414:BFU263286 BPQ262414:BPQ263286 BZM262414:BZM263286 CJI262414:CJI263286 CTE262414:CTE263286 DDA262414:DDA263286 DMW262414:DMW263286 DWS262414:DWS263286 EGO262414:EGO263286 EQK262414:EQK263286 FAG262414:FAG263286 FKC262414:FKC263286 FTY262414:FTY263286 GDU262414:GDU263286 GNQ262414:GNQ263286 GXM262414:GXM263286 HHI262414:HHI263286 HRE262414:HRE263286 IBA262414:IBA263286 IKW262414:IKW263286 IUS262414:IUS263286 JEO262414:JEO263286 JOK262414:JOK263286 JYG262414:JYG263286 KIC262414:KIC263286 KRY262414:KRY263286 LBU262414:LBU263286 LLQ262414:LLQ263286 LVM262414:LVM263286 MFI262414:MFI263286 MPE262414:MPE263286 MZA262414:MZA263286 NIW262414:NIW263286 NSS262414:NSS263286 OCO262414:OCO263286 OMK262414:OMK263286 OWG262414:OWG263286 PGC262414:PGC263286 PPY262414:PPY263286 PZU262414:PZU263286 QJQ262414:QJQ263286 QTM262414:QTM263286 RDI262414:RDI263286 RNE262414:RNE263286 RXA262414:RXA263286 SGW262414:SGW263286 SQS262414:SQS263286 TAO262414:TAO263286 TKK262414:TKK263286 TUG262414:TUG263286 UEC262414:UEC263286 UNY262414:UNY263286 UXU262414:UXU263286 VHQ262414:VHQ263286 VRM262414:VRM263286 WBI262414:WBI263286 WLE262414:WLE263286 WVA262414:WVA263286 I327956:I328828 IO327950:IO328822 SK327950:SK328822 ACG327950:ACG328822 AMC327950:AMC328822 AVY327950:AVY328822 BFU327950:BFU328822 BPQ327950:BPQ328822 BZM327950:BZM328822 CJI327950:CJI328822 CTE327950:CTE328822 DDA327950:DDA328822 DMW327950:DMW328822 DWS327950:DWS328822 EGO327950:EGO328822 EQK327950:EQK328822 FAG327950:FAG328822 FKC327950:FKC328822 FTY327950:FTY328822 GDU327950:GDU328822 GNQ327950:GNQ328822 GXM327950:GXM328822 HHI327950:HHI328822 HRE327950:HRE328822 IBA327950:IBA328822 IKW327950:IKW328822 IUS327950:IUS328822 JEO327950:JEO328822 JOK327950:JOK328822 JYG327950:JYG328822 KIC327950:KIC328822 KRY327950:KRY328822 LBU327950:LBU328822 LLQ327950:LLQ328822 LVM327950:LVM328822 MFI327950:MFI328822 MPE327950:MPE328822 MZA327950:MZA328822 NIW327950:NIW328822 NSS327950:NSS328822 OCO327950:OCO328822 OMK327950:OMK328822 OWG327950:OWG328822 PGC327950:PGC328822 PPY327950:PPY328822 PZU327950:PZU328822 QJQ327950:QJQ328822 QTM327950:QTM328822 RDI327950:RDI328822 RNE327950:RNE328822 RXA327950:RXA328822 SGW327950:SGW328822 SQS327950:SQS328822 TAO327950:TAO328822 TKK327950:TKK328822 TUG327950:TUG328822 UEC327950:UEC328822 UNY327950:UNY328822 UXU327950:UXU328822 VHQ327950:VHQ328822 VRM327950:VRM328822 WBI327950:WBI328822 WLE327950:WLE328822 WVA327950:WVA328822 I393492:I394364 IO393486:IO394358 SK393486:SK394358 ACG393486:ACG394358 AMC393486:AMC394358 AVY393486:AVY394358 BFU393486:BFU394358 BPQ393486:BPQ394358 BZM393486:BZM394358 CJI393486:CJI394358 CTE393486:CTE394358 DDA393486:DDA394358 DMW393486:DMW394358 DWS393486:DWS394358 EGO393486:EGO394358 EQK393486:EQK394358 FAG393486:FAG394358 FKC393486:FKC394358 FTY393486:FTY394358 GDU393486:GDU394358 GNQ393486:GNQ394358 GXM393486:GXM394358 HHI393486:HHI394358 HRE393486:HRE394358 IBA393486:IBA394358 IKW393486:IKW394358 IUS393486:IUS394358 JEO393486:JEO394358 JOK393486:JOK394358 JYG393486:JYG394358 KIC393486:KIC394358 KRY393486:KRY394358 LBU393486:LBU394358 LLQ393486:LLQ394358 LVM393486:LVM394358 MFI393486:MFI394358 MPE393486:MPE394358 MZA393486:MZA394358 NIW393486:NIW394358 NSS393486:NSS394358 OCO393486:OCO394358 OMK393486:OMK394358 OWG393486:OWG394358 PGC393486:PGC394358 PPY393486:PPY394358 PZU393486:PZU394358 QJQ393486:QJQ394358 QTM393486:QTM394358 RDI393486:RDI394358 RNE393486:RNE394358 RXA393486:RXA394358 SGW393486:SGW394358 SQS393486:SQS394358 TAO393486:TAO394358 TKK393486:TKK394358 TUG393486:TUG394358 UEC393486:UEC394358 UNY393486:UNY394358 UXU393486:UXU394358 VHQ393486:VHQ394358 VRM393486:VRM394358 WBI393486:WBI394358 WLE393486:WLE394358 WVA393486:WVA394358 I459028:I459900 IO459022:IO459894 SK459022:SK459894 ACG459022:ACG459894 AMC459022:AMC459894 AVY459022:AVY459894 BFU459022:BFU459894 BPQ459022:BPQ459894 BZM459022:BZM459894 CJI459022:CJI459894 CTE459022:CTE459894 DDA459022:DDA459894 DMW459022:DMW459894 DWS459022:DWS459894 EGO459022:EGO459894 EQK459022:EQK459894 FAG459022:FAG459894 FKC459022:FKC459894 FTY459022:FTY459894 GDU459022:GDU459894 GNQ459022:GNQ459894 GXM459022:GXM459894 HHI459022:HHI459894 HRE459022:HRE459894 IBA459022:IBA459894 IKW459022:IKW459894 IUS459022:IUS459894 JEO459022:JEO459894 JOK459022:JOK459894 JYG459022:JYG459894 KIC459022:KIC459894 KRY459022:KRY459894 LBU459022:LBU459894 LLQ459022:LLQ459894 LVM459022:LVM459894 MFI459022:MFI459894 MPE459022:MPE459894 MZA459022:MZA459894 NIW459022:NIW459894 NSS459022:NSS459894 OCO459022:OCO459894 OMK459022:OMK459894 OWG459022:OWG459894 PGC459022:PGC459894 PPY459022:PPY459894 PZU459022:PZU459894 QJQ459022:QJQ459894 QTM459022:QTM459894 RDI459022:RDI459894 RNE459022:RNE459894 RXA459022:RXA459894 SGW459022:SGW459894 SQS459022:SQS459894 TAO459022:TAO459894 TKK459022:TKK459894 TUG459022:TUG459894 UEC459022:UEC459894 UNY459022:UNY459894 UXU459022:UXU459894 VHQ459022:VHQ459894 VRM459022:VRM459894 WBI459022:WBI459894 WLE459022:WLE459894 WVA459022:WVA459894 I524564:I525436 IO524558:IO525430 SK524558:SK525430 ACG524558:ACG525430 AMC524558:AMC525430 AVY524558:AVY525430 BFU524558:BFU525430 BPQ524558:BPQ525430 BZM524558:BZM525430 CJI524558:CJI525430 CTE524558:CTE525430 DDA524558:DDA525430 DMW524558:DMW525430 DWS524558:DWS525430 EGO524558:EGO525430 EQK524558:EQK525430 FAG524558:FAG525430 FKC524558:FKC525430 FTY524558:FTY525430 GDU524558:GDU525430 GNQ524558:GNQ525430 GXM524558:GXM525430 HHI524558:HHI525430 HRE524558:HRE525430 IBA524558:IBA525430 IKW524558:IKW525430 IUS524558:IUS525430 JEO524558:JEO525430 JOK524558:JOK525430 JYG524558:JYG525430 KIC524558:KIC525430 KRY524558:KRY525430 LBU524558:LBU525430 LLQ524558:LLQ525430 LVM524558:LVM525430 MFI524558:MFI525430 MPE524558:MPE525430 MZA524558:MZA525430 NIW524558:NIW525430 NSS524558:NSS525430 OCO524558:OCO525430 OMK524558:OMK525430 OWG524558:OWG525430 PGC524558:PGC525430 PPY524558:PPY525430 PZU524558:PZU525430 QJQ524558:QJQ525430 QTM524558:QTM525430 RDI524558:RDI525430 RNE524558:RNE525430 RXA524558:RXA525430 SGW524558:SGW525430 SQS524558:SQS525430 TAO524558:TAO525430 TKK524558:TKK525430 TUG524558:TUG525430 UEC524558:UEC525430 UNY524558:UNY525430 UXU524558:UXU525430 VHQ524558:VHQ525430 VRM524558:VRM525430 WBI524558:WBI525430 WLE524558:WLE525430 WVA524558:WVA525430 I590100:I590972 IO590094:IO590966 SK590094:SK590966 ACG590094:ACG590966 AMC590094:AMC590966 AVY590094:AVY590966 BFU590094:BFU590966 BPQ590094:BPQ590966 BZM590094:BZM590966 CJI590094:CJI590966 CTE590094:CTE590966 DDA590094:DDA590966 DMW590094:DMW590966 DWS590094:DWS590966 EGO590094:EGO590966 EQK590094:EQK590966 FAG590094:FAG590966 FKC590094:FKC590966 FTY590094:FTY590966 GDU590094:GDU590966 GNQ590094:GNQ590966 GXM590094:GXM590966 HHI590094:HHI590966 HRE590094:HRE590966 IBA590094:IBA590966 IKW590094:IKW590966 IUS590094:IUS590966 JEO590094:JEO590966 JOK590094:JOK590966 JYG590094:JYG590966 KIC590094:KIC590966 KRY590094:KRY590966 LBU590094:LBU590966 LLQ590094:LLQ590966 LVM590094:LVM590966 MFI590094:MFI590966 MPE590094:MPE590966 MZA590094:MZA590966 NIW590094:NIW590966 NSS590094:NSS590966 OCO590094:OCO590966 OMK590094:OMK590966 OWG590094:OWG590966 PGC590094:PGC590966 PPY590094:PPY590966 PZU590094:PZU590966 QJQ590094:QJQ590966 QTM590094:QTM590966 RDI590094:RDI590966 RNE590094:RNE590966 RXA590094:RXA590966 SGW590094:SGW590966 SQS590094:SQS590966 TAO590094:TAO590966 TKK590094:TKK590966 TUG590094:TUG590966 UEC590094:UEC590966 UNY590094:UNY590966 UXU590094:UXU590966 VHQ590094:VHQ590966 VRM590094:VRM590966 WBI590094:WBI590966 WLE590094:WLE590966 WVA590094:WVA590966 I655636:I656508 IO655630:IO656502 SK655630:SK656502 ACG655630:ACG656502 AMC655630:AMC656502 AVY655630:AVY656502 BFU655630:BFU656502 BPQ655630:BPQ656502 BZM655630:BZM656502 CJI655630:CJI656502 CTE655630:CTE656502 DDA655630:DDA656502 DMW655630:DMW656502 DWS655630:DWS656502 EGO655630:EGO656502 EQK655630:EQK656502 FAG655630:FAG656502 FKC655630:FKC656502 FTY655630:FTY656502 GDU655630:GDU656502 GNQ655630:GNQ656502 GXM655630:GXM656502 HHI655630:HHI656502 HRE655630:HRE656502 IBA655630:IBA656502 IKW655630:IKW656502 IUS655630:IUS656502 JEO655630:JEO656502 JOK655630:JOK656502 JYG655630:JYG656502 KIC655630:KIC656502 KRY655630:KRY656502 LBU655630:LBU656502 LLQ655630:LLQ656502 LVM655630:LVM656502 MFI655630:MFI656502 MPE655630:MPE656502 MZA655630:MZA656502 NIW655630:NIW656502 NSS655630:NSS656502 OCO655630:OCO656502 OMK655630:OMK656502 OWG655630:OWG656502 PGC655630:PGC656502 PPY655630:PPY656502 PZU655630:PZU656502 QJQ655630:QJQ656502 QTM655630:QTM656502 RDI655630:RDI656502 RNE655630:RNE656502 RXA655630:RXA656502 SGW655630:SGW656502 SQS655630:SQS656502 TAO655630:TAO656502 TKK655630:TKK656502 TUG655630:TUG656502 UEC655630:UEC656502 UNY655630:UNY656502 UXU655630:UXU656502 VHQ655630:VHQ656502 VRM655630:VRM656502 WBI655630:WBI656502 WLE655630:WLE656502 WVA655630:WVA656502 I721172:I722044 IO721166:IO722038 SK721166:SK722038 ACG721166:ACG722038 AMC721166:AMC722038 AVY721166:AVY722038 BFU721166:BFU722038 BPQ721166:BPQ722038 BZM721166:BZM722038 CJI721166:CJI722038 CTE721166:CTE722038 DDA721166:DDA722038 DMW721166:DMW722038 DWS721166:DWS722038 EGO721166:EGO722038 EQK721166:EQK722038 FAG721166:FAG722038 FKC721166:FKC722038 FTY721166:FTY722038 GDU721166:GDU722038 GNQ721166:GNQ722038 GXM721166:GXM722038 HHI721166:HHI722038 HRE721166:HRE722038 IBA721166:IBA722038 IKW721166:IKW722038 IUS721166:IUS722038 JEO721166:JEO722038 JOK721166:JOK722038 JYG721166:JYG722038 KIC721166:KIC722038 KRY721166:KRY722038 LBU721166:LBU722038 LLQ721166:LLQ722038 LVM721166:LVM722038 MFI721166:MFI722038 MPE721166:MPE722038 MZA721166:MZA722038 NIW721166:NIW722038 NSS721166:NSS722038 OCO721166:OCO722038 OMK721166:OMK722038 OWG721166:OWG722038 PGC721166:PGC722038 PPY721166:PPY722038 PZU721166:PZU722038 QJQ721166:QJQ722038 QTM721166:QTM722038 RDI721166:RDI722038 RNE721166:RNE722038 RXA721166:RXA722038 SGW721166:SGW722038 SQS721166:SQS722038 TAO721166:TAO722038 TKK721166:TKK722038 TUG721166:TUG722038 UEC721166:UEC722038 UNY721166:UNY722038 UXU721166:UXU722038 VHQ721166:VHQ722038 VRM721166:VRM722038 WBI721166:WBI722038 WLE721166:WLE722038 WVA721166:WVA722038 I786708:I787580 IO786702:IO787574 SK786702:SK787574 ACG786702:ACG787574 AMC786702:AMC787574 AVY786702:AVY787574 BFU786702:BFU787574 BPQ786702:BPQ787574 BZM786702:BZM787574 CJI786702:CJI787574 CTE786702:CTE787574 DDA786702:DDA787574 DMW786702:DMW787574 DWS786702:DWS787574 EGO786702:EGO787574 EQK786702:EQK787574 FAG786702:FAG787574 FKC786702:FKC787574 FTY786702:FTY787574 GDU786702:GDU787574 GNQ786702:GNQ787574 GXM786702:GXM787574 HHI786702:HHI787574 HRE786702:HRE787574 IBA786702:IBA787574 IKW786702:IKW787574 IUS786702:IUS787574 JEO786702:JEO787574 JOK786702:JOK787574 JYG786702:JYG787574 KIC786702:KIC787574 KRY786702:KRY787574 LBU786702:LBU787574 LLQ786702:LLQ787574 LVM786702:LVM787574 MFI786702:MFI787574 MPE786702:MPE787574 MZA786702:MZA787574 NIW786702:NIW787574 NSS786702:NSS787574 OCO786702:OCO787574 OMK786702:OMK787574 OWG786702:OWG787574 PGC786702:PGC787574 PPY786702:PPY787574 PZU786702:PZU787574 QJQ786702:QJQ787574 QTM786702:QTM787574 RDI786702:RDI787574 RNE786702:RNE787574 RXA786702:RXA787574 SGW786702:SGW787574 SQS786702:SQS787574 TAO786702:TAO787574 TKK786702:TKK787574 TUG786702:TUG787574 UEC786702:UEC787574 UNY786702:UNY787574 UXU786702:UXU787574 VHQ786702:VHQ787574 VRM786702:VRM787574 WBI786702:WBI787574 WLE786702:WLE787574 WVA786702:WVA787574 I852244:I853116 IO852238:IO853110 SK852238:SK853110 ACG852238:ACG853110 AMC852238:AMC853110 AVY852238:AVY853110 BFU852238:BFU853110 BPQ852238:BPQ853110 BZM852238:BZM853110 CJI852238:CJI853110 CTE852238:CTE853110 DDA852238:DDA853110 DMW852238:DMW853110 DWS852238:DWS853110 EGO852238:EGO853110 EQK852238:EQK853110 FAG852238:FAG853110 FKC852238:FKC853110 FTY852238:FTY853110 GDU852238:GDU853110 GNQ852238:GNQ853110 GXM852238:GXM853110 HHI852238:HHI853110 HRE852238:HRE853110 IBA852238:IBA853110 IKW852238:IKW853110 IUS852238:IUS853110 JEO852238:JEO853110 JOK852238:JOK853110 JYG852238:JYG853110 KIC852238:KIC853110 KRY852238:KRY853110 LBU852238:LBU853110 LLQ852238:LLQ853110 LVM852238:LVM853110 MFI852238:MFI853110 MPE852238:MPE853110 MZA852238:MZA853110 NIW852238:NIW853110 NSS852238:NSS853110 OCO852238:OCO853110 OMK852238:OMK853110 OWG852238:OWG853110 PGC852238:PGC853110 PPY852238:PPY853110 PZU852238:PZU853110 QJQ852238:QJQ853110 QTM852238:QTM853110 RDI852238:RDI853110 RNE852238:RNE853110 RXA852238:RXA853110 SGW852238:SGW853110 SQS852238:SQS853110 TAO852238:TAO853110 TKK852238:TKK853110 TUG852238:TUG853110 UEC852238:UEC853110 UNY852238:UNY853110 UXU852238:UXU853110 VHQ852238:VHQ853110 VRM852238:VRM853110 WBI852238:WBI853110 WLE852238:WLE853110 WVA852238:WVA853110 I917780:I918652 IO917774:IO918646 SK917774:SK918646 ACG917774:ACG918646 AMC917774:AMC918646 AVY917774:AVY918646 BFU917774:BFU918646 BPQ917774:BPQ918646 BZM917774:BZM918646 CJI917774:CJI918646 CTE917774:CTE918646 DDA917774:DDA918646 DMW917774:DMW918646 DWS917774:DWS918646 EGO917774:EGO918646 EQK917774:EQK918646 FAG917774:FAG918646 FKC917774:FKC918646 FTY917774:FTY918646 GDU917774:GDU918646 GNQ917774:GNQ918646 GXM917774:GXM918646 HHI917774:HHI918646 HRE917774:HRE918646 IBA917774:IBA918646 IKW917774:IKW918646 IUS917774:IUS918646 JEO917774:JEO918646 JOK917774:JOK918646 JYG917774:JYG918646 KIC917774:KIC918646 KRY917774:KRY918646 LBU917774:LBU918646 LLQ917774:LLQ918646 LVM917774:LVM918646 MFI917774:MFI918646 MPE917774:MPE918646 MZA917774:MZA918646 NIW917774:NIW918646 NSS917774:NSS918646 OCO917774:OCO918646 OMK917774:OMK918646 OWG917774:OWG918646 PGC917774:PGC918646 PPY917774:PPY918646 PZU917774:PZU918646 QJQ917774:QJQ918646 QTM917774:QTM918646 RDI917774:RDI918646 RNE917774:RNE918646 RXA917774:RXA918646 SGW917774:SGW918646 SQS917774:SQS918646 TAO917774:TAO918646 TKK917774:TKK918646 TUG917774:TUG918646 UEC917774:UEC918646 UNY917774:UNY918646 UXU917774:UXU918646 VHQ917774:VHQ918646 VRM917774:VRM918646 WBI917774:WBI918646 WLE917774:WLE918646 WVA917774:WVA918646 I983316:I984188 IO983310:IO984182 SK983310:SK984182 ACG983310:ACG984182 AMC983310:AMC984182 AVY983310:AVY984182 BFU983310:BFU984182 BPQ983310:BPQ984182 BZM983310:BZM984182 CJI983310:CJI984182 CTE983310:CTE984182 DDA983310:DDA984182 DMW983310:DMW984182 DWS983310:DWS984182 EGO983310:EGO984182 EQK983310:EQK984182 FAG983310:FAG984182 FKC983310:FKC984182 FTY983310:FTY984182 GDU983310:GDU984182 GNQ983310:GNQ984182 GXM983310:GXM984182 HHI983310:HHI984182 HRE983310:HRE984182 IBA983310:IBA984182 IKW983310:IKW984182 IUS983310:IUS984182 JEO983310:JEO984182 JOK983310:JOK984182 JYG983310:JYG984182 KIC983310:KIC984182 KRY983310:KRY984182 LBU983310:LBU984182 LLQ983310:LLQ984182 LVM983310:LVM984182 MFI983310:MFI984182 MPE983310:MPE984182 MZA983310:MZA984182 NIW983310:NIW984182 NSS983310:NSS984182 OCO983310:OCO984182 OMK983310:OMK984182 OWG983310:OWG984182 PGC983310:PGC984182 PPY983310:PPY984182 PZU983310:PZU984182 QJQ983310:QJQ984182 QTM983310:QTM984182 RDI983310:RDI984182 RNE983310:RNE984182 RXA983310:RXA984182 SGW983310:SGW984182 SQS983310:SQS984182 TAO983310:TAO984182 TKK983310:TKK984182 TUG983310:TUG984182 UEC983310:UEC984182 UNY983310:UNY984182 UXU983310:UXU984182 VHQ983310:VHQ984182 VRM983310:VRM984182 WBI983310:WBI984182 WLE983310:WLE984182 IO348:IO1142 I354:I1148 WVA348:WVA1142 WLE348:WLE1142 WBI348:WBI1142 VRM348:VRM1142 VHQ348:VHQ1142 UXU348:UXU1142 UNY348:UNY1142 UEC348:UEC1142 TUG348:TUG1142 TKK348:TKK1142 TAO348:TAO1142 SQS348:SQS1142 SGW348:SGW1142 RXA348:RXA1142 RNE348:RNE1142 RDI348:RDI1142 QTM348:QTM1142 QJQ348:QJQ1142 PZU348:PZU1142 PPY348:PPY1142 PGC348:PGC1142 OWG348:OWG1142 OMK348:OMK1142 OCO348:OCO1142 NSS348:NSS1142 NIW348:NIW1142 MZA348:MZA1142 MPE348:MPE1142 MFI348:MFI1142 LVM348:LVM1142 LLQ348:LLQ1142 LBU348:LBU1142 KRY348:KRY1142 KIC348:KIC1142 JYG348:JYG1142 JOK348:JOK1142 JEO348:JEO1142 IUS348:IUS1142 IKW348:IKW1142 IBA348:IBA1142 HRE348:HRE1142 HHI348:HHI1142 GXM348:GXM1142 GNQ348:GNQ1142 GDU348:GDU1142 FTY348:FTY1142 FKC348:FKC1142 FAG348:FAG1142 EQK348:EQK1142 EGO348:EGO1142 DWS348:DWS1142 DMW348:DMW1142 DDA348:DDA1142 CTE348:CTE1142 CJI348:CJI1142 BZM348:BZM1142 BPQ348:BPQ1142 BFU348:BFU1142 AVY348:AVY1142 AMC348:AMC1142 ACG348:ACG1142 SK348:SK1142 AMC20 AVY20 BFU20 BPQ20 BZM20 CJI20 CTE20 DDA20 DMW20 DWS20 EGO20 EQK20 FAG20 FKC20 FTY20 GDU20 GNQ20 GXM20 HHI20 HRE20 IBA20 IKW20 IUS20 JEO20 JOK20 JYG20 KIC20 KRY20 LBU20 LLQ20 LVM20 MFI20 MPE20 MZA20 NIW20 NSS20 OCO20 OMK20 OWG20 PGC20 PPY20 PZU20 QJQ20 QTM20 RDI20 RNE20 RXA20 SGW20 SQS20 TAO20 TKK20 TUG20 UEC20 UNY20 UXU20 VHQ20 VRM20 WBI20 WLE20 WVA20 IO20 SK20 ACG20 I20 AVY159 BFU159 BPQ159 BZM159 CJI159 CTE159 DDA159 DMW159 DWS159 EGO159 EQK159 FAG159 FKC159 FTY159 GDU159 GNQ159 GXM159 HHI159 HRE159 IBA159 IKW159 IUS159 JEO159 JOK159 JYG159 KIC159 KRY159 LBU159 LLQ159 LVM159 MFI159 MPE159 MZA159 NIW159 NSS159 OCO159 OMK159 OWG159 PGC159 PPY159 PZU159 QJQ159 QTM159 RDI159 RNE159 RXA159 SGW159 SQS159 TAO159 TKK159 TUG159 UEC159 UNY159 UXU159 VHQ159 VRM159 WBI159 WLE159 WVA159 IO159 SK159 F158 ACG159 ALZ158 ACD158 SH158 IL158 WUX158 WLB158 WBF158 VRJ158 VHN158 UXR158 UNV158 UDZ158 TUD158 TKH158 TAL158 SQP158 SGT158 RWX158 RNB158 RDF158 QTJ158 QJN158 PZR158 PPV158 PFZ158 OWD158 OMH158 OCL158 NSP158 NIT158 MYX158 MPB158 MFF158 LVJ158 LLN158 LBR158 KRV158 KHZ158 JYD158 JOH158 JEL158 IUP158 IKT158 IAX158 HRB158 HHF158 GXJ158 GNN158 GDR158 FTV158 FJZ158 FAD158 EQH158 EGL158 DWP158 DMT158 DCX158 CTB158 CJF158 BZJ158 BPN158 BFR158 AVV158 AMC159 BFW344:BFW345 I171 DBU333 I312:I313 CRY316:CRY317 DLQ278 CQK279 WUU273 WKY273 WBC273 VRG273 VHK273 UXO273 UNS273 UDW273 TUA273 TKE273 TAI273 SQM273 SGQ273 RWU273 RMY273 RDC273 QTG273 QJK273 PZO273 PPS273 PFW273 OWA273 OME273 OCI273 NSM273 NIQ273 MYU273 MOY273 MFC273 LVG273 LLK273 LBO273 KRS273 KHW273 JYA273 JOE273 JEI273 IUM273 IKQ273 IAU273 HQY273 HHC273 GXG273 GNK273 GDO273 FTS273 FJW273 FAA273 EQE273 EGI273 DWM273 DMQ273 DCU273 CSY273 CJC273 BZG273 BPK273 BFO273 AVS273 ALW273 ACA273 SE273 II273 J344:J345 AWA344:AWA345 AME344:AME345 ACI344:ACI345 SM344:SM345 IQ344:IQ345 WVC344:WVC345 WLG344:WLG345 WBK344:WBK345 VRO344:VRO345 VHS344:VHS345 UXW344:UXW345 UOA344:UOA345 UEE344:UEE345 TUI344:TUI345 TKM344:TKM345 TAQ344:TAQ345 SQU344:SQU345 SGY344:SGY345 RXC344:RXC345 RNG344:RNG345 RDK344:RDK345 QTO344:QTO345 QJS344:QJS345 PZW344:PZW345 PQA344:PQA345 PGE344:PGE345 OWI344:OWI345 OMM344:OMM345 OCQ344:OCQ345 NSU344:NSU345 NIY344:NIY345 MZC344:MZC345 MPG344:MPG345 MFK344:MFK345 LVO344:LVO345 LLS344:LLS345 LBW344:LBW345 KSA344:KSA345 KIE344:KIE345 JYI344:JYI345 JOM344:JOM345 JEQ344:JEQ345 IUU344:IUU345 IKY344:IKY345 IBC344:IBC345 HRG344:HRG345 HHK344:HHK345 GXO344:GXO345 GNS344:GNS345 GDW344:GDW345 FUA344:FUA345 FKE344:FKE345 FAI344:FAI345 EQM344:EQM345 EGQ344:EGQ345 DWU344:DWU345 DMY344:DMY345 DDC344:DDC345 CTG344:CTG345 CJK344:CJK345 BZO344:BZO345 BPS344:BPS345 I215:I217 DWX264:DWX265 EGT264:EGT265 EQP264:EQP265 FAL264:FAL265 FKH264:FKH265 FUD264:FUD265 GDZ264:GDZ265 GNV264:GNV265 GXR264:GXR265 HHN264:HHN265 HRJ264:HRJ265 IBF264:IBF265 ILB264:ILB265 IUX264:IUX265 JET264:JET265 JOP264:JOP265 JYL264:JYL265 KIH264:KIH265 KSD264:KSD265 LBZ264:LBZ265 LLV264:LLV265 LVR264:LVR265 MFN264:MFN265 MPJ264:MPJ265 MZF264:MZF265 NJB264:NJB265 NSX264:NSX265 OCT264:OCT265 OMP264:OMP265 OWL264:OWL265 PGH264:PGH265 PQD264:PQD265 PZZ264:PZZ265 QJV264:QJV265 QTR264:QTR265 RDN264:RDN265 RNJ264:RNJ265 RXF264:RXF265 SHB264:SHB265 SQX264:SQX265 TAT264:TAT265 TKP264:TKP265 TUL264:TUL265 UEH264:UEH265 UOD264:UOD265 UXZ264:UXZ265 VHV264:VHV265 VRR264:VRR265 WBN264:WBN265 WLJ264:WLJ265 WVF264:WVF265 IT264:IT265 SP264:SP265 ACL264:ACL265 AMH264:AMH265 AWD264:AWD265 BFZ264:BFZ265 BPV264:BPV265 BZR264:BZR265 CJN264:CJN265 DDF264:DDF265 CTJ264:CTJ265 DNB264:DNB265 I292:I294 I228:I230 DVM278 EFI278 EPE278 EZA278 FIW278 FSS278 GCO278 GMK278 GWG278 HGC278 HPY278 HZU278 IJQ278 ITM278 JDI278 JNE278 JXA278 KGW278 KQS278 LAO278 LKK278 LUG278 MEC278 MNY278 MXU278 NHQ278 NRM278 OBI278 OLE278 OVA278 PEW278 POS278 PYO278 QIK278 QSG278 RCC278 RLY278 RVU278 SFQ278 SPM278 SZI278 TJE278 TTA278 UCW278 UMS278 UWO278 VGK278 VQG278 WAC278 WJY278 WTU278 HI278 RE278 ABA278 AKW278 AUS278 BEO278 BOK278 BYG278 CIC278 DBU278 CRY278 M43:M48 I278 DKC279 DTY279 EDU279 ENQ279 EXM279 FHI279 FRE279 GBA279 GKW279 GUS279 HEO279 HOK279 HYG279 IIC279 IRY279 JBU279 JLQ279 JVM279 KFI279 KPE279 KZA279 LIW279 LSS279 MCO279 MMK279 MWG279 NGC279 NPY279 NZU279 OJQ279 OTM279 PDI279 PNE279 PXA279 QGW279 QQS279 RAO279 RKK279 RUG279 SEC279 SNY279 SXU279 THQ279 TRM279 UBI279 ULE279 UVA279 VEW279 VOS279 VYO279 WIK279 WSG279 FU279 PQ279 ZM279 AJI279 ATE279 BDA279 BMW279 BWS279 CGO279 DAG279 I275:I276 DJZ292 DTV292 EDR292 ENN292 EXJ292 FHF292 FRB292 GAX292 GKT292 GUP292 HEL292 HOH292 HYD292 IHZ292 IRV292 JBR292 JLN292 JVJ292 KFF292 KPB292 KYX292 LIT292 LSP292 MCL292 MMH292 MWD292 NFZ292 NPV292 NZR292 OJN292 OTJ292 PDF292 PNB292 PWX292 QGT292 QQP292 RAL292 RKH292 RUD292 SDZ292 SNV292 SXR292 THN292 TRJ292 UBF292 ULB292 UUX292 VET292 VOP292 VYL292 WIH292 WSD292 FR292 PN292 ZJ292 AJF292 ATB292 BCX292 BMT292 BWP292 CGL292 DAD292 CQH292 I270:I272 I262:I265 I159:I165 I201 JE201 TA201 ACW201 AMS201 AWO201 BGK201 BQG201 CAC201 CJY201 CTU201 DDQ201 DNM201 DXI201 EHE201 ERA201 FAW201 FKS201 FUO201 GEK201 GOG201 GYC201 HHY201 HRU201 IBQ201 ILM201 IVI201 JFE201 JPA201 JYW201 KIS201 KSO201 LCK201 LMG201 LWC201 MFY201 MPU201 MZQ201 NJM201 NTI201 ODE201 ONA201 OWW201 PGS201 PQO201 QAK201 QKG201 QUC201 RDY201 RNU201 RXQ201 SHM201 SRI201 TBE201 TLA201 TUW201 UES201 UOO201 UYK201 VIG201 VSC201 WBY201 WLU201 WVQ201 I316:I317 DLQ316:DLQ317 DVM316:DVM317 EFI316:EFI317 EPE316:EPE317 EZA316:EZA317 FIW316:FIW317 FSS316:FSS317 GCO316:GCO317 GMK316:GMK317 GWG316:GWG317 HGC316:HGC317 HPY316:HPY317 HZU316:HZU317 IJQ316:IJQ317 ITM316:ITM317 JDI316:JDI317 JNE316:JNE317 JXA316:JXA317 KGW316:KGW317 KQS316:KQS317 LAO316:LAO317 LKK316:LKK317 LUG316:LUG317 MEC316:MEC317 MNY316:MNY317 MXU316:MXU317 NHQ316:NHQ317 NRM316:NRM317 OBI316:OBI317 OLE316:OLE317 OVA316:OVA317 PEW316:PEW317 POS316:POS317 PYO316:PYO317 QIK316:QIK317 QSG316:QSG317 RCC316:RCC317 RLY316:RLY317 RVU316:RVU317 SFQ316:SFQ317 SPM316:SPM317 SZI316:SZI317 TJE316:TJE317 TTA316:TTA317 UCW316:UCW317 UMS316:UMS317 UWO316:UWO317 VGK316:VGK317 VQG316:VQG317 WAC316:WAC317 WJY316:WJY317 WTU316:WTU317 HI316:HI317 RE316:RE317 ABA316:ABA317 AKW316:AKW317 AUS316:AUS317 BEO316:BEO317 BOK316:BOK317 BYG316:BYG317 CIC316:CIC317 CRY333 I330:I331 I333 DLQ333 DVM333 EFI333 EPE333 EZA333 FIW333 FSS333 GCO333 GMK333 GWG333 HGC333 HPY333 HZU333 IJQ333 ITM333 JDI333 JNE333 JXA333 KGW333 KQS333 LAO333 LKK333 LUG333 MEC333 MNY333 MXU333 NHQ333 NRM333 OBI333 OLE333 OVA333 PEW333 POS333 PYO333 QIK333 QSG333 RCC333 RLY333 RVU333 SFQ333 SPM333 SZI333 TJE333 TTA333 UCW333 UMS333 UWO333 VGK333 VQG333 WAC333 WJY333 WTU333 HI333 RE333 ABA333 AKW333 AUS333 BEO333 BOK333 BYG333 CIC333 DBU316:DBU317 I249:I259">
      <formula1>Способ_закупок</formula1>
    </dataValidation>
    <dataValidation type="textLength" operator="equal" allowBlank="1" showInputMessage="1" showErrorMessage="1" error="Код КАТО должен содержать 9 символов" sqref="Q65812:Q66684 IW65806:IW66678 SS65806:SS66678 ACO65806:ACO66678 AMK65806:AMK66678 AWG65806:AWG66678 BGC65806:BGC66678 BPY65806:BPY66678 BZU65806:BZU66678 CJQ65806:CJQ66678 CTM65806:CTM66678 DDI65806:DDI66678 DNE65806:DNE66678 DXA65806:DXA66678 EGW65806:EGW66678 EQS65806:EQS66678 FAO65806:FAO66678 FKK65806:FKK66678 FUG65806:FUG66678 GEC65806:GEC66678 GNY65806:GNY66678 GXU65806:GXU66678 HHQ65806:HHQ66678 HRM65806:HRM66678 IBI65806:IBI66678 ILE65806:ILE66678 IVA65806:IVA66678 JEW65806:JEW66678 JOS65806:JOS66678 JYO65806:JYO66678 KIK65806:KIK66678 KSG65806:KSG66678 LCC65806:LCC66678 LLY65806:LLY66678 LVU65806:LVU66678 MFQ65806:MFQ66678 MPM65806:MPM66678 MZI65806:MZI66678 NJE65806:NJE66678 NTA65806:NTA66678 OCW65806:OCW66678 OMS65806:OMS66678 OWO65806:OWO66678 PGK65806:PGK66678 PQG65806:PQG66678 QAC65806:QAC66678 QJY65806:QJY66678 QTU65806:QTU66678 RDQ65806:RDQ66678 RNM65806:RNM66678 RXI65806:RXI66678 SHE65806:SHE66678 SRA65806:SRA66678 TAW65806:TAW66678 TKS65806:TKS66678 TUO65806:TUO66678 UEK65806:UEK66678 UOG65806:UOG66678 UYC65806:UYC66678 VHY65806:VHY66678 VRU65806:VRU66678 WBQ65806:WBQ66678 WLM65806:WLM66678 WVI65806:WVI66678 Q131348:Q132220 IW131342:IW132214 SS131342:SS132214 ACO131342:ACO132214 AMK131342:AMK132214 AWG131342:AWG132214 BGC131342:BGC132214 BPY131342:BPY132214 BZU131342:BZU132214 CJQ131342:CJQ132214 CTM131342:CTM132214 DDI131342:DDI132214 DNE131342:DNE132214 DXA131342:DXA132214 EGW131342:EGW132214 EQS131342:EQS132214 FAO131342:FAO132214 FKK131342:FKK132214 FUG131342:FUG132214 GEC131342:GEC132214 GNY131342:GNY132214 GXU131342:GXU132214 HHQ131342:HHQ132214 HRM131342:HRM132214 IBI131342:IBI132214 ILE131342:ILE132214 IVA131342:IVA132214 JEW131342:JEW132214 JOS131342:JOS132214 JYO131342:JYO132214 KIK131342:KIK132214 KSG131342:KSG132214 LCC131342:LCC132214 LLY131342:LLY132214 LVU131342:LVU132214 MFQ131342:MFQ132214 MPM131342:MPM132214 MZI131342:MZI132214 NJE131342:NJE132214 NTA131342:NTA132214 OCW131342:OCW132214 OMS131342:OMS132214 OWO131342:OWO132214 PGK131342:PGK132214 PQG131342:PQG132214 QAC131342:QAC132214 QJY131342:QJY132214 QTU131342:QTU132214 RDQ131342:RDQ132214 RNM131342:RNM132214 RXI131342:RXI132214 SHE131342:SHE132214 SRA131342:SRA132214 TAW131342:TAW132214 TKS131342:TKS132214 TUO131342:TUO132214 UEK131342:UEK132214 UOG131342:UOG132214 UYC131342:UYC132214 VHY131342:VHY132214 VRU131342:VRU132214 WBQ131342:WBQ132214 WLM131342:WLM132214 WVI131342:WVI132214 Q196884:Q197756 IW196878:IW197750 SS196878:SS197750 ACO196878:ACO197750 AMK196878:AMK197750 AWG196878:AWG197750 BGC196878:BGC197750 BPY196878:BPY197750 BZU196878:BZU197750 CJQ196878:CJQ197750 CTM196878:CTM197750 DDI196878:DDI197750 DNE196878:DNE197750 DXA196878:DXA197750 EGW196878:EGW197750 EQS196878:EQS197750 FAO196878:FAO197750 FKK196878:FKK197750 FUG196878:FUG197750 GEC196878:GEC197750 GNY196878:GNY197750 GXU196878:GXU197750 HHQ196878:HHQ197750 HRM196878:HRM197750 IBI196878:IBI197750 ILE196878:ILE197750 IVA196878:IVA197750 JEW196878:JEW197750 JOS196878:JOS197750 JYO196878:JYO197750 KIK196878:KIK197750 KSG196878:KSG197750 LCC196878:LCC197750 LLY196878:LLY197750 LVU196878:LVU197750 MFQ196878:MFQ197750 MPM196878:MPM197750 MZI196878:MZI197750 NJE196878:NJE197750 NTA196878:NTA197750 OCW196878:OCW197750 OMS196878:OMS197750 OWO196878:OWO197750 PGK196878:PGK197750 PQG196878:PQG197750 QAC196878:QAC197750 QJY196878:QJY197750 QTU196878:QTU197750 RDQ196878:RDQ197750 RNM196878:RNM197750 RXI196878:RXI197750 SHE196878:SHE197750 SRA196878:SRA197750 TAW196878:TAW197750 TKS196878:TKS197750 TUO196878:TUO197750 UEK196878:UEK197750 UOG196878:UOG197750 UYC196878:UYC197750 VHY196878:VHY197750 VRU196878:VRU197750 WBQ196878:WBQ197750 WLM196878:WLM197750 WVI196878:WVI197750 Q262420:Q263292 IW262414:IW263286 SS262414:SS263286 ACO262414:ACO263286 AMK262414:AMK263286 AWG262414:AWG263286 BGC262414:BGC263286 BPY262414:BPY263286 BZU262414:BZU263286 CJQ262414:CJQ263286 CTM262414:CTM263286 DDI262414:DDI263286 DNE262414:DNE263286 DXA262414:DXA263286 EGW262414:EGW263286 EQS262414:EQS263286 FAO262414:FAO263286 FKK262414:FKK263286 FUG262414:FUG263286 GEC262414:GEC263286 GNY262414:GNY263286 GXU262414:GXU263286 HHQ262414:HHQ263286 HRM262414:HRM263286 IBI262414:IBI263286 ILE262414:ILE263286 IVA262414:IVA263286 JEW262414:JEW263286 JOS262414:JOS263286 JYO262414:JYO263286 KIK262414:KIK263286 KSG262414:KSG263286 LCC262414:LCC263286 LLY262414:LLY263286 LVU262414:LVU263286 MFQ262414:MFQ263286 MPM262414:MPM263286 MZI262414:MZI263286 NJE262414:NJE263286 NTA262414:NTA263286 OCW262414:OCW263286 OMS262414:OMS263286 OWO262414:OWO263286 PGK262414:PGK263286 PQG262414:PQG263286 QAC262414:QAC263286 QJY262414:QJY263286 QTU262414:QTU263286 RDQ262414:RDQ263286 RNM262414:RNM263286 RXI262414:RXI263286 SHE262414:SHE263286 SRA262414:SRA263286 TAW262414:TAW263286 TKS262414:TKS263286 TUO262414:TUO263286 UEK262414:UEK263286 UOG262414:UOG263286 UYC262414:UYC263286 VHY262414:VHY263286 VRU262414:VRU263286 WBQ262414:WBQ263286 WLM262414:WLM263286 WVI262414:WVI263286 Q327956:Q328828 IW327950:IW328822 SS327950:SS328822 ACO327950:ACO328822 AMK327950:AMK328822 AWG327950:AWG328822 BGC327950:BGC328822 BPY327950:BPY328822 BZU327950:BZU328822 CJQ327950:CJQ328822 CTM327950:CTM328822 DDI327950:DDI328822 DNE327950:DNE328822 DXA327950:DXA328822 EGW327950:EGW328822 EQS327950:EQS328822 FAO327950:FAO328822 FKK327950:FKK328822 FUG327950:FUG328822 GEC327950:GEC328822 GNY327950:GNY328822 GXU327950:GXU328822 HHQ327950:HHQ328822 HRM327950:HRM328822 IBI327950:IBI328822 ILE327950:ILE328822 IVA327950:IVA328822 JEW327950:JEW328822 JOS327950:JOS328822 JYO327950:JYO328822 KIK327950:KIK328822 KSG327950:KSG328822 LCC327950:LCC328822 LLY327950:LLY328822 LVU327950:LVU328822 MFQ327950:MFQ328822 MPM327950:MPM328822 MZI327950:MZI328822 NJE327950:NJE328822 NTA327950:NTA328822 OCW327950:OCW328822 OMS327950:OMS328822 OWO327950:OWO328822 PGK327950:PGK328822 PQG327950:PQG328822 QAC327950:QAC328822 QJY327950:QJY328822 QTU327950:QTU328822 RDQ327950:RDQ328822 RNM327950:RNM328822 RXI327950:RXI328822 SHE327950:SHE328822 SRA327950:SRA328822 TAW327950:TAW328822 TKS327950:TKS328822 TUO327950:TUO328822 UEK327950:UEK328822 UOG327950:UOG328822 UYC327950:UYC328822 VHY327950:VHY328822 VRU327950:VRU328822 WBQ327950:WBQ328822 WLM327950:WLM328822 WVI327950:WVI328822 Q393492:Q394364 IW393486:IW394358 SS393486:SS394358 ACO393486:ACO394358 AMK393486:AMK394358 AWG393486:AWG394358 BGC393486:BGC394358 BPY393486:BPY394358 BZU393486:BZU394358 CJQ393486:CJQ394358 CTM393486:CTM394358 DDI393486:DDI394358 DNE393486:DNE394358 DXA393486:DXA394358 EGW393486:EGW394358 EQS393486:EQS394358 FAO393486:FAO394358 FKK393486:FKK394358 FUG393486:FUG394358 GEC393486:GEC394358 GNY393486:GNY394358 GXU393486:GXU394358 HHQ393486:HHQ394358 HRM393486:HRM394358 IBI393486:IBI394358 ILE393486:ILE394358 IVA393486:IVA394358 JEW393486:JEW394358 JOS393486:JOS394358 JYO393486:JYO394358 KIK393486:KIK394358 KSG393486:KSG394358 LCC393486:LCC394358 LLY393486:LLY394358 LVU393486:LVU394358 MFQ393486:MFQ394358 MPM393486:MPM394358 MZI393486:MZI394358 NJE393486:NJE394358 NTA393486:NTA394358 OCW393486:OCW394358 OMS393486:OMS394358 OWO393486:OWO394358 PGK393486:PGK394358 PQG393486:PQG394358 QAC393486:QAC394358 QJY393486:QJY394358 QTU393486:QTU394358 RDQ393486:RDQ394358 RNM393486:RNM394358 RXI393486:RXI394358 SHE393486:SHE394358 SRA393486:SRA394358 TAW393486:TAW394358 TKS393486:TKS394358 TUO393486:TUO394358 UEK393486:UEK394358 UOG393486:UOG394358 UYC393486:UYC394358 VHY393486:VHY394358 VRU393486:VRU394358 WBQ393486:WBQ394358 WLM393486:WLM394358 WVI393486:WVI394358 Q459028:Q459900 IW459022:IW459894 SS459022:SS459894 ACO459022:ACO459894 AMK459022:AMK459894 AWG459022:AWG459894 BGC459022:BGC459894 BPY459022:BPY459894 BZU459022:BZU459894 CJQ459022:CJQ459894 CTM459022:CTM459894 DDI459022:DDI459894 DNE459022:DNE459894 DXA459022:DXA459894 EGW459022:EGW459894 EQS459022:EQS459894 FAO459022:FAO459894 FKK459022:FKK459894 FUG459022:FUG459894 GEC459022:GEC459894 GNY459022:GNY459894 GXU459022:GXU459894 HHQ459022:HHQ459894 HRM459022:HRM459894 IBI459022:IBI459894 ILE459022:ILE459894 IVA459022:IVA459894 JEW459022:JEW459894 JOS459022:JOS459894 JYO459022:JYO459894 KIK459022:KIK459894 KSG459022:KSG459894 LCC459022:LCC459894 LLY459022:LLY459894 LVU459022:LVU459894 MFQ459022:MFQ459894 MPM459022:MPM459894 MZI459022:MZI459894 NJE459022:NJE459894 NTA459022:NTA459894 OCW459022:OCW459894 OMS459022:OMS459894 OWO459022:OWO459894 PGK459022:PGK459894 PQG459022:PQG459894 QAC459022:QAC459894 QJY459022:QJY459894 QTU459022:QTU459894 RDQ459022:RDQ459894 RNM459022:RNM459894 RXI459022:RXI459894 SHE459022:SHE459894 SRA459022:SRA459894 TAW459022:TAW459894 TKS459022:TKS459894 TUO459022:TUO459894 UEK459022:UEK459894 UOG459022:UOG459894 UYC459022:UYC459894 VHY459022:VHY459894 VRU459022:VRU459894 WBQ459022:WBQ459894 WLM459022:WLM459894 WVI459022:WVI459894 Q524564:Q525436 IW524558:IW525430 SS524558:SS525430 ACO524558:ACO525430 AMK524558:AMK525430 AWG524558:AWG525430 BGC524558:BGC525430 BPY524558:BPY525430 BZU524558:BZU525430 CJQ524558:CJQ525430 CTM524558:CTM525430 DDI524558:DDI525430 DNE524558:DNE525430 DXA524558:DXA525430 EGW524558:EGW525430 EQS524558:EQS525430 FAO524558:FAO525430 FKK524558:FKK525430 FUG524558:FUG525430 GEC524558:GEC525430 GNY524558:GNY525430 GXU524558:GXU525430 HHQ524558:HHQ525430 HRM524558:HRM525430 IBI524558:IBI525430 ILE524558:ILE525430 IVA524558:IVA525430 JEW524558:JEW525430 JOS524558:JOS525430 JYO524558:JYO525430 KIK524558:KIK525430 KSG524558:KSG525430 LCC524558:LCC525430 LLY524558:LLY525430 LVU524558:LVU525430 MFQ524558:MFQ525430 MPM524558:MPM525430 MZI524558:MZI525430 NJE524558:NJE525430 NTA524558:NTA525430 OCW524558:OCW525430 OMS524558:OMS525430 OWO524558:OWO525430 PGK524558:PGK525430 PQG524558:PQG525430 QAC524558:QAC525430 QJY524558:QJY525430 QTU524558:QTU525430 RDQ524558:RDQ525430 RNM524558:RNM525430 RXI524558:RXI525430 SHE524558:SHE525430 SRA524558:SRA525430 TAW524558:TAW525430 TKS524558:TKS525430 TUO524558:TUO525430 UEK524558:UEK525430 UOG524558:UOG525430 UYC524558:UYC525430 VHY524558:VHY525430 VRU524558:VRU525430 WBQ524558:WBQ525430 WLM524558:WLM525430 WVI524558:WVI525430 Q590100:Q590972 IW590094:IW590966 SS590094:SS590966 ACO590094:ACO590966 AMK590094:AMK590966 AWG590094:AWG590966 BGC590094:BGC590966 BPY590094:BPY590966 BZU590094:BZU590966 CJQ590094:CJQ590966 CTM590094:CTM590966 DDI590094:DDI590966 DNE590094:DNE590966 DXA590094:DXA590966 EGW590094:EGW590966 EQS590094:EQS590966 FAO590094:FAO590966 FKK590094:FKK590966 FUG590094:FUG590966 GEC590094:GEC590966 GNY590094:GNY590966 GXU590094:GXU590966 HHQ590094:HHQ590966 HRM590094:HRM590966 IBI590094:IBI590966 ILE590094:ILE590966 IVA590094:IVA590966 JEW590094:JEW590966 JOS590094:JOS590966 JYO590094:JYO590966 KIK590094:KIK590966 KSG590094:KSG590966 LCC590094:LCC590966 LLY590094:LLY590966 LVU590094:LVU590966 MFQ590094:MFQ590966 MPM590094:MPM590966 MZI590094:MZI590966 NJE590094:NJE590966 NTA590094:NTA590966 OCW590094:OCW590966 OMS590094:OMS590966 OWO590094:OWO590966 PGK590094:PGK590966 PQG590094:PQG590966 QAC590094:QAC590966 QJY590094:QJY590966 QTU590094:QTU590966 RDQ590094:RDQ590966 RNM590094:RNM590966 RXI590094:RXI590966 SHE590094:SHE590966 SRA590094:SRA590966 TAW590094:TAW590966 TKS590094:TKS590966 TUO590094:TUO590966 UEK590094:UEK590966 UOG590094:UOG590966 UYC590094:UYC590966 VHY590094:VHY590966 VRU590094:VRU590966 WBQ590094:WBQ590966 WLM590094:WLM590966 WVI590094:WVI590966 Q655636:Q656508 IW655630:IW656502 SS655630:SS656502 ACO655630:ACO656502 AMK655630:AMK656502 AWG655630:AWG656502 BGC655630:BGC656502 BPY655630:BPY656502 BZU655630:BZU656502 CJQ655630:CJQ656502 CTM655630:CTM656502 DDI655630:DDI656502 DNE655630:DNE656502 DXA655630:DXA656502 EGW655630:EGW656502 EQS655630:EQS656502 FAO655630:FAO656502 FKK655630:FKK656502 FUG655630:FUG656502 GEC655630:GEC656502 GNY655630:GNY656502 GXU655630:GXU656502 HHQ655630:HHQ656502 HRM655630:HRM656502 IBI655630:IBI656502 ILE655630:ILE656502 IVA655630:IVA656502 JEW655630:JEW656502 JOS655630:JOS656502 JYO655630:JYO656502 KIK655630:KIK656502 KSG655630:KSG656502 LCC655630:LCC656502 LLY655630:LLY656502 LVU655630:LVU656502 MFQ655630:MFQ656502 MPM655630:MPM656502 MZI655630:MZI656502 NJE655630:NJE656502 NTA655630:NTA656502 OCW655630:OCW656502 OMS655630:OMS656502 OWO655630:OWO656502 PGK655630:PGK656502 PQG655630:PQG656502 QAC655630:QAC656502 QJY655630:QJY656502 QTU655630:QTU656502 RDQ655630:RDQ656502 RNM655630:RNM656502 RXI655630:RXI656502 SHE655630:SHE656502 SRA655630:SRA656502 TAW655630:TAW656502 TKS655630:TKS656502 TUO655630:TUO656502 UEK655630:UEK656502 UOG655630:UOG656502 UYC655630:UYC656502 VHY655630:VHY656502 VRU655630:VRU656502 WBQ655630:WBQ656502 WLM655630:WLM656502 WVI655630:WVI656502 Q721172:Q722044 IW721166:IW722038 SS721166:SS722038 ACO721166:ACO722038 AMK721166:AMK722038 AWG721166:AWG722038 BGC721166:BGC722038 BPY721166:BPY722038 BZU721166:BZU722038 CJQ721166:CJQ722038 CTM721166:CTM722038 DDI721166:DDI722038 DNE721166:DNE722038 DXA721166:DXA722038 EGW721166:EGW722038 EQS721166:EQS722038 FAO721166:FAO722038 FKK721166:FKK722038 FUG721166:FUG722038 GEC721166:GEC722038 GNY721166:GNY722038 GXU721166:GXU722038 HHQ721166:HHQ722038 HRM721166:HRM722038 IBI721166:IBI722038 ILE721166:ILE722038 IVA721166:IVA722038 JEW721166:JEW722038 JOS721166:JOS722038 JYO721166:JYO722038 KIK721166:KIK722038 KSG721166:KSG722038 LCC721166:LCC722038 LLY721166:LLY722038 LVU721166:LVU722038 MFQ721166:MFQ722038 MPM721166:MPM722038 MZI721166:MZI722038 NJE721166:NJE722038 NTA721166:NTA722038 OCW721166:OCW722038 OMS721166:OMS722038 OWO721166:OWO722038 PGK721166:PGK722038 PQG721166:PQG722038 QAC721166:QAC722038 QJY721166:QJY722038 QTU721166:QTU722038 RDQ721166:RDQ722038 RNM721166:RNM722038 RXI721166:RXI722038 SHE721166:SHE722038 SRA721166:SRA722038 TAW721166:TAW722038 TKS721166:TKS722038 TUO721166:TUO722038 UEK721166:UEK722038 UOG721166:UOG722038 UYC721166:UYC722038 VHY721166:VHY722038 VRU721166:VRU722038 WBQ721166:WBQ722038 WLM721166:WLM722038 WVI721166:WVI722038 Q786708:Q787580 IW786702:IW787574 SS786702:SS787574 ACO786702:ACO787574 AMK786702:AMK787574 AWG786702:AWG787574 BGC786702:BGC787574 BPY786702:BPY787574 BZU786702:BZU787574 CJQ786702:CJQ787574 CTM786702:CTM787574 DDI786702:DDI787574 DNE786702:DNE787574 DXA786702:DXA787574 EGW786702:EGW787574 EQS786702:EQS787574 FAO786702:FAO787574 FKK786702:FKK787574 FUG786702:FUG787574 GEC786702:GEC787574 GNY786702:GNY787574 GXU786702:GXU787574 HHQ786702:HHQ787574 HRM786702:HRM787574 IBI786702:IBI787574 ILE786702:ILE787574 IVA786702:IVA787574 JEW786702:JEW787574 JOS786702:JOS787574 JYO786702:JYO787574 KIK786702:KIK787574 KSG786702:KSG787574 LCC786702:LCC787574 LLY786702:LLY787574 LVU786702:LVU787574 MFQ786702:MFQ787574 MPM786702:MPM787574 MZI786702:MZI787574 NJE786702:NJE787574 NTA786702:NTA787574 OCW786702:OCW787574 OMS786702:OMS787574 OWO786702:OWO787574 PGK786702:PGK787574 PQG786702:PQG787574 QAC786702:QAC787574 QJY786702:QJY787574 QTU786702:QTU787574 RDQ786702:RDQ787574 RNM786702:RNM787574 RXI786702:RXI787574 SHE786702:SHE787574 SRA786702:SRA787574 TAW786702:TAW787574 TKS786702:TKS787574 TUO786702:TUO787574 UEK786702:UEK787574 UOG786702:UOG787574 UYC786702:UYC787574 VHY786702:VHY787574 VRU786702:VRU787574 WBQ786702:WBQ787574 WLM786702:WLM787574 WVI786702:WVI787574 Q852244:Q853116 IW852238:IW853110 SS852238:SS853110 ACO852238:ACO853110 AMK852238:AMK853110 AWG852238:AWG853110 BGC852238:BGC853110 BPY852238:BPY853110 BZU852238:BZU853110 CJQ852238:CJQ853110 CTM852238:CTM853110 DDI852238:DDI853110 DNE852238:DNE853110 DXA852238:DXA853110 EGW852238:EGW853110 EQS852238:EQS853110 FAO852238:FAO853110 FKK852238:FKK853110 FUG852238:FUG853110 GEC852238:GEC853110 GNY852238:GNY853110 GXU852238:GXU853110 HHQ852238:HHQ853110 HRM852238:HRM853110 IBI852238:IBI853110 ILE852238:ILE853110 IVA852238:IVA853110 JEW852238:JEW853110 JOS852238:JOS853110 JYO852238:JYO853110 KIK852238:KIK853110 KSG852238:KSG853110 LCC852238:LCC853110 LLY852238:LLY853110 LVU852238:LVU853110 MFQ852238:MFQ853110 MPM852238:MPM853110 MZI852238:MZI853110 NJE852238:NJE853110 NTA852238:NTA853110 OCW852238:OCW853110 OMS852238:OMS853110 OWO852238:OWO853110 PGK852238:PGK853110 PQG852238:PQG853110 QAC852238:QAC853110 QJY852238:QJY853110 QTU852238:QTU853110 RDQ852238:RDQ853110 RNM852238:RNM853110 RXI852238:RXI853110 SHE852238:SHE853110 SRA852238:SRA853110 TAW852238:TAW853110 TKS852238:TKS853110 TUO852238:TUO853110 UEK852238:UEK853110 UOG852238:UOG853110 UYC852238:UYC853110 VHY852238:VHY853110 VRU852238:VRU853110 WBQ852238:WBQ853110 WLM852238:WLM853110 WVI852238:WVI853110 Q917780:Q918652 IW917774:IW918646 SS917774:SS918646 ACO917774:ACO918646 AMK917774:AMK918646 AWG917774:AWG918646 BGC917774:BGC918646 BPY917774:BPY918646 BZU917774:BZU918646 CJQ917774:CJQ918646 CTM917774:CTM918646 DDI917774:DDI918646 DNE917774:DNE918646 DXA917774:DXA918646 EGW917774:EGW918646 EQS917774:EQS918646 FAO917774:FAO918646 FKK917774:FKK918646 FUG917774:FUG918646 GEC917774:GEC918646 GNY917774:GNY918646 GXU917774:GXU918646 HHQ917774:HHQ918646 HRM917774:HRM918646 IBI917774:IBI918646 ILE917774:ILE918646 IVA917774:IVA918646 JEW917774:JEW918646 JOS917774:JOS918646 JYO917774:JYO918646 KIK917774:KIK918646 KSG917774:KSG918646 LCC917774:LCC918646 LLY917774:LLY918646 LVU917774:LVU918646 MFQ917774:MFQ918646 MPM917774:MPM918646 MZI917774:MZI918646 NJE917774:NJE918646 NTA917774:NTA918646 OCW917774:OCW918646 OMS917774:OMS918646 OWO917774:OWO918646 PGK917774:PGK918646 PQG917774:PQG918646 QAC917774:QAC918646 QJY917774:QJY918646 QTU917774:QTU918646 RDQ917774:RDQ918646 RNM917774:RNM918646 RXI917774:RXI918646 SHE917774:SHE918646 SRA917774:SRA918646 TAW917774:TAW918646 TKS917774:TKS918646 TUO917774:TUO918646 UEK917774:UEK918646 UOG917774:UOG918646 UYC917774:UYC918646 VHY917774:VHY918646 VRU917774:VRU918646 WBQ917774:WBQ918646 WLM917774:WLM918646 WVI917774:WVI918646 Q983316:Q984188 IW983310:IW984182 SS983310:SS984182 ACO983310:ACO984182 AMK983310:AMK984182 AWG983310:AWG984182 BGC983310:BGC984182 BPY983310:BPY984182 BZU983310:BZU984182 CJQ983310:CJQ984182 CTM983310:CTM984182 DDI983310:DDI984182 DNE983310:DNE984182 DXA983310:DXA984182 EGW983310:EGW984182 EQS983310:EQS984182 FAO983310:FAO984182 FKK983310:FKK984182 FUG983310:FUG984182 GEC983310:GEC984182 GNY983310:GNY984182 GXU983310:GXU984182 HHQ983310:HHQ984182 HRM983310:HRM984182 IBI983310:IBI984182 ILE983310:ILE984182 IVA983310:IVA984182 JEW983310:JEW984182 JOS983310:JOS984182 JYO983310:JYO984182 KIK983310:KIK984182 KSG983310:KSG984182 LCC983310:LCC984182 LLY983310:LLY984182 LVU983310:LVU984182 MFQ983310:MFQ984182 MPM983310:MPM984182 MZI983310:MZI984182 NJE983310:NJE984182 NTA983310:NTA984182 OCW983310:OCW984182 OMS983310:OMS984182 OWO983310:OWO984182 PGK983310:PGK984182 PQG983310:PQG984182 QAC983310:QAC984182 QJY983310:QJY984182 QTU983310:QTU984182 RDQ983310:RDQ984182 RNM983310:RNM984182 RXI983310:RXI984182 SHE983310:SHE984182 SRA983310:SRA984182 TAW983310:TAW984182 TKS983310:TKS984182 TUO983310:TUO984182 UEK983310:UEK984182 UOG983310:UOG984182 UYC983310:UYC984182 VHY983310:VHY984182 VRU983310:VRU984182 WBQ983310:WBQ984182 WLM983310:WLM984182 WVI983310:WVI984182 WVE983310:WVE984183 M65812:M66685 IS65806:IS66679 SO65806:SO66679 ACK65806:ACK66679 AMG65806:AMG66679 AWC65806:AWC66679 BFY65806:BFY66679 BPU65806:BPU66679 BZQ65806:BZQ66679 CJM65806:CJM66679 CTI65806:CTI66679 DDE65806:DDE66679 DNA65806:DNA66679 DWW65806:DWW66679 EGS65806:EGS66679 EQO65806:EQO66679 FAK65806:FAK66679 FKG65806:FKG66679 FUC65806:FUC66679 GDY65806:GDY66679 GNU65806:GNU66679 GXQ65806:GXQ66679 HHM65806:HHM66679 HRI65806:HRI66679 IBE65806:IBE66679 ILA65806:ILA66679 IUW65806:IUW66679 JES65806:JES66679 JOO65806:JOO66679 JYK65806:JYK66679 KIG65806:KIG66679 KSC65806:KSC66679 LBY65806:LBY66679 LLU65806:LLU66679 LVQ65806:LVQ66679 MFM65806:MFM66679 MPI65806:MPI66679 MZE65806:MZE66679 NJA65806:NJA66679 NSW65806:NSW66679 OCS65806:OCS66679 OMO65806:OMO66679 OWK65806:OWK66679 PGG65806:PGG66679 PQC65806:PQC66679 PZY65806:PZY66679 QJU65806:QJU66679 QTQ65806:QTQ66679 RDM65806:RDM66679 RNI65806:RNI66679 RXE65806:RXE66679 SHA65806:SHA66679 SQW65806:SQW66679 TAS65806:TAS66679 TKO65806:TKO66679 TUK65806:TUK66679 UEG65806:UEG66679 UOC65806:UOC66679 UXY65806:UXY66679 VHU65806:VHU66679 VRQ65806:VRQ66679 WBM65806:WBM66679 WLI65806:WLI66679 WVE65806:WVE66679 M131348:M132221 IS131342:IS132215 SO131342:SO132215 ACK131342:ACK132215 AMG131342:AMG132215 AWC131342:AWC132215 BFY131342:BFY132215 BPU131342:BPU132215 BZQ131342:BZQ132215 CJM131342:CJM132215 CTI131342:CTI132215 DDE131342:DDE132215 DNA131342:DNA132215 DWW131342:DWW132215 EGS131342:EGS132215 EQO131342:EQO132215 FAK131342:FAK132215 FKG131342:FKG132215 FUC131342:FUC132215 GDY131342:GDY132215 GNU131342:GNU132215 GXQ131342:GXQ132215 HHM131342:HHM132215 HRI131342:HRI132215 IBE131342:IBE132215 ILA131342:ILA132215 IUW131342:IUW132215 JES131342:JES132215 JOO131342:JOO132215 JYK131342:JYK132215 KIG131342:KIG132215 KSC131342:KSC132215 LBY131342:LBY132215 LLU131342:LLU132215 LVQ131342:LVQ132215 MFM131342:MFM132215 MPI131342:MPI132215 MZE131342:MZE132215 NJA131342:NJA132215 NSW131342:NSW132215 OCS131342:OCS132215 OMO131342:OMO132215 OWK131342:OWK132215 PGG131342:PGG132215 PQC131342:PQC132215 PZY131342:PZY132215 QJU131342:QJU132215 QTQ131342:QTQ132215 RDM131342:RDM132215 RNI131342:RNI132215 RXE131342:RXE132215 SHA131342:SHA132215 SQW131342:SQW132215 TAS131342:TAS132215 TKO131342:TKO132215 TUK131342:TUK132215 UEG131342:UEG132215 UOC131342:UOC132215 UXY131342:UXY132215 VHU131342:VHU132215 VRQ131342:VRQ132215 WBM131342:WBM132215 WLI131342:WLI132215 WVE131342:WVE132215 M196884:M197757 IS196878:IS197751 SO196878:SO197751 ACK196878:ACK197751 AMG196878:AMG197751 AWC196878:AWC197751 BFY196878:BFY197751 BPU196878:BPU197751 BZQ196878:BZQ197751 CJM196878:CJM197751 CTI196878:CTI197751 DDE196878:DDE197751 DNA196878:DNA197751 DWW196878:DWW197751 EGS196878:EGS197751 EQO196878:EQO197751 FAK196878:FAK197751 FKG196878:FKG197751 FUC196878:FUC197751 GDY196878:GDY197751 GNU196878:GNU197751 GXQ196878:GXQ197751 HHM196878:HHM197751 HRI196878:HRI197751 IBE196878:IBE197751 ILA196878:ILA197751 IUW196878:IUW197751 JES196878:JES197751 JOO196878:JOO197751 JYK196878:JYK197751 KIG196878:KIG197751 KSC196878:KSC197751 LBY196878:LBY197751 LLU196878:LLU197751 LVQ196878:LVQ197751 MFM196878:MFM197751 MPI196878:MPI197751 MZE196878:MZE197751 NJA196878:NJA197751 NSW196878:NSW197751 OCS196878:OCS197751 OMO196878:OMO197751 OWK196878:OWK197751 PGG196878:PGG197751 PQC196878:PQC197751 PZY196878:PZY197751 QJU196878:QJU197751 QTQ196878:QTQ197751 RDM196878:RDM197751 RNI196878:RNI197751 RXE196878:RXE197751 SHA196878:SHA197751 SQW196878:SQW197751 TAS196878:TAS197751 TKO196878:TKO197751 TUK196878:TUK197751 UEG196878:UEG197751 UOC196878:UOC197751 UXY196878:UXY197751 VHU196878:VHU197751 VRQ196878:VRQ197751 WBM196878:WBM197751 WLI196878:WLI197751 WVE196878:WVE197751 M262420:M263293 IS262414:IS263287 SO262414:SO263287 ACK262414:ACK263287 AMG262414:AMG263287 AWC262414:AWC263287 BFY262414:BFY263287 BPU262414:BPU263287 BZQ262414:BZQ263287 CJM262414:CJM263287 CTI262414:CTI263287 DDE262414:DDE263287 DNA262414:DNA263287 DWW262414:DWW263287 EGS262414:EGS263287 EQO262414:EQO263287 FAK262414:FAK263287 FKG262414:FKG263287 FUC262414:FUC263287 GDY262414:GDY263287 GNU262414:GNU263287 GXQ262414:GXQ263287 HHM262414:HHM263287 HRI262414:HRI263287 IBE262414:IBE263287 ILA262414:ILA263287 IUW262414:IUW263287 JES262414:JES263287 JOO262414:JOO263287 JYK262414:JYK263287 KIG262414:KIG263287 KSC262414:KSC263287 LBY262414:LBY263287 LLU262414:LLU263287 LVQ262414:LVQ263287 MFM262414:MFM263287 MPI262414:MPI263287 MZE262414:MZE263287 NJA262414:NJA263287 NSW262414:NSW263287 OCS262414:OCS263287 OMO262414:OMO263287 OWK262414:OWK263287 PGG262414:PGG263287 PQC262414:PQC263287 PZY262414:PZY263287 QJU262414:QJU263287 QTQ262414:QTQ263287 RDM262414:RDM263287 RNI262414:RNI263287 RXE262414:RXE263287 SHA262414:SHA263287 SQW262414:SQW263287 TAS262414:TAS263287 TKO262414:TKO263287 TUK262414:TUK263287 UEG262414:UEG263287 UOC262414:UOC263287 UXY262414:UXY263287 VHU262414:VHU263287 VRQ262414:VRQ263287 WBM262414:WBM263287 WLI262414:WLI263287 WVE262414:WVE263287 M327956:M328829 IS327950:IS328823 SO327950:SO328823 ACK327950:ACK328823 AMG327950:AMG328823 AWC327950:AWC328823 BFY327950:BFY328823 BPU327950:BPU328823 BZQ327950:BZQ328823 CJM327950:CJM328823 CTI327950:CTI328823 DDE327950:DDE328823 DNA327950:DNA328823 DWW327950:DWW328823 EGS327950:EGS328823 EQO327950:EQO328823 FAK327950:FAK328823 FKG327950:FKG328823 FUC327950:FUC328823 GDY327950:GDY328823 GNU327950:GNU328823 GXQ327950:GXQ328823 HHM327950:HHM328823 HRI327950:HRI328823 IBE327950:IBE328823 ILA327950:ILA328823 IUW327950:IUW328823 JES327950:JES328823 JOO327950:JOO328823 JYK327950:JYK328823 KIG327950:KIG328823 KSC327950:KSC328823 LBY327950:LBY328823 LLU327950:LLU328823 LVQ327950:LVQ328823 MFM327950:MFM328823 MPI327950:MPI328823 MZE327950:MZE328823 NJA327950:NJA328823 NSW327950:NSW328823 OCS327950:OCS328823 OMO327950:OMO328823 OWK327950:OWK328823 PGG327950:PGG328823 PQC327950:PQC328823 PZY327950:PZY328823 QJU327950:QJU328823 QTQ327950:QTQ328823 RDM327950:RDM328823 RNI327950:RNI328823 RXE327950:RXE328823 SHA327950:SHA328823 SQW327950:SQW328823 TAS327950:TAS328823 TKO327950:TKO328823 TUK327950:TUK328823 UEG327950:UEG328823 UOC327950:UOC328823 UXY327950:UXY328823 VHU327950:VHU328823 VRQ327950:VRQ328823 WBM327950:WBM328823 WLI327950:WLI328823 WVE327950:WVE328823 M393492:M394365 IS393486:IS394359 SO393486:SO394359 ACK393486:ACK394359 AMG393486:AMG394359 AWC393486:AWC394359 BFY393486:BFY394359 BPU393486:BPU394359 BZQ393486:BZQ394359 CJM393486:CJM394359 CTI393486:CTI394359 DDE393486:DDE394359 DNA393486:DNA394359 DWW393486:DWW394359 EGS393486:EGS394359 EQO393486:EQO394359 FAK393486:FAK394359 FKG393486:FKG394359 FUC393486:FUC394359 GDY393486:GDY394359 GNU393486:GNU394359 GXQ393486:GXQ394359 HHM393486:HHM394359 HRI393486:HRI394359 IBE393486:IBE394359 ILA393486:ILA394359 IUW393486:IUW394359 JES393486:JES394359 JOO393486:JOO394359 JYK393486:JYK394359 KIG393486:KIG394359 KSC393486:KSC394359 LBY393486:LBY394359 LLU393486:LLU394359 LVQ393486:LVQ394359 MFM393486:MFM394359 MPI393486:MPI394359 MZE393486:MZE394359 NJA393486:NJA394359 NSW393486:NSW394359 OCS393486:OCS394359 OMO393486:OMO394359 OWK393486:OWK394359 PGG393486:PGG394359 PQC393486:PQC394359 PZY393486:PZY394359 QJU393486:QJU394359 QTQ393486:QTQ394359 RDM393486:RDM394359 RNI393486:RNI394359 RXE393486:RXE394359 SHA393486:SHA394359 SQW393486:SQW394359 TAS393486:TAS394359 TKO393486:TKO394359 TUK393486:TUK394359 UEG393486:UEG394359 UOC393486:UOC394359 UXY393486:UXY394359 VHU393486:VHU394359 VRQ393486:VRQ394359 WBM393486:WBM394359 WLI393486:WLI394359 WVE393486:WVE394359 M459028:M459901 IS459022:IS459895 SO459022:SO459895 ACK459022:ACK459895 AMG459022:AMG459895 AWC459022:AWC459895 BFY459022:BFY459895 BPU459022:BPU459895 BZQ459022:BZQ459895 CJM459022:CJM459895 CTI459022:CTI459895 DDE459022:DDE459895 DNA459022:DNA459895 DWW459022:DWW459895 EGS459022:EGS459895 EQO459022:EQO459895 FAK459022:FAK459895 FKG459022:FKG459895 FUC459022:FUC459895 GDY459022:GDY459895 GNU459022:GNU459895 GXQ459022:GXQ459895 HHM459022:HHM459895 HRI459022:HRI459895 IBE459022:IBE459895 ILA459022:ILA459895 IUW459022:IUW459895 JES459022:JES459895 JOO459022:JOO459895 JYK459022:JYK459895 KIG459022:KIG459895 KSC459022:KSC459895 LBY459022:LBY459895 LLU459022:LLU459895 LVQ459022:LVQ459895 MFM459022:MFM459895 MPI459022:MPI459895 MZE459022:MZE459895 NJA459022:NJA459895 NSW459022:NSW459895 OCS459022:OCS459895 OMO459022:OMO459895 OWK459022:OWK459895 PGG459022:PGG459895 PQC459022:PQC459895 PZY459022:PZY459895 QJU459022:QJU459895 QTQ459022:QTQ459895 RDM459022:RDM459895 RNI459022:RNI459895 RXE459022:RXE459895 SHA459022:SHA459895 SQW459022:SQW459895 TAS459022:TAS459895 TKO459022:TKO459895 TUK459022:TUK459895 UEG459022:UEG459895 UOC459022:UOC459895 UXY459022:UXY459895 VHU459022:VHU459895 VRQ459022:VRQ459895 WBM459022:WBM459895 WLI459022:WLI459895 WVE459022:WVE459895 M524564:M525437 IS524558:IS525431 SO524558:SO525431 ACK524558:ACK525431 AMG524558:AMG525431 AWC524558:AWC525431 BFY524558:BFY525431 BPU524558:BPU525431 BZQ524558:BZQ525431 CJM524558:CJM525431 CTI524558:CTI525431 DDE524558:DDE525431 DNA524558:DNA525431 DWW524558:DWW525431 EGS524558:EGS525431 EQO524558:EQO525431 FAK524558:FAK525431 FKG524558:FKG525431 FUC524558:FUC525431 GDY524558:GDY525431 GNU524558:GNU525431 GXQ524558:GXQ525431 HHM524558:HHM525431 HRI524558:HRI525431 IBE524558:IBE525431 ILA524558:ILA525431 IUW524558:IUW525431 JES524558:JES525431 JOO524558:JOO525431 JYK524558:JYK525431 KIG524558:KIG525431 KSC524558:KSC525431 LBY524558:LBY525431 LLU524558:LLU525431 LVQ524558:LVQ525431 MFM524558:MFM525431 MPI524558:MPI525431 MZE524558:MZE525431 NJA524558:NJA525431 NSW524558:NSW525431 OCS524558:OCS525431 OMO524558:OMO525431 OWK524558:OWK525431 PGG524558:PGG525431 PQC524558:PQC525431 PZY524558:PZY525431 QJU524558:QJU525431 QTQ524558:QTQ525431 RDM524558:RDM525431 RNI524558:RNI525431 RXE524558:RXE525431 SHA524558:SHA525431 SQW524558:SQW525431 TAS524558:TAS525431 TKO524558:TKO525431 TUK524558:TUK525431 UEG524558:UEG525431 UOC524558:UOC525431 UXY524558:UXY525431 VHU524558:VHU525431 VRQ524558:VRQ525431 WBM524558:WBM525431 WLI524558:WLI525431 WVE524558:WVE525431 M590100:M590973 IS590094:IS590967 SO590094:SO590967 ACK590094:ACK590967 AMG590094:AMG590967 AWC590094:AWC590967 BFY590094:BFY590967 BPU590094:BPU590967 BZQ590094:BZQ590967 CJM590094:CJM590967 CTI590094:CTI590967 DDE590094:DDE590967 DNA590094:DNA590967 DWW590094:DWW590967 EGS590094:EGS590967 EQO590094:EQO590967 FAK590094:FAK590967 FKG590094:FKG590967 FUC590094:FUC590967 GDY590094:GDY590967 GNU590094:GNU590967 GXQ590094:GXQ590967 HHM590094:HHM590967 HRI590094:HRI590967 IBE590094:IBE590967 ILA590094:ILA590967 IUW590094:IUW590967 JES590094:JES590967 JOO590094:JOO590967 JYK590094:JYK590967 KIG590094:KIG590967 KSC590094:KSC590967 LBY590094:LBY590967 LLU590094:LLU590967 LVQ590094:LVQ590967 MFM590094:MFM590967 MPI590094:MPI590967 MZE590094:MZE590967 NJA590094:NJA590967 NSW590094:NSW590967 OCS590094:OCS590967 OMO590094:OMO590967 OWK590094:OWK590967 PGG590094:PGG590967 PQC590094:PQC590967 PZY590094:PZY590967 QJU590094:QJU590967 QTQ590094:QTQ590967 RDM590094:RDM590967 RNI590094:RNI590967 RXE590094:RXE590967 SHA590094:SHA590967 SQW590094:SQW590967 TAS590094:TAS590967 TKO590094:TKO590967 TUK590094:TUK590967 UEG590094:UEG590967 UOC590094:UOC590967 UXY590094:UXY590967 VHU590094:VHU590967 VRQ590094:VRQ590967 WBM590094:WBM590967 WLI590094:WLI590967 WVE590094:WVE590967 M655636:M656509 IS655630:IS656503 SO655630:SO656503 ACK655630:ACK656503 AMG655630:AMG656503 AWC655630:AWC656503 BFY655630:BFY656503 BPU655630:BPU656503 BZQ655630:BZQ656503 CJM655630:CJM656503 CTI655630:CTI656503 DDE655630:DDE656503 DNA655630:DNA656503 DWW655630:DWW656503 EGS655630:EGS656503 EQO655630:EQO656503 FAK655630:FAK656503 FKG655630:FKG656503 FUC655630:FUC656503 GDY655630:GDY656503 GNU655630:GNU656503 GXQ655630:GXQ656503 HHM655630:HHM656503 HRI655630:HRI656503 IBE655630:IBE656503 ILA655630:ILA656503 IUW655630:IUW656503 JES655630:JES656503 JOO655630:JOO656503 JYK655630:JYK656503 KIG655630:KIG656503 KSC655630:KSC656503 LBY655630:LBY656503 LLU655630:LLU656503 LVQ655630:LVQ656503 MFM655630:MFM656503 MPI655630:MPI656503 MZE655630:MZE656503 NJA655630:NJA656503 NSW655630:NSW656503 OCS655630:OCS656503 OMO655630:OMO656503 OWK655630:OWK656503 PGG655630:PGG656503 PQC655630:PQC656503 PZY655630:PZY656503 QJU655630:QJU656503 QTQ655630:QTQ656503 RDM655630:RDM656503 RNI655630:RNI656503 RXE655630:RXE656503 SHA655630:SHA656503 SQW655630:SQW656503 TAS655630:TAS656503 TKO655630:TKO656503 TUK655630:TUK656503 UEG655630:UEG656503 UOC655630:UOC656503 UXY655630:UXY656503 VHU655630:VHU656503 VRQ655630:VRQ656503 WBM655630:WBM656503 WLI655630:WLI656503 WVE655630:WVE656503 M721172:M722045 IS721166:IS722039 SO721166:SO722039 ACK721166:ACK722039 AMG721166:AMG722039 AWC721166:AWC722039 BFY721166:BFY722039 BPU721166:BPU722039 BZQ721166:BZQ722039 CJM721166:CJM722039 CTI721166:CTI722039 DDE721166:DDE722039 DNA721166:DNA722039 DWW721166:DWW722039 EGS721166:EGS722039 EQO721166:EQO722039 FAK721166:FAK722039 FKG721166:FKG722039 FUC721166:FUC722039 GDY721166:GDY722039 GNU721166:GNU722039 GXQ721166:GXQ722039 HHM721166:HHM722039 HRI721166:HRI722039 IBE721166:IBE722039 ILA721166:ILA722039 IUW721166:IUW722039 JES721166:JES722039 JOO721166:JOO722039 JYK721166:JYK722039 KIG721166:KIG722039 KSC721166:KSC722039 LBY721166:LBY722039 LLU721166:LLU722039 LVQ721166:LVQ722039 MFM721166:MFM722039 MPI721166:MPI722039 MZE721166:MZE722039 NJA721166:NJA722039 NSW721166:NSW722039 OCS721166:OCS722039 OMO721166:OMO722039 OWK721166:OWK722039 PGG721166:PGG722039 PQC721166:PQC722039 PZY721166:PZY722039 QJU721166:QJU722039 QTQ721166:QTQ722039 RDM721166:RDM722039 RNI721166:RNI722039 RXE721166:RXE722039 SHA721166:SHA722039 SQW721166:SQW722039 TAS721166:TAS722039 TKO721166:TKO722039 TUK721166:TUK722039 UEG721166:UEG722039 UOC721166:UOC722039 UXY721166:UXY722039 VHU721166:VHU722039 VRQ721166:VRQ722039 WBM721166:WBM722039 WLI721166:WLI722039 WVE721166:WVE722039 M786708:M787581 IS786702:IS787575 SO786702:SO787575 ACK786702:ACK787575 AMG786702:AMG787575 AWC786702:AWC787575 BFY786702:BFY787575 BPU786702:BPU787575 BZQ786702:BZQ787575 CJM786702:CJM787575 CTI786702:CTI787575 DDE786702:DDE787575 DNA786702:DNA787575 DWW786702:DWW787575 EGS786702:EGS787575 EQO786702:EQO787575 FAK786702:FAK787575 FKG786702:FKG787575 FUC786702:FUC787575 GDY786702:GDY787575 GNU786702:GNU787575 GXQ786702:GXQ787575 HHM786702:HHM787575 HRI786702:HRI787575 IBE786702:IBE787575 ILA786702:ILA787575 IUW786702:IUW787575 JES786702:JES787575 JOO786702:JOO787575 JYK786702:JYK787575 KIG786702:KIG787575 KSC786702:KSC787575 LBY786702:LBY787575 LLU786702:LLU787575 LVQ786702:LVQ787575 MFM786702:MFM787575 MPI786702:MPI787575 MZE786702:MZE787575 NJA786702:NJA787575 NSW786702:NSW787575 OCS786702:OCS787575 OMO786702:OMO787575 OWK786702:OWK787575 PGG786702:PGG787575 PQC786702:PQC787575 PZY786702:PZY787575 QJU786702:QJU787575 QTQ786702:QTQ787575 RDM786702:RDM787575 RNI786702:RNI787575 RXE786702:RXE787575 SHA786702:SHA787575 SQW786702:SQW787575 TAS786702:TAS787575 TKO786702:TKO787575 TUK786702:TUK787575 UEG786702:UEG787575 UOC786702:UOC787575 UXY786702:UXY787575 VHU786702:VHU787575 VRQ786702:VRQ787575 WBM786702:WBM787575 WLI786702:WLI787575 WVE786702:WVE787575 M852244:M853117 IS852238:IS853111 SO852238:SO853111 ACK852238:ACK853111 AMG852238:AMG853111 AWC852238:AWC853111 BFY852238:BFY853111 BPU852238:BPU853111 BZQ852238:BZQ853111 CJM852238:CJM853111 CTI852238:CTI853111 DDE852238:DDE853111 DNA852238:DNA853111 DWW852238:DWW853111 EGS852238:EGS853111 EQO852238:EQO853111 FAK852238:FAK853111 FKG852238:FKG853111 FUC852238:FUC853111 GDY852238:GDY853111 GNU852238:GNU853111 GXQ852238:GXQ853111 HHM852238:HHM853111 HRI852238:HRI853111 IBE852238:IBE853111 ILA852238:ILA853111 IUW852238:IUW853111 JES852238:JES853111 JOO852238:JOO853111 JYK852238:JYK853111 KIG852238:KIG853111 KSC852238:KSC853111 LBY852238:LBY853111 LLU852238:LLU853111 LVQ852238:LVQ853111 MFM852238:MFM853111 MPI852238:MPI853111 MZE852238:MZE853111 NJA852238:NJA853111 NSW852238:NSW853111 OCS852238:OCS853111 OMO852238:OMO853111 OWK852238:OWK853111 PGG852238:PGG853111 PQC852238:PQC853111 PZY852238:PZY853111 QJU852238:QJU853111 QTQ852238:QTQ853111 RDM852238:RDM853111 RNI852238:RNI853111 RXE852238:RXE853111 SHA852238:SHA853111 SQW852238:SQW853111 TAS852238:TAS853111 TKO852238:TKO853111 TUK852238:TUK853111 UEG852238:UEG853111 UOC852238:UOC853111 UXY852238:UXY853111 VHU852238:VHU853111 VRQ852238:VRQ853111 WBM852238:WBM853111 WLI852238:WLI853111 WVE852238:WVE853111 M917780:M918653 IS917774:IS918647 SO917774:SO918647 ACK917774:ACK918647 AMG917774:AMG918647 AWC917774:AWC918647 BFY917774:BFY918647 BPU917774:BPU918647 BZQ917774:BZQ918647 CJM917774:CJM918647 CTI917774:CTI918647 DDE917774:DDE918647 DNA917774:DNA918647 DWW917774:DWW918647 EGS917774:EGS918647 EQO917774:EQO918647 FAK917774:FAK918647 FKG917774:FKG918647 FUC917774:FUC918647 GDY917774:GDY918647 GNU917774:GNU918647 GXQ917774:GXQ918647 HHM917774:HHM918647 HRI917774:HRI918647 IBE917774:IBE918647 ILA917774:ILA918647 IUW917774:IUW918647 JES917774:JES918647 JOO917774:JOO918647 JYK917774:JYK918647 KIG917774:KIG918647 KSC917774:KSC918647 LBY917774:LBY918647 LLU917774:LLU918647 LVQ917774:LVQ918647 MFM917774:MFM918647 MPI917774:MPI918647 MZE917774:MZE918647 NJA917774:NJA918647 NSW917774:NSW918647 OCS917774:OCS918647 OMO917774:OMO918647 OWK917774:OWK918647 PGG917774:PGG918647 PQC917774:PQC918647 PZY917774:PZY918647 QJU917774:QJU918647 QTQ917774:QTQ918647 RDM917774:RDM918647 RNI917774:RNI918647 RXE917774:RXE918647 SHA917774:SHA918647 SQW917774:SQW918647 TAS917774:TAS918647 TKO917774:TKO918647 TUK917774:TUK918647 UEG917774:UEG918647 UOC917774:UOC918647 UXY917774:UXY918647 VHU917774:VHU918647 VRQ917774:VRQ918647 WBM917774:WBM918647 WLI917774:WLI918647 WVE917774:WVE918647 M983316:M984189 IS983310:IS984183 SO983310:SO984183 ACK983310:ACK984183 AMG983310:AMG984183 AWC983310:AWC984183 BFY983310:BFY984183 BPU983310:BPU984183 BZQ983310:BZQ984183 CJM983310:CJM984183 CTI983310:CTI984183 DDE983310:DDE984183 DNA983310:DNA984183 DWW983310:DWW984183 EGS983310:EGS984183 EQO983310:EQO984183 FAK983310:FAK984183 FKG983310:FKG984183 FUC983310:FUC984183 GDY983310:GDY984183 GNU983310:GNU984183 GXQ983310:GXQ984183 HHM983310:HHM984183 HRI983310:HRI984183 IBE983310:IBE984183 ILA983310:ILA984183 IUW983310:IUW984183 JES983310:JES984183 JOO983310:JOO984183 JYK983310:JYK984183 KIG983310:KIG984183 KSC983310:KSC984183 LBY983310:LBY984183 LLU983310:LLU984183 LVQ983310:LVQ984183 MFM983310:MFM984183 MPI983310:MPI984183 MZE983310:MZE984183 NJA983310:NJA984183 NSW983310:NSW984183 OCS983310:OCS984183 OMO983310:OMO984183 OWK983310:OWK984183 PGG983310:PGG984183 PQC983310:PQC984183 PZY983310:PZY984183 QJU983310:QJU984183 QTQ983310:QTQ984183 RDM983310:RDM984183 RNI983310:RNI984183 RXE983310:RXE984183 SHA983310:SHA984183 SQW983310:SQW984183 TAS983310:TAS984183 TKO983310:TKO984183 TUK983310:TUK984183 UEG983310:UEG984183 UOC983310:UOC984183 UXY983310:UXY984183 VHU983310:VHU984183 VRQ983310:VRQ984183 WBM983310:WBM984183 WLI983310:WLI984183 IW348:IW1142 Q354:Q1148 SO348:SO1143 ACK348:ACK1143 AMG348:AMG1143 AWC348:AWC1143 BFY348:BFY1143 BPU348:BPU1143 BZQ348:BZQ1143 CJM348:CJM1143 CTI348:CTI1143 DDE348:DDE1143 DNA348:DNA1143 DWW348:DWW1143 EGS348:EGS1143 EQO348:EQO1143 FAK348:FAK1143 FKG348:FKG1143 FUC348:FUC1143 GDY348:GDY1143 GNU348:GNU1143 GXQ348:GXQ1143 HHM348:HHM1143 HRI348:HRI1143 IBE348:IBE1143 ILA348:ILA1143 IUW348:IUW1143 JES348:JES1143 JOO348:JOO1143 JYK348:JYK1143 KIG348:KIG1143 KSC348:KSC1143 LBY348:LBY1143 LLU348:LLU1143 LVQ348:LVQ1143 MFM348:MFM1143 MPI348:MPI1143 MZE348:MZE1143 NJA348:NJA1143 NSW348:NSW1143 OCS348:OCS1143 OMO348:OMO1143 OWK348:OWK1143 PGG348:PGG1143 PQC348:PQC1143 PZY348:PZY1143 QJU348:QJU1143 QTQ348:QTQ1143 RDM348:RDM1143 RNI348:RNI1143 RXE348:RXE1143 SHA348:SHA1143 SQW348:SQW1143 TAS348:TAS1143 TKO348:TKO1143 TUK348:TUK1143 UEG348:UEG1143 UOC348:UOC1143 UXY348:UXY1143 VHU348:VHU1143 VRQ348:VRQ1143 WBM348:WBM1143 WLI348:WLI1143 WVE348:WVE1143 IS348:IS1143 WVI348:WVI1142 WLM348:WLM1142 WBQ348:WBQ1142 VRU348:VRU1142 VHY348:VHY1142 UYC348:UYC1142 UOG348:UOG1142 UEK348:UEK1142 TUO348:TUO1142 TKS348:TKS1142 TAW348:TAW1142 SRA348:SRA1142 SHE348:SHE1142 RXI348:RXI1142 RNM348:RNM1142 RDQ348:RDQ1142 QTU348:QTU1142 QJY348:QJY1142 QAC348:QAC1142 PQG348:PQG1142 PGK348:PGK1142 OWO348:OWO1142 OMS348:OMS1142 OCW348:OCW1142 NTA348:NTA1142 NJE348:NJE1142 MZI348:MZI1142 MPM348:MPM1142 MFQ348:MFQ1142 LVU348:LVU1142 LLY348:LLY1142 LCC348:LCC1142 KSG348:KSG1142 KIK348:KIK1142 JYO348:JYO1142 JOS348:JOS1142 JEW348:JEW1142 IVA348:IVA1142 ILE348:ILE1142 IBI348:IBI1142 HRM348:HRM1142 HHQ348:HHQ1142 GXU348:GXU1142 GNY348:GNY1142 GEC348:GEC1142 FUG348:FUG1142 FKK348:FKK1142 FAO348:FAO1142 EQS348:EQS1142 EGW348:EGW1142 DXA348:DXA1142 DNE348:DNE1142 DDI348:DDI1142 CTM348:CTM1142 CJQ348:CJQ1142 BZU348:BZU1142 BPY348:BPY1142 BGC348:BGC1142 AWG348:AWG1142 AMK348:AMK1142 ACO348:ACO1142 SS348:SS1142 M354:M1149 Q20 AWG20 BGC20 BPY20 BZU20 CJQ20 CTM20 DDI20 DNE20 DXA20 EGW20 EQS20 FAO20 FKK20 FUG20 GEC20 GNY20 GXU20 HHQ20 HRM20 IBI20 ILE20 IVA20 JEW20 JOS20 JYO20 KIK20 KSG20 LCC20 LLY20 LVU20 MFQ20 MPM20 MZI20 NJE20 NTA20 OCW20 OMS20 OWO20 PGK20 PQG20 QAC20 QJY20 QTU20 RDQ20 RNM20 RXI20 SHE20 SRA20 TAW20 TKS20 TUO20 UEK20 UOG20 UYC20 VHY20 VRU20 WBQ20 WLM20 WVI20 SO20 IW20 IS20 WVE20 WLI20 WBM20 VRQ20 VHU20 UXY20 UOC20 UEG20 TUK20 TKO20 TAS20 SQW20 SHA20 RXE20 RNI20 RDM20 QTQ20 QJU20 PZY20 PQC20 PGG20 OWK20 OMO20 OCS20 NSW20 NJA20 MZE20 MPI20 MFM20 LVQ20 LLU20 LBY20 KSC20 KIG20 JYK20 JOO20 JES20 IUW20 ILA20 IBE20 HRI20 HHM20 GXQ20 GNU20 GDY20 FUC20 FKG20 FAK20 EQO20 EGS20 DWW20 DNA20 DDE20 CTI20 CJM20 BZQ20 BPU20 BFY20 AWC20 AMG20 ACK20 SS20 ACO20 AMK20 M20 BGC159 BPY159 BZU159 CJQ159 CTM159 DDI159 DNE159 DXA159 EGW159 EQS159 FAO159 FKK159 FUG159 GEC159 GNY159 GXU159 HHQ159 HRM159 IBI159 ILE159 IVA159 JEW159 JOS159 JYO159 KIK159 KSG159 LCC159 LLY159 LVU159 MFQ159 MPM159 MZI159 NJE159 NTA159 OCW159 OMS159 OWO159 PGK159 PQG159 QAC159 QJY159 QTU159 RDQ159 RNM159 RXI159 SHE159 SRA159 TAW159 TKS159 TUO159 UEK159 UOG159 UYC159 VHY159 VRU159 WBQ159 WLM159 WVI159 SO159 IW159 IS159 WVE159 WLI159 WBM159 VRQ159 VHU159 UXY159 UOC159 UEG159 TUK159 TKO159 TAS159 SQW159 SHA159 RXE159 RNI159 RDM159 QTQ159 QJU159 PZY159 PQC159 PGG159 OWK159 OMO159 OCS159 NSW159 NJA159 MZE159 MPI159 MFM159 LVQ159 LLU159 LBY159 KSC159 KIG159 JYK159 JOO159 JES159 IUW159 ILA159 IBE159 HRI159 HHM159 GXQ159 GNU159 GDY159 FUC159 FKG159 FAK159 EQO159 EGS159 DWW159 DNA159 DDE159 CTI159 CJM159 BZQ159 BPU159 BFY159 AWC159 AMG159 ACK159 SS159 ACO159 J158 N158 AMK159 AWD158 AMH158 ACL158 SP158 ACH158 AMD158 AVZ158 BFV158 BPR158 BZN158 CJJ158 CTF158 DDB158 DMX158 DWT158 EGP158 EQL158 FAH158 FKD158 FTZ158 GDV158 GNR158 GXN158 HHJ158 HRF158 IBB158 IKX158 IUT158 JEP158 JOL158 JYH158 KID158 KRZ158 LBV158 LLR158 LVN158 MFJ158 MPF158 MZB158 NIX158 NST158 OCP158 OML158 OWH158 PGD158 PPZ158 PZV158 QJR158 QTN158 RDJ158 RNF158 RXB158 SGX158 SQT158 TAP158 TKL158 TUH158 UED158 UNZ158 UXV158 VHR158 VRN158 WBJ158 WLF158 WVB158 IP158 IT158 SL158 WVF158 WLJ158 WBN158 VRR158 VHV158 UXZ158 UOD158 UEH158 TUL158 TKP158 TAT158 SQX158 SHB158 RXF158 RNJ158 RDN158 QTR158 QJV158 PZZ158 PQD158 PGH158 OWL158 OMP158 OCT158 NSX158 NJB158 MZF158 MPJ158 MFN158 LVR158 LLV158 LBZ158 KSD158 KIH158 JYL158 JOP158 JET158 IUX158 ILB158 IBF158 HRJ158 HHN158 GXR158 GNV158 GDZ158 FUD158 FKH158 FAL158 EQP158 EGT158 DWX158 DNB158 DDF158 CTJ158 CJN158 BZR158 BPV158 BFZ158 AWG159 M159:M165 Q171 M171 Q256:Q258 M256:M258 M308:M311 WTY278 WSO279 SI273 ACE273 AMA273 AVW273 BFS273 BPO273 BZK273 CJG273 CTC273 DCY273 DMU273 DWQ273 EGM273 EQI273 FAE273 FKA273 FTW273 GDS273 GNO273 GXK273 HHG273 HRC273 IAY273 IKU273 IUQ273 JEM273 JOI273 JYE273 KIA273 KRW273 LBS273 LLO273 LVK273 MFG273 MPC273 MYY273 NIU273 NSQ273 OCM273 OMI273 OWE273 PGA273 PPW273 PZS273 QJO273 QTK273 RDG273 RNC273 RWY273 SGU273 SQQ273 TAM273 TKI273 TUE273 UEA273 UNW273 UXS273 VHO273 VRK273 WBG273 WLC273 WUY273 IM273 WVC273 WLG273 WBK273 VRO273 VHS273 UXW273 UOA273 UEE273 TUI273 TKM273 TAQ273 SQU273 SGY273 RXC273 RNG273 RDK273 QTO273 QJS273 PZW273 PQA273 PGE273 OWI273 OMM273 OCQ273 NSU273 NIY273 MZC273 MPG273 MFK273 LVO273 LLS273 LBW273 KSA273 KIE273 JYI273 JOM273 JEQ273 IUU273 IKY273 IBC273 HRG273 HHK273 GXO273 GNS273 GDW273 FUA273 FKE273 FAI273 EQM273 EGQ273 DWU273 DMY273 DDC273 CTG273 CJK273 BZO273 BPS273 BFW273 AWA273 AME273 ACI273 SM273 IQ273 IX264:IX265 WBO344:WBO345 VRS344:VRS345 VHW344:VHW345 UYA344:UYA345 UOE344:UOE345 UEI344:UEI345 TUM344:TUM345 TKQ344:TKQ345 TAU344:TAU345 SQY344:SQY345 SHC344:SHC345 RXG344:RXG345 RNK344:RNK345 RDO344:RDO345 QTS344:QTS345 QJW344:QJW345 QAA344:QAA345 PQE344:PQE345 PGI344:PGI345 OWM344:OWM345 OMQ344:OMQ345 OCU344:OCU345 NSY344:NSY345 NJC344:NJC345 MZG344:MZG345 MPK344:MPK345 MFO344:MFO345 LVS344:LVS345 LLW344:LLW345 LCA344:LCA345 KSE344:KSE345 KII344:KII345 JYM344:JYM345 JOQ344:JOQ345 JEU344:JEU345 IUY344:IUY345 ILC344:ILC345 IBG344:IBG345 HRK344:HRK345 HHO344:HHO345 GXS344:GXS345 GNW344:GNW345 GEA344:GEA345 FUE344:FUE345 FKI344:FKI345 FAM344:FAM345 EQQ344:EQQ345 EGU344:EGU345 DWY344:DWY345 DNC344:DNC345 DDG344:DDG345 CTK344:CTK345 CJO344:CJO345 BZS344:BZS345 BPW344:BPW345 BGA344:BGA345 AWE344:AWE345 AMI344:AMI345 ACM344:ACM345 SQ344:SQ345 IU344:IU345 WVG344:WVG345 ACQ344:ACQ345 AMM344:AMM345 AWI344:AWI345 BGE344:BGE345 BQA344:BQA345 BZW344:BZW345 CJS344:CJS345 CTO344:CTO345 DDK344:DDK345 DNG344:DNG345 DXC344:DXC345 EGY344:EGY345 EQU344:EQU345 FAQ344:FAQ345 FKM344:FKM345 FUI344:FUI345 GEE344:GEE345 GOA344:GOA345 GXW344:GXW345 HHS344:HHS345 HRO344:HRO345 IBK344:IBK345 ILG344:ILG345 IVC344:IVC345 JEY344:JEY345 JOU344:JOU345 JYQ344:JYQ345 KIM344:KIM345 KSI344:KSI345 LCE344:LCE345 LMA344:LMA345 LVW344:LVW345 MFS344:MFS345 MPO344:MPO345 MZK344:MZK345 NJG344:NJG345 NTC344:NTC345 OCY344:OCY345 OMU344:OMU345 OWQ344:OWQ345 PGM344:PGM345 PQI344:PQI345 QAE344:QAE345 QKA344:QKA345 QTW344:QTW345 RDS344:RDS345 RNO344:RNO345 RXK344:RXK345 SHG344:SHG345 SRC344:SRC345 TAY344:TAY345 TKU344:TKU345 TUQ344:TUQ345 UEM344:UEM345 UOI344:UOI345 UYE344:UYE345 VIA344:VIA345 VRW344:VRW345 WBS344:WBS345 WLO344:WLO345 WVK344:WVK345 IY344:IY345 SU344:SU345 WLK344:WLK345 R334:R345 N334:N345 WVN264:WVN265 WVJ264:WVJ265 WLR264:WLR265 WLN264:WLN265 WBV264:WBV265 WBR264:WBR265 VRZ264:VRZ265 VRV264:VRV265 VID264:VID265 VHZ264:VHZ265 UYH264:UYH265 UYD264:UYD265 UOL264:UOL265 UOH264:UOH265 UEP264:UEP265 UEL264:UEL265 TUT264:TUT265 TUP264:TUP265 TKX264:TKX265 TKT264:TKT265 TBB264:TBB265 TAX264:TAX265 SRF264:SRF265 SRB264:SRB265 SHJ264:SHJ265 SHF264:SHF265 RXN264:RXN265 RXJ264:RXJ265 RNR264:RNR265 RNN264:RNN265 RDV264:RDV265 RDR264:RDR265 QTZ264:QTZ265 QTV264:QTV265 QKD264:QKD265 QJZ264:QJZ265 QAH264:QAH265 QAD264:QAD265 PQL264:PQL265 PQH264:PQH265 PGP264:PGP265 PGL264:PGL265 OWT264:OWT265 OWP264:OWP265 OMX264:OMX265 OMT264:OMT265 ODB264:ODB265 OCX264:OCX265 NTF264:NTF265 NTB264:NTB265 NJJ264:NJJ265 NJF264:NJF265 MZN264:MZN265 MZJ264:MZJ265 MPR264:MPR265 MPN264:MPN265 MFV264:MFV265 MFR264:MFR265 LVZ264:LVZ265 LVV264:LVV265 LMD264:LMD265 LLZ264:LLZ265 LCH264:LCH265 LCD264:LCD265 KSL264:KSL265 KSH264:KSH265 KIP264:KIP265 KIL264:KIL265 JYT264:JYT265 JYP264:JYP265 JOX264:JOX265 JOT264:JOT265 JFB264:JFB265 JEX264:JEX265 IVF264:IVF265 IVB264:IVB265 ILJ264:ILJ265 ILF264:ILF265 IBN264:IBN265 IBJ264:IBJ265 HRR264:HRR265 HRN264:HRN265 HHV264:HHV265 HHR264:HHR265 GXZ264:GXZ265 GXV264:GXV265 GOD264:GOD265 GNZ264:GNZ265 GEH264:GEH265 GED264:GED265 FUL264:FUL265 FUH264:FUH265 FKP264:FKP265 FKL264:FKL265 FAT264:FAT265 FAP264:FAP265 EQX264:EQX265 EQT264:EQT265 EHB264:EHB265 EGX264:EGX265 DXF264:DXF265 DXB264:DXB265 DNJ264:DNJ265 DNF264:DNF265 DDN264:DDN265 DDJ264:DDJ265 CTR264:CTR265 CTN264:CTN265 CJV264:CJV265 CJR264:CJR265 BZZ264:BZZ265 BZV264:BZV265 BQD264:BQD265 BPZ264:BPZ265 BGH264:BGH265 BGD264:BGD265 AWL264:AWL265 AWH264:AWH265 AMP264:AMP265 AML264:AML265 ACT264:ACT265 ACP264:ACP265 SX264:SX265 ST264:ST265 JB264:JB265 WSL292 WKG278 WKC278 WAK278 WAG278 VQO278 VQK278 VGS278 VGO278 UWW278 UWS278 UNA278 UMW278 UDE278 UDA278 TTI278 TTE278 TJM278 TJI278 SZQ278 SZM278 SPU278 SPQ278 SFY278 SFU278 RWC278 RVY278 RMG278 RMC278 RCK278 RCG278 QSO278 QSK278 QIS278 QIO278 PYW278 PYS278 PPA278 POW278 PFE278 PFA278 OVI278 OVE278 OLM278 OLI278 OBQ278 OBM278 NRU278 NRQ278 NHY278 NHU278 MYC278 MXY278 MOG278 MOC278 MEK278 MEG278 LUO278 LUK278 LKS278 LKO278 LAW278 LAS278 KRA278 KQW278 KHE278 KHA278 JXI278 JXE278 JNM278 JNI278 JDQ278 JDM278 ITU278 ITQ278 IJY278 IJU278 IAC278 HZY278 HQG278 HQC278 HGK278 HGG278 GWO278 GWK278 GMS278 GMO278 GCW278 GCS278 FTA278 FSW278 FJE278 FJA278 EZI278 EZE278 EPM278 EPI278 EFQ278 EFM278 DVU278 DVQ278 DLY278 DLU278 DCC278 DBY278 CSG278 CSC278 CIK278 CIG278 BYO278 BYK278 BOS278 BOO278 BEW278 BES278 AVA278 AUW278 ALE278 ALA278 ABI278 ABE278 RM278 RI278 HQ278 HM278 Q274:Q277 WUC278 M228:M230 WSK279 WIS279 WIO279 VYW279 VYS279 VPA279 VOW279 VFE279 VFA279 UVI279 UVE279 ULM279 ULI279 UBQ279 UBM279 TRU279 TRQ279 THY279 THU279 SYC279 SXY279 SOG279 SOC279 SEK279 SEG279 RUO279 RUK279 RKS279 RKO279 RAW279 RAS279 QRA279 QQW279 QHE279 QHA279 PXI279 PXE279 PNM279 PNI279 PDQ279 PDM279 OTU279 OTQ279 OJY279 OJU279 OAC279 NZY279 NQG279 NQC279 NGK279 NGG279 MWO279 MWK279 MMS279 MMO279 MCW279 MCS279 LTA279 LSW279 LJE279 LJA279 KZI279 KZE279 KPM279 KPI279 KFQ279 KFM279 JVU279 JVQ279 JLY279 JLU279 JCC279 JBY279 ISG279 ISC279 IIK279 IIG279 HYO279 HYK279 HOS279 HOO279 HEW279 HES279 GVA279 GUW279 GLE279 GLA279 GBI279 GBE279 FRM279 FRI279 FHQ279 FHM279 EXU279 EXQ279 ENY279 ENU279 EEC279 EDY279 DUG279 DUC279 DKK279 DKG279 DAO279 DAK279 CQS279 CQO279 CGW279 CGS279 BXA279 BWW279 BNE279 BNA279 BDI279 BDE279 ATM279 ATI279 AJQ279 AJM279 ZU279 ZQ279 PY279 PU279 GC279 FY279 M270:M272 WSH292 WIP292 WIL292 VYT292 VYP292 VOX292 VOT292 VFB292 VEX292 UVF292 UVB292 ULJ292 ULF292 UBN292 UBJ292 TRR292 TRN292 THV292 THR292 SXZ292 SXV292 SOD292 SNZ292 SEH292 SED292 RUL292 RUH292 RKP292 RKL292 RAT292 RAP292 QQX292 QQT292 QHB292 QGX292 PXF292 PXB292 PNJ292 PNF292 PDN292 PDJ292 OTR292 OTN292 OJV292 OJR292 NZZ292 NZV292 NQD292 NPZ292 NGH292 NGD292 MWL292 MWH292 MMP292 MML292 MCT292 MCP292 LSX292 LST292 LJB292 LIX292 KZF292 KZB292 KPJ292 KPF292 KFN292 KFJ292 JVR292 JVN292 JLV292 JLR292 JBZ292 JBV292 ISD292 IRZ292 IIH292 IID292 HYL292 HYH292 HOP292 HOL292 HET292 HEP292 GUX292 GUT292 GLB292 GKX292 GBF292 GBB292 FRJ292 FRF292 FHN292 FHJ292 EXR292 EXN292 ENV292 ENR292 EDZ292 EDV292 DUD292 DTZ292 DKH292 DKD292 DAL292 DAH292 CQP292 CQL292 CGT292 CGP292 BWX292 BWT292 BNB292 BMX292 BDF292 BDB292 ATJ292 ATF292 AJN292 AJJ292 ZR292 ZN292 PV292 PR292 FZ292 FV292 M274:M277 Q330 M279:M294 Q159:Q165 Q201 WVY201 M201:N201 JI201:JJ201 TE201:TF201 ADA201:ADB201 AMW201:AMX201 AWS201:AWT201 BGO201:BGP201 BQK201:BQL201 CAG201:CAH201 CKC201:CKD201 CTY201:CTZ201 DDU201:DDV201 DNQ201:DNR201 DXM201:DXN201 EHI201:EHJ201 ERE201:ERF201 FBA201:FBB201 FKW201:FKX201 FUS201:FUT201 GEO201:GEP201 GOK201:GOL201 GYG201:GYH201 HIC201:HID201 HRY201:HRZ201 IBU201:IBV201 ILQ201:ILR201 IVM201:IVN201 JFI201:JFJ201 JPE201:JPF201 JZA201:JZB201 KIW201:KIX201 KSS201:KST201 LCO201:LCP201 LMK201:LML201 LWG201:LWH201 MGC201:MGD201 MPY201:MPZ201 MZU201:MZV201 NJQ201:NJR201 NTM201:NTN201 ODI201:ODJ201 ONE201:ONF201 OXA201:OXB201 PGW201:PGX201 PQS201:PQT201 QAO201:QAP201 QKK201:QKL201 QUG201:QUH201 REC201:RED201 RNY201:RNZ201 RXU201:RXV201 SHQ201:SHR201 SRM201:SRN201 TBI201:TBJ201 TLE201:TLF201 TVA201:TVB201 UEW201:UEX201 UOS201:UOT201 UYO201:UYP201 VIK201:VIL201 VSG201:VSH201 WCC201:WCD201 WLY201:WLZ201 WVU201:WVV201 JM201 TI201 ADE201 ANA201 AWW201 BGS201 BQO201 CAK201 CKG201 CUC201 DDY201 DNU201 DXQ201 EHM201 ERI201 FBE201 FLA201 FUW201 GES201 GOO201 GYK201 HIG201 HSC201 IBY201 ILU201 IVQ201 JFM201 JPI201 JZE201 KJA201 KSW201 LCS201 LMO201 LWK201 MGG201 MQC201 MZY201 NJU201 NTQ201 ODM201 ONI201 OXE201 PHA201 PQW201 QAS201 QKO201 QUK201 REG201 ROC201 RXY201 SHU201 SRQ201 TBM201 TLI201 TVE201 UFA201 UOW201 UYS201 VIO201 VSK201 WCG201 J331 M314:M315 WTY316:WTY317 WKG316:WKG317 WKC316:WKC317 WAK316:WAK317 WAG316:WAG317 VQO316:VQO317 VQK316:VQK317 VGS316:VGS317 VGO316:VGO317 UWW316:UWW317 UWS316:UWS317 UNA316:UNA317 UMW316:UMW317 UDE316:UDE317 UDA316:UDA317 TTI316:TTI317 TTE316:TTE317 TJM316:TJM317 TJI316:TJI317 SZQ316:SZQ317 SZM316:SZM317 SPU316:SPU317 SPQ316:SPQ317 SFY316:SFY317 SFU316:SFU317 RWC316:RWC317 RVY316:RVY317 RMG316:RMG317 RMC316:RMC317 RCK316:RCK317 RCG316:RCG317 QSO316:QSO317 QSK316:QSK317 QIS316:QIS317 QIO316:QIO317 PYW316:PYW317 PYS316:PYS317 PPA316:PPA317 POW316:POW317 PFE316:PFE317 PFA316:PFA317 OVI316:OVI317 OVE316:OVE317 OLM316:OLM317 OLI316:OLI317 OBQ316:OBQ317 OBM316:OBM317 NRU316:NRU317 NRQ316:NRQ317 NHY316:NHY317 NHU316:NHU317 MYC316:MYC317 MXY316:MXY317 MOG316:MOG317 MOC316:MOC317 MEK316:MEK317 MEG316:MEG317 LUO316:LUO317 LUK316:LUK317 LKS316:LKS317 LKO316:LKO317 LAW316:LAW317 LAS316:LAS317 KRA316:KRA317 KQW316:KQW317 KHE316:KHE317 KHA316:KHA317 JXI316:JXI317 JXE316:JXE317 JNM316:JNM317 JNI316:JNI317 JDQ316:JDQ317 JDM316:JDM317 ITU316:ITU317 ITQ316:ITQ317 IJY316:IJY317 IJU316:IJU317 IAC316:IAC317 HZY316:HZY317 HQG316:HQG317 HQC316:HQC317 HGK316:HGK317 HGG316:HGG317 GWO316:GWO317 GWK316:GWK317 GMS316:GMS317 GMO316:GMO317 GCW316:GCW317 GCS316:GCS317 FTA316:FTA317 FSW316:FSW317 FJE316:FJE317 FJA316:FJA317 EZI316:EZI317 EZE316:EZE317 EPM316:EPM317 EPI316:EPI317 EFQ316:EFQ317 EFM316:EFM317 DVU316:DVU317 DVQ316:DVQ317 DLY316:DLY317 DLU316:DLU317 DCC316:DCC317 DBY316:DBY317 CSG316:CSG317 CSC316:CSC317 CIK316:CIK317 CIG316:CIG317 BYO316:BYO317 BYK316:BYK317 BOS316:BOS317 BOO316:BOO317 BEW316:BEW317 BES316:BES317 AVA316:AVA317 AUW316:AUW317 ALE316:ALE317 ALA316:ALA317 ABI316:ABI317 ABE316:ABE317 RM316:RM317 RI316:RI317 HQ316:HQ317 HM316:HM317 WUC333 WMC201 WUC316:WUC317 K332 WTY333 WKG333 WKC333 WAK333 WAG333 VQO333 VQK333 VGS333 VGO333 UWW333 UWS333 UNA333 UMW333 UDE333 UDA333 TTI333 TTE333 TJM333 TJI333 SZQ333 SZM333 SPU333 SPQ333 SFY333 SFU333 RWC333 RVY333 RMG333 RMC333 RCK333 RCG333 QSO333 QSK333 QIS333 QIO333 PYW333 PYS333 PPA333 POW333 PFE333 PFA333 OVI333 OVE333 OLM333 OLI333 OBQ333 OBM333 NRU333 NRQ333 NHY333 NHU333 MYC333 MXY333 MOG333 MOC333 MEK333 MEG333 LUO333 LUK333 LKS333 LKO333 LAW333 LAS333 KRA333 KQW333 KHE333 KHA333 JXI333 JXE333 JNM333 JNI333 JDQ333 JDM333 ITU333 ITQ333 IJY333 IJU333 IAC333 HZY333 HQG333 HQC333 HGK333 HGG333 GWO333 GWK333 GMS333 GMO333 GCW333 GCS333 FTA333 FSW333 FJE333 FJA333 EZI333 EZE333 EPM333 EPI333 EFQ333 EFM333 DVU333 DVQ333 DLY333 DLU333 DCC333 DBY333 CSG333 CSC333 CIK333 CIG333 BYO333 BYK333 BOS333 BOO333 BEW333 BES333 AVA333 AUW333 ALE333 ALA333 ABI333 ABE333 RM333 RI333 HQ333 M318:M330 HM333">
      <formula1>9</formula1>
    </dataValidation>
    <dataValidation type="textLength" operator="equal" allowBlank="1" showInputMessage="1" showErrorMessage="1" error="БИН должен содержать 12 символов" sqref="WWU983310:WWU984182 AY65812:AY66684 KI65806:KI66678 UE65806:UE66678 AEA65806:AEA66678 ANW65806:ANW66678 AXS65806:AXS66678 BHO65806:BHO66678 BRK65806:BRK66678 CBG65806:CBG66678 CLC65806:CLC66678 CUY65806:CUY66678 DEU65806:DEU66678 DOQ65806:DOQ66678 DYM65806:DYM66678 EII65806:EII66678 ESE65806:ESE66678 FCA65806:FCA66678 FLW65806:FLW66678 FVS65806:FVS66678 GFO65806:GFO66678 GPK65806:GPK66678 GZG65806:GZG66678 HJC65806:HJC66678 HSY65806:HSY66678 ICU65806:ICU66678 IMQ65806:IMQ66678 IWM65806:IWM66678 JGI65806:JGI66678 JQE65806:JQE66678 KAA65806:KAA66678 KJW65806:KJW66678 KTS65806:KTS66678 LDO65806:LDO66678 LNK65806:LNK66678 LXG65806:LXG66678 MHC65806:MHC66678 MQY65806:MQY66678 NAU65806:NAU66678 NKQ65806:NKQ66678 NUM65806:NUM66678 OEI65806:OEI66678 OOE65806:OOE66678 OYA65806:OYA66678 PHW65806:PHW66678 PRS65806:PRS66678 QBO65806:QBO66678 QLK65806:QLK66678 QVG65806:QVG66678 RFC65806:RFC66678 ROY65806:ROY66678 RYU65806:RYU66678 SIQ65806:SIQ66678 SSM65806:SSM66678 TCI65806:TCI66678 TME65806:TME66678 TWA65806:TWA66678 UFW65806:UFW66678 UPS65806:UPS66678 UZO65806:UZO66678 VJK65806:VJK66678 VTG65806:VTG66678 WDC65806:WDC66678 WMY65806:WMY66678 WWU65806:WWU66678 AY131348:AY132220 KI131342:KI132214 UE131342:UE132214 AEA131342:AEA132214 ANW131342:ANW132214 AXS131342:AXS132214 BHO131342:BHO132214 BRK131342:BRK132214 CBG131342:CBG132214 CLC131342:CLC132214 CUY131342:CUY132214 DEU131342:DEU132214 DOQ131342:DOQ132214 DYM131342:DYM132214 EII131342:EII132214 ESE131342:ESE132214 FCA131342:FCA132214 FLW131342:FLW132214 FVS131342:FVS132214 GFO131342:GFO132214 GPK131342:GPK132214 GZG131342:GZG132214 HJC131342:HJC132214 HSY131342:HSY132214 ICU131342:ICU132214 IMQ131342:IMQ132214 IWM131342:IWM132214 JGI131342:JGI132214 JQE131342:JQE132214 KAA131342:KAA132214 KJW131342:KJW132214 KTS131342:KTS132214 LDO131342:LDO132214 LNK131342:LNK132214 LXG131342:LXG132214 MHC131342:MHC132214 MQY131342:MQY132214 NAU131342:NAU132214 NKQ131342:NKQ132214 NUM131342:NUM132214 OEI131342:OEI132214 OOE131342:OOE132214 OYA131342:OYA132214 PHW131342:PHW132214 PRS131342:PRS132214 QBO131342:QBO132214 QLK131342:QLK132214 QVG131342:QVG132214 RFC131342:RFC132214 ROY131342:ROY132214 RYU131342:RYU132214 SIQ131342:SIQ132214 SSM131342:SSM132214 TCI131342:TCI132214 TME131342:TME132214 TWA131342:TWA132214 UFW131342:UFW132214 UPS131342:UPS132214 UZO131342:UZO132214 VJK131342:VJK132214 VTG131342:VTG132214 WDC131342:WDC132214 WMY131342:WMY132214 WWU131342:WWU132214 AY196884:AY197756 KI196878:KI197750 UE196878:UE197750 AEA196878:AEA197750 ANW196878:ANW197750 AXS196878:AXS197750 BHO196878:BHO197750 BRK196878:BRK197750 CBG196878:CBG197750 CLC196878:CLC197750 CUY196878:CUY197750 DEU196878:DEU197750 DOQ196878:DOQ197750 DYM196878:DYM197750 EII196878:EII197750 ESE196878:ESE197750 FCA196878:FCA197750 FLW196878:FLW197750 FVS196878:FVS197750 GFO196878:GFO197750 GPK196878:GPK197750 GZG196878:GZG197750 HJC196878:HJC197750 HSY196878:HSY197750 ICU196878:ICU197750 IMQ196878:IMQ197750 IWM196878:IWM197750 JGI196878:JGI197750 JQE196878:JQE197750 KAA196878:KAA197750 KJW196878:KJW197750 KTS196878:KTS197750 LDO196878:LDO197750 LNK196878:LNK197750 LXG196878:LXG197750 MHC196878:MHC197750 MQY196878:MQY197750 NAU196878:NAU197750 NKQ196878:NKQ197750 NUM196878:NUM197750 OEI196878:OEI197750 OOE196878:OOE197750 OYA196878:OYA197750 PHW196878:PHW197750 PRS196878:PRS197750 QBO196878:QBO197750 QLK196878:QLK197750 QVG196878:QVG197750 RFC196878:RFC197750 ROY196878:ROY197750 RYU196878:RYU197750 SIQ196878:SIQ197750 SSM196878:SSM197750 TCI196878:TCI197750 TME196878:TME197750 TWA196878:TWA197750 UFW196878:UFW197750 UPS196878:UPS197750 UZO196878:UZO197750 VJK196878:VJK197750 VTG196878:VTG197750 WDC196878:WDC197750 WMY196878:WMY197750 WWU196878:WWU197750 AY262420:AY263292 KI262414:KI263286 UE262414:UE263286 AEA262414:AEA263286 ANW262414:ANW263286 AXS262414:AXS263286 BHO262414:BHO263286 BRK262414:BRK263286 CBG262414:CBG263286 CLC262414:CLC263286 CUY262414:CUY263286 DEU262414:DEU263286 DOQ262414:DOQ263286 DYM262414:DYM263286 EII262414:EII263286 ESE262414:ESE263286 FCA262414:FCA263286 FLW262414:FLW263286 FVS262414:FVS263286 GFO262414:GFO263286 GPK262414:GPK263286 GZG262414:GZG263286 HJC262414:HJC263286 HSY262414:HSY263286 ICU262414:ICU263286 IMQ262414:IMQ263286 IWM262414:IWM263286 JGI262414:JGI263286 JQE262414:JQE263286 KAA262414:KAA263286 KJW262414:KJW263286 KTS262414:KTS263286 LDO262414:LDO263286 LNK262414:LNK263286 LXG262414:LXG263286 MHC262414:MHC263286 MQY262414:MQY263286 NAU262414:NAU263286 NKQ262414:NKQ263286 NUM262414:NUM263286 OEI262414:OEI263286 OOE262414:OOE263286 OYA262414:OYA263286 PHW262414:PHW263286 PRS262414:PRS263286 QBO262414:QBO263286 QLK262414:QLK263286 QVG262414:QVG263286 RFC262414:RFC263286 ROY262414:ROY263286 RYU262414:RYU263286 SIQ262414:SIQ263286 SSM262414:SSM263286 TCI262414:TCI263286 TME262414:TME263286 TWA262414:TWA263286 UFW262414:UFW263286 UPS262414:UPS263286 UZO262414:UZO263286 VJK262414:VJK263286 VTG262414:VTG263286 WDC262414:WDC263286 WMY262414:WMY263286 WWU262414:WWU263286 AY327956:AY328828 KI327950:KI328822 UE327950:UE328822 AEA327950:AEA328822 ANW327950:ANW328822 AXS327950:AXS328822 BHO327950:BHO328822 BRK327950:BRK328822 CBG327950:CBG328822 CLC327950:CLC328822 CUY327950:CUY328822 DEU327950:DEU328822 DOQ327950:DOQ328822 DYM327950:DYM328822 EII327950:EII328822 ESE327950:ESE328822 FCA327950:FCA328822 FLW327950:FLW328822 FVS327950:FVS328822 GFO327950:GFO328822 GPK327950:GPK328822 GZG327950:GZG328822 HJC327950:HJC328822 HSY327950:HSY328822 ICU327950:ICU328822 IMQ327950:IMQ328822 IWM327950:IWM328822 JGI327950:JGI328822 JQE327950:JQE328822 KAA327950:KAA328822 KJW327950:KJW328822 KTS327950:KTS328822 LDO327950:LDO328822 LNK327950:LNK328822 LXG327950:LXG328822 MHC327950:MHC328822 MQY327950:MQY328822 NAU327950:NAU328822 NKQ327950:NKQ328822 NUM327950:NUM328822 OEI327950:OEI328822 OOE327950:OOE328822 OYA327950:OYA328822 PHW327950:PHW328822 PRS327950:PRS328822 QBO327950:QBO328822 QLK327950:QLK328822 QVG327950:QVG328822 RFC327950:RFC328822 ROY327950:ROY328822 RYU327950:RYU328822 SIQ327950:SIQ328822 SSM327950:SSM328822 TCI327950:TCI328822 TME327950:TME328822 TWA327950:TWA328822 UFW327950:UFW328822 UPS327950:UPS328822 UZO327950:UZO328822 VJK327950:VJK328822 VTG327950:VTG328822 WDC327950:WDC328822 WMY327950:WMY328822 WWU327950:WWU328822 AY393492:AY394364 KI393486:KI394358 UE393486:UE394358 AEA393486:AEA394358 ANW393486:ANW394358 AXS393486:AXS394358 BHO393486:BHO394358 BRK393486:BRK394358 CBG393486:CBG394358 CLC393486:CLC394358 CUY393486:CUY394358 DEU393486:DEU394358 DOQ393486:DOQ394358 DYM393486:DYM394358 EII393486:EII394358 ESE393486:ESE394358 FCA393486:FCA394358 FLW393486:FLW394358 FVS393486:FVS394358 GFO393486:GFO394358 GPK393486:GPK394358 GZG393486:GZG394358 HJC393486:HJC394358 HSY393486:HSY394358 ICU393486:ICU394358 IMQ393486:IMQ394358 IWM393486:IWM394358 JGI393486:JGI394358 JQE393486:JQE394358 KAA393486:KAA394358 KJW393486:KJW394358 KTS393486:KTS394358 LDO393486:LDO394358 LNK393486:LNK394358 LXG393486:LXG394358 MHC393486:MHC394358 MQY393486:MQY394358 NAU393486:NAU394358 NKQ393486:NKQ394358 NUM393486:NUM394358 OEI393486:OEI394358 OOE393486:OOE394358 OYA393486:OYA394358 PHW393486:PHW394358 PRS393486:PRS394358 QBO393486:QBO394358 QLK393486:QLK394358 QVG393486:QVG394358 RFC393486:RFC394358 ROY393486:ROY394358 RYU393486:RYU394358 SIQ393486:SIQ394358 SSM393486:SSM394358 TCI393486:TCI394358 TME393486:TME394358 TWA393486:TWA394358 UFW393486:UFW394358 UPS393486:UPS394358 UZO393486:UZO394358 VJK393486:VJK394358 VTG393486:VTG394358 WDC393486:WDC394358 WMY393486:WMY394358 WWU393486:WWU394358 AY459028:AY459900 KI459022:KI459894 UE459022:UE459894 AEA459022:AEA459894 ANW459022:ANW459894 AXS459022:AXS459894 BHO459022:BHO459894 BRK459022:BRK459894 CBG459022:CBG459894 CLC459022:CLC459894 CUY459022:CUY459894 DEU459022:DEU459894 DOQ459022:DOQ459894 DYM459022:DYM459894 EII459022:EII459894 ESE459022:ESE459894 FCA459022:FCA459894 FLW459022:FLW459894 FVS459022:FVS459894 GFO459022:GFO459894 GPK459022:GPK459894 GZG459022:GZG459894 HJC459022:HJC459894 HSY459022:HSY459894 ICU459022:ICU459894 IMQ459022:IMQ459894 IWM459022:IWM459894 JGI459022:JGI459894 JQE459022:JQE459894 KAA459022:KAA459894 KJW459022:KJW459894 KTS459022:KTS459894 LDO459022:LDO459894 LNK459022:LNK459894 LXG459022:LXG459894 MHC459022:MHC459894 MQY459022:MQY459894 NAU459022:NAU459894 NKQ459022:NKQ459894 NUM459022:NUM459894 OEI459022:OEI459894 OOE459022:OOE459894 OYA459022:OYA459894 PHW459022:PHW459894 PRS459022:PRS459894 QBO459022:QBO459894 QLK459022:QLK459894 QVG459022:QVG459894 RFC459022:RFC459894 ROY459022:ROY459894 RYU459022:RYU459894 SIQ459022:SIQ459894 SSM459022:SSM459894 TCI459022:TCI459894 TME459022:TME459894 TWA459022:TWA459894 UFW459022:UFW459894 UPS459022:UPS459894 UZO459022:UZO459894 VJK459022:VJK459894 VTG459022:VTG459894 WDC459022:WDC459894 WMY459022:WMY459894 WWU459022:WWU459894 AY524564:AY525436 KI524558:KI525430 UE524558:UE525430 AEA524558:AEA525430 ANW524558:ANW525430 AXS524558:AXS525430 BHO524558:BHO525430 BRK524558:BRK525430 CBG524558:CBG525430 CLC524558:CLC525430 CUY524558:CUY525430 DEU524558:DEU525430 DOQ524558:DOQ525430 DYM524558:DYM525430 EII524558:EII525430 ESE524558:ESE525430 FCA524558:FCA525430 FLW524558:FLW525430 FVS524558:FVS525430 GFO524558:GFO525430 GPK524558:GPK525430 GZG524558:GZG525430 HJC524558:HJC525430 HSY524558:HSY525430 ICU524558:ICU525430 IMQ524558:IMQ525430 IWM524558:IWM525430 JGI524558:JGI525430 JQE524558:JQE525430 KAA524558:KAA525430 KJW524558:KJW525430 KTS524558:KTS525430 LDO524558:LDO525430 LNK524558:LNK525430 LXG524558:LXG525430 MHC524558:MHC525430 MQY524558:MQY525430 NAU524558:NAU525430 NKQ524558:NKQ525430 NUM524558:NUM525430 OEI524558:OEI525430 OOE524558:OOE525430 OYA524558:OYA525430 PHW524558:PHW525430 PRS524558:PRS525430 QBO524558:QBO525430 QLK524558:QLK525430 QVG524558:QVG525430 RFC524558:RFC525430 ROY524558:ROY525430 RYU524558:RYU525430 SIQ524558:SIQ525430 SSM524558:SSM525430 TCI524558:TCI525430 TME524558:TME525430 TWA524558:TWA525430 UFW524558:UFW525430 UPS524558:UPS525430 UZO524558:UZO525430 VJK524558:VJK525430 VTG524558:VTG525430 WDC524558:WDC525430 WMY524558:WMY525430 WWU524558:WWU525430 AY590100:AY590972 KI590094:KI590966 UE590094:UE590966 AEA590094:AEA590966 ANW590094:ANW590966 AXS590094:AXS590966 BHO590094:BHO590966 BRK590094:BRK590966 CBG590094:CBG590966 CLC590094:CLC590966 CUY590094:CUY590966 DEU590094:DEU590966 DOQ590094:DOQ590966 DYM590094:DYM590966 EII590094:EII590966 ESE590094:ESE590966 FCA590094:FCA590966 FLW590094:FLW590966 FVS590094:FVS590966 GFO590094:GFO590966 GPK590094:GPK590966 GZG590094:GZG590966 HJC590094:HJC590966 HSY590094:HSY590966 ICU590094:ICU590966 IMQ590094:IMQ590966 IWM590094:IWM590966 JGI590094:JGI590966 JQE590094:JQE590966 KAA590094:KAA590966 KJW590094:KJW590966 KTS590094:KTS590966 LDO590094:LDO590966 LNK590094:LNK590966 LXG590094:LXG590966 MHC590094:MHC590966 MQY590094:MQY590966 NAU590094:NAU590966 NKQ590094:NKQ590966 NUM590094:NUM590966 OEI590094:OEI590966 OOE590094:OOE590966 OYA590094:OYA590966 PHW590094:PHW590966 PRS590094:PRS590966 QBO590094:QBO590966 QLK590094:QLK590966 QVG590094:QVG590966 RFC590094:RFC590966 ROY590094:ROY590966 RYU590094:RYU590966 SIQ590094:SIQ590966 SSM590094:SSM590966 TCI590094:TCI590966 TME590094:TME590966 TWA590094:TWA590966 UFW590094:UFW590966 UPS590094:UPS590966 UZO590094:UZO590966 VJK590094:VJK590966 VTG590094:VTG590966 WDC590094:WDC590966 WMY590094:WMY590966 WWU590094:WWU590966 AY655636:AY656508 KI655630:KI656502 UE655630:UE656502 AEA655630:AEA656502 ANW655630:ANW656502 AXS655630:AXS656502 BHO655630:BHO656502 BRK655630:BRK656502 CBG655630:CBG656502 CLC655630:CLC656502 CUY655630:CUY656502 DEU655630:DEU656502 DOQ655630:DOQ656502 DYM655630:DYM656502 EII655630:EII656502 ESE655630:ESE656502 FCA655630:FCA656502 FLW655630:FLW656502 FVS655630:FVS656502 GFO655630:GFO656502 GPK655630:GPK656502 GZG655630:GZG656502 HJC655630:HJC656502 HSY655630:HSY656502 ICU655630:ICU656502 IMQ655630:IMQ656502 IWM655630:IWM656502 JGI655630:JGI656502 JQE655630:JQE656502 KAA655630:KAA656502 KJW655630:KJW656502 KTS655630:KTS656502 LDO655630:LDO656502 LNK655630:LNK656502 LXG655630:LXG656502 MHC655630:MHC656502 MQY655630:MQY656502 NAU655630:NAU656502 NKQ655630:NKQ656502 NUM655630:NUM656502 OEI655630:OEI656502 OOE655630:OOE656502 OYA655630:OYA656502 PHW655630:PHW656502 PRS655630:PRS656502 QBO655630:QBO656502 QLK655630:QLK656502 QVG655630:QVG656502 RFC655630:RFC656502 ROY655630:ROY656502 RYU655630:RYU656502 SIQ655630:SIQ656502 SSM655630:SSM656502 TCI655630:TCI656502 TME655630:TME656502 TWA655630:TWA656502 UFW655630:UFW656502 UPS655630:UPS656502 UZO655630:UZO656502 VJK655630:VJK656502 VTG655630:VTG656502 WDC655630:WDC656502 WMY655630:WMY656502 WWU655630:WWU656502 AY721172:AY722044 KI721166:KI722038 UE721166:UE722038 AEA721166:AEA722038 ANW721166:ANW722038 AXS721166:AXS722038 BHO721166:BHO722038 BRK721166:BRK722038 CBG721166:CBG722038 CLC721166:CLC722038 CUY721166:CUY722038 DEU721166:DEU722038 DOQ721166:DOQ722038 DYM721166:DYM722038 EII721166:EII722038 ESE721166:ESE722038 FCA721166:FCA722038 FLW721166:FLW722038 FVS721166:FVS722038 GFO721166:GFO722038 GPK721166:GPK722038 GZG721166:GZG722038 HJC721166:HJC722038 HSY721166:HSY722038 ICU721166:ICU722038 IMQ721166:IMQ722038 IWM721166:IWM722038 JGI721166:JGI722038 JQE721166:JQE722038 KAA721166:KAA722038 KJW721166:KJW722038 KTS721166:KTS722038 LDO721166:LDO722038 LNK721166:LNK722038 LXG721166:LXG722038 MHC721166:MHC722038 MQY721166:MQY722038 NAU721166:NAU722038 NKQ721166:NKQ722038 NUM721166:NUM722038 OEI721166:OEI722038 OOE721166:OOE722038 OYA721166:OYA722038 PHW721166:PHW722038 PRS721166:PRS722038 QBO721166:QBO722038 QLK721166:QLK722038 QVG721166:QVG722038 RFC721166:RFC722038 ROY721166:ROY722038 RYU721166:RYU722038 SIQ721166:SIQ722038 SSM721166:SSM722038 TCI721166:TCI722038 TME721166:TME722038 TWA721166:TWA722038 UFW721166:UFW722038 UPS721166:UPS722038 UZO721166:UZO722038 VJK721166:VJK722038 VTG721166:VTG722038 WDC721166:WDC722038 WMY721166:WMY722038 WWU721166:WWU722038 AY786708:AY787580 KI786702:KI787574 UE786702:UE787574 AEA786702:AEA787574 ANW786702:ANW787574 AXS786702:AXS787574 BHO786702:BHO787574 BRK786702:BRK787574 CBG786702:CBG787574 CLC786702:CLC787574 CUY786702:CUY787574 DEU786702:DEU787574 DOQ786702:DOQ787574 DYM786702:DYM787574 EII786702:EII787574 ESE786702:ESE787574 FCA786702:FCA787574 FLW786702:FLW787574 FVS786702:FVS787574 GFO786702:GFO787574 GPK786702:GPK787574 GZG786702:GZG787574 HJC786702:HJC787574 HSY786702:HSY787574 ICU786702:ICU787574 IMQ786702:IMQ787574 IWM786702:IWM787574 JGI786702:JGI787574 JQE786702:JQE787574 KAA786702:KAA787574 KJW786702:KJW787574 KTS786702:KTS787574 LDO786702:LDO787574 LNK786702:LNK787574 LXG786702:LXG787574 MHC786702:MHC787574 MQY786702:MQY787574 NAU786702:NAU787574 NKQ786702:NKQ787574 NUM786702:NUM787574 OEI786702:OEI787574 OOE786702:OOE787574 OYA786702:OYA787574 PHW786702:PHW787574 PRS786702:PRS787574 QBO786702:QBO787574 QLK786702:QLK787574 QVG786702:QVG787574 RFC786702:RFC787574 ROY786702:ROY787574 RYU786702:RYU787574 SIQ786702:SIQ787574 SSM786702:SSM787574 TCI786702:TCI787574 TME786702:TME787574 TWA786702:TWA787574 UFW786702:UFW787574 UPS786702:UPS787574 UZO786702:UZO787574 VJK786702:VJK787574 VTG786702:VTG787574 WDC786702:WDC787574 WMY786702:WMY787574 WWU786702:WWU787574 AY852244:AY853116 KI852238:KI853110 UE852238:UE853110 AEA852238:AEA853110 ANW852238:ANW853110 AXS852238:AXS853110 BHO852238:BHO853110 BRK852238:BRK853110 CBG852238:CBG853110 CLC852238:CLC853110 CUY852238:CUY853110 DEU852238:DEU853110 DOQ852238:DOQ853110 DYM852238:DYM853110 EII852238:EII853110 ESE852238:ESE853110 FCA852238:FCA853110 FLW852238:FLW853110 FVS852238:FVS853110 GFO852238:GFO853110 GPK852238:GPK853110 GZG852238:GZG853110 HJC852238:HJC853110 HSY852238:HSY853110 ICU852238:ICU853110 IMQ852238:IMQ853110 IWM852238:IWM853110 JGI852238:JGI853110 JQE852238:JQE853110 KAA852238:KAA853110 KJW852238:KJW853110 KTS852238:KTS853110 LDO852238:LDO853110 LNK852238:LNK853110 LXG852238:LXG853110 MHC852238:MHC853110 MQY852238:MQY853110 NAU852238:NAU853110 NKQ852238:NKQ853110 NUM852238:NUM853110 OEI852238:OEI853110 OOE852238:OOE853110 OYA852238:OYA853110 PHW852238:PHW853110 PRS852238:PRS853110 QBO852238:QBO853110 QLK852238:QLK853110 QVG852238:QVG853110 RFC852238:RFC853110 ROY852238:ROY853110 RYU852238:RYU853110 SIQ852238:SIQ853110 SSM852238:SSM853110 TCI852238:TCI853110 TME852238:TME853110 TWA852238:TWA853110 UFW852238:UFW853110 UPS852238:UPS853110 UZO852238:UZO853110 VJK852238:VJK853110 VTG852238:VTG853110 WDC852238:WDC853110 WMY852238:WMY853110 WWU852238:WWU853110 AY917780:AY918652 KI917774:KI918646 UE917774:UE918646 AEA917774:AEA918646 ANW917774:ANW918646 AXS917774:AXS918646 BHO917774:BHO918646 BRK917774:BRK918646 CBG917774:CBG918646 CLC917774:CLC918646 CUY917774:CUY918646 DEU917774:DEU918646 DOQ917774:DOQ918646 DYM917774:DYM918646 EII917774:EII918646 ESE917774:ESE918646 FCA917774:FCA918646 FLW917774:FLW918646 FVS917774:FVS918646 GFO917774:GFO918646 GPK917774:GPK918646 GZG917774:GZG918646 HJC917774:HJC918646 HSY917774:HSY918646 ICU917774:ICU918646 IMQ917774:IMQ918646 IWM917774:IWM918646 JGI917774:JGI918646 JQE917774:JQE918646 KAA917774:KAA918646 KJW917774:KJW918646 KTS917774:KTS918646 LDO917774:LDO918646 LNK917774:LNK918646 LXG917774:LXG918646 MHC917774:MHC918646 MQY917774:MQY918646 NAU917774:NAU918646 NKQ917774:NKQ918646 NUM917774:NUM918646 OEI917774:OEI918646 OOE917774:OOE918646 OYA917774:OYA918646 PHW917774:PHW918646 PRS917774:PRS918646 QBO917774:QBO918646 QLK917774:QLK918646 QVG917774:QVG918646 RFC917774:RFC918646 ROY917774:ROY918646 RYU917774:RYU918646 SIQ917774:SIQ918646 SSM917774:SSM918646 TCI917774:TCI918646 TME917774:TME918646 TWA917774:TWA918646 UFW917774:UFW918646 UPS917774:UPS918646 UZO917774:UZO918646 VJK917774:VJK918646 VTG917774:VTG918646 WDC917774:WDC918646 WMY917774:WMY918646 WWU917774:WWU918646 AY983316:AY984188 KI983310:KI984182 UE983310:UE984182 AEA983310:AEA984182 ANW983310:ANW984182 AXS983310:AXS984182 BHO983310:BHO984182 BRK983310:BRK984182 CBG983310:CBG984182 CLC983310:CLC984182 CUY983310:CUY984182 DEU983310:DEU984182 DOQ983310:DOQ984182 DYM983310:DYM984182 EII983310:EII984182 ESE983310:ESE984182 FCA983310:FCA984182 FLW983310:FLW984182 FVS983310:FVS984182 GFO983310:GFO984182 GPK983310:GPK984182 GZG983310:GZG984182 HJC983310:HJC984182 HSY983310:HSY984182 ICU983310:ICU984182 IMQ983310:IMQ984182 IWM983310:IWM984182 JGI983310:JGI984182 JQE983310:JQE984182 KAA983310:KAA984182 KJW983310:KJW984182 KTS983310:KTS984182 LDO983310:LDO984182 LNK983310:LNK984182 LXG983310:LXG984182 MHC983310:MHC984182 MQY983310:MQY984182 NAU983310:NAU984182 NKQ983310:NKQ984182 NUM983310:NUM984182 OEI983310:OEI984182 OOE983310:OOE984182 OYA983310:OYA984182 PHW983310:PHW984182 PRS983310:PRS984182 QBO983310:QBO984182 QLK983310:QLK984182 QVG983310:QVG984182 RFC983310:RFC984182 ROY983310:ROY984182 RYU983310:RYU984182 SIQ983310:SIQ984182 SSM983310:SSM984182 TCI983310:TCI984182 TME983310:TME984182 TWA983310:TWA984182 UFW983310:UFW984182 UPS983310:UPS984182 UZO983310:UZO984182 VJK983310:VJK984182 VTG983310:VTG984182 WDC983310:WDC984182 WMY983310:WMY984182 KI348:KI1142 AY354:AY1148 WWU348:WWU1142 WMY348:WMY1142 WDC348:WDC1142 VTG348:VTG1142 VJK348:VJK1142 UZO348:UZO1142 UPS348:UPS1142 UFW348:UFW1142 TWA348:TWA1142 TME348:TME1142 TCI348:TCI1142 SSM348:SSM1142 SIQ348:SIQ1142 RYU348:RYU1142 ROY348:ROY1142 RFC348:RFC1142 QVG348:QVG1142 QLK348:QLK1142 QBO348:QBO1142 PRS348:PRS1142 PHW348:PHW1142 OYA348:OYA1142 OOE348:OOE1142 OEI348:OEI1142 NUM348:NUM1142 NKQ348:NKQ1142 NAU348:NAU1142 MQY348:MQY1142 MHC348:MHC1142 LXG348:LXG1142 LNK348:LNK1142 LDO348:LDO1142 KTS348:KTS1142 KJW348:KJW1142 KAA348:KAA1142 JQE348:JQE1142 JGI348:JGI1142 IWM348:IWM1142 IMQ348:IMQ1142 ICU348:ICU1142 HSY348:HSY1142 HJC348:HJC1142 GZG348:GZG1142 GPK348:GPK1142 GFO348:GFO1142 FVS348:FVS1142 FLW348:FLW1142 FCA348:FCA1142 ESE348:ESE1142 EII348:EII1142 DYM348:DYM1142 DOQ348:DOQ1142 DEU348:DEU1142 CUY348:CUY1142 CLC348:CLC1142 CBG348:CBG1142 BRK348:BRK1142 BHO348:BHO1142 AXS348:AXS1142 ANW348:ANW1142 AEA348:AEA1142 UE348:UE1142 ANW20 AXS20 BHO20 BRK20 CBG20 CLC20 CUY20 DEU20 DOQ20 DYM20 EII20 ESE20 FCA20 FLW20 FVS20 GFO20 GPK20 GZG20 HJC20 HSY20 ICU20 IMQ20 IWM20 JGI20 JQE20 KAA20 KJW20 KTS20 LDO20 LNK20 LXG20 MHC20 MQY20 NAU20 NKQ20 NUM20 OEI20 OOE20 OYA20 PHW20 PRS20 QBO20 QLK20 QVG20 RFC20 ROY20 RYU20 SIQ20 SSM20 TCI20 TME20 TWA20 UFW20 UPS20 UZO20 VJK20 VTG20 WDC20 WMY20 WWU20 KI20 UE20 AEA20 AUY279 AXS159 BHO159 BRK159 CBG159 CLC159 CUY159 DEU159 DOQ159 DYM159 EII159 ESE159 FCA159 FLW159 FVS159 GFO159 GPK159 GZG159 HJC159 HSY159 ICU159 IMQ159 IWM159 JGI159 JQE159 KAA159 KJW159 KTS159 LDO159 LNK159 LXG159 MHC159 MQY159 NAU159 NKQ159 NUM159 OEI159 OOE159 OYA159 PHW159 PRS159 QBO159 QLK159 QVG159 RFC159 ROY159 RYU159 SIQ159 SSM159 TCI159 TME159 TWA159 UFW159 UPS159 UZO159 VJK159 VTG159 WDC159 WMY159 WWU159 KI159 UE159 AV158 AEA159 ANT158 ADX158 UB158 KF158 WWR158 WMV158 WCZ158 VTD158 VJH158 UZL158 UPP158 UFT158 TVX158 TMB158 TCF158 SSJ158 SIN158 RYR158 ROV158 REZ158 QVD158 QLH158 QBL158 PRP158 PHT158 OXX158 OOB158 OEF158 NUJ158 NKN158 NAR158 MQV158 MGZ158 LXD158 LNH158 LDL158 KTP158 KJT158 JZX158 JQB158 JGF158 IWJ158 IMN158 ICR158 HSV158 HIZ158 GZD158 GPH158 GFL158 FVP158 FLT158 FBX158 ESB158 EIF158 DYJ158 DON158 DER158 CUV158 CKZ158 CBD158 BRH158 BHL158 AXP158 ANW159 WCW344:WCW345 BGI278 WWO273 WMS273 WCW273 VTA273 VJE273 UZI273 UPM273 UFQ273 TVU273 TLY273 TCC273 SSG273 SIK273 RYO273 ROS273 REW273 QVA273 QLE273 QBI273 PRM273 PHQ273 OXU273 ONY273 OEC273 NUG273 NKK273 NAO273 MQS273 MGW273 LXA273 LNE273 LDI273 KTM273 KJQ273 JZU273 JPY273 JGC273 IWG273 IMK273 ICO273 HSS273 HIW273 GZA273 GPE273 GFI273 FVM273 FLQ273 FBU273 ERY273 EIC273 DYG273 DOK273 DEO273 CUS273 CKW273 CBA273 BRE273 BHI273 AXM273 ANQ273 ADU273 TY273 KC273 AV344:AV345 VTA344:VTA345 VJE344:VJE345 UZI344:UZI345 UPM344:UPM345 UFQ344:UFQ345 TVU344:TVU345 TLY344:TLY345 TCC344:TCC345 SSG344:SSG345 SIK344:SIK345 RYO344:RYO345 ROS344:ROS345 REW344:REW345 QVA344:QVA345 QLE344:QLE345 QBI344:QBI345 PRM344:PRM345 PHQ344:PHQ345 OXU344:OXU345 ONY344:ONY345 OEC344:OEC345 NUG344:NUG345 NKK344:NKK345 NAO344:NAO345 MQS344:MQS345 MGW344:MGW345 LXA344:LXA345 LNE344:LNE345 LDI344:LDI345 KTM344:KTM345 KJQ344:KJQ345 JZU344:JZU345 JPY344:JPY345 JGC344:JGC345 IWG344:IWG345 IMK344:IMK345 ICO344:ICO345 HSS344:HSS345 HIW344:HIW345 GZA344:GZA345 GPE344:GPE345 GFI344:GFI345 FVM344:FVM345 FLQ344:FLQ345 FBU344:FBU345 ERY344:ERY345 EIC344:EIC345 DYG344:DYG345 DOK344:DOK345 DEO344:DEO345 CUS344:CUS345 CKW344:CKW345 CBA344:CBA345 BRE344:BRE345 BHI344:BHI345 AXM344:AXM345 ANQ344:ANQ345 ADU344:ADU345 TY344:TY345 KC344:KC345 WWO344:WWO345 WMS344:WMS345 AY171:AY172 AY256:AY265 BHT264:BHT265 BRP264:BRP265 CBL264:CBL265 CLH264:CLH265 CVD264:CVD265 DEZ264:DEZ265 DOV264:DOV265 DYR264:DYR265 EIN264:EIN265 ESJ264:ESJ265 FCF264:FCF265 FMB264:FMB265 FVX264:FVX265 GFT264:GFT265 GPP264:GPP265 GZL264:GZL265 HJH264:HJH265 HTD264:HTD265 ICZ264:ICZ265 IMV264:IMV265 IWR264:IWR265 JGN264:JGN265 JQJ264:JQJ265 KAF264:KAF265 KKB264:KKB265 KTX264:KTX265 LDT264:LDT265 LNP264:LNP265 LXL264:LXL265 MHH264:MHH265 MRD264:MRD265 NAZ264:NAZ265 NKV264:NKV265 NUR264:NUR265 OEN264:OEN265 OOJ264:OOJ265 OYF264:OYF265 PIB264:PIB265 PRX264:PRX265 QBT264:QBT265 QLP264:QLP265 QVL264:QVL265 RFH264:RFH265 RPD264:RPD265 RYZ264:RYZ265 SIV264:SIV265 SSR264:SSR265 TCN264:TCN265 TMJ264:TMJ265 TWF264:TWF265 UGB264:UGB265 UPX264:UPX265 UZT264:UZT265 VJP264:VJP265 VTL264:VTL265 WDH264:WDH265 WND264:WND265 WWZ264:WWZ265 KN264:KN265 UJ264:UJ265 AEF264:AEF265 AOB264:AOB265 AXX264:AXX265 AUV292 AY275:AY276 BQE278 CAA278 CJW278 CTS278 DDO278 DNK278 DXG278 EHC278 EQY278 FAU278 FKQ278 FUM278 GEI278 GOE278 GYA278 HHW278 HRS278 IBO278 ILK278 IVG278 JFC278 JOY278 JYU278 KIQ278 KSM278 LCI278 LME278 LWA278 MFW278 MPS278 MZO278 NJK278 NTG278 ODC278 OMY278 OWU278 PGQ278 PQM278 QAI278 QKE278 QUA278 RDW278 RNS278 RXO278 SHK278 SRG278 TBC278 TKY278 TUU278 UEQ278 UOM278 UYI278 VIE278 VSA278 WBW278 WLS278 WVO278 JC278 SY278 ACU278 AMQ278 AWM278 AY20:AY36 BM135 BEU279 BOQ279 BYM279 CII279 CSE279 DCA279 DLW279 DVS279 EFO279 EPK279 EZG279 FJC279 FSY279 GCU279 GMQ279 GWM279 HGI279 HQE279 IAA279 IJW279 ITS279 JDO279 JNK279 JXG279 KHC279 KQY279 LAU279 LKQ279 LUM279 MEI279 MOE279 MYA279 NHW279 NRS279 OBO279 OLK279 OVG279 PFC279 POY279 PYU279 QIQ279 QSM279 RCI279 RME279 RWA279 SFW279 SPS279 SZO279 TJK279 TTG279 UDC279 UMY279 UWU279 VGQ279 VQM279 WAI279 WKE279 WUA279 HO279 RK279 ABG279 ALC279 BM37 BM40 BM43 BM46 BM49 BM52 BM55 BM58 BM61 BM64 BM67 BM70 BM73 BM76 BM79 BM82 BM85 BM88 BM91 BM94 BM97 BM100 BM103 BM106 BM109 BM112 BM114 BM117 BM120 BM123 BM126 BM129 BM132 AY308:AY311 BER292 BON292 BYJ292 CIF292 CSB292 DBX292 DLT292 DVP292 EFL292 EPH292 EZD292 FIZ292 FSV292 GCR292 GMN292 GWJ292 HGF292 HQB292 HZX292 IJT292 ITP292 JDL292 JNH292 JXD292 KGZ292 KQV292 LAR292 LKN292 LUJ292 MEF292 MOB292 MXX292 NHT292 NRP292 OBL292 OLH292 OVD292 PEZ292 POV292 PYR292 QIN292 QSJ292 RCF292 RMB292 RVX292 SFT292 SPP292 SZL292 TJH292 TTD292 UCZ292 UMV292 UWR292 VGN292 VQJ292 WAF292 WKB292 WTX292 HL292 RH292 ABD292 AKZ292 AY159:AY165 AY278:AY291 WXG201 AY201 KU201 UQ201 AEM201 AOI201 AYE201 BIA201 BRW201 CBS201 CLO201 CVK201 DFG201 DPC201 DYY201 EIU201 ESQ201 FCM201 FMI201 FWE201 GGA201 GPW201 GZS201 HJO201 HTK201 IDG201 INC201 IWY201 JGU201 JQQ201 KAM201 KKI201 KUE201 LEA201 LNW201 LXS201 MHO201 MRK201 NBG201 NLC201 NUY201 OEU201 OOQ201 OYM201 PII201 PSE201 QCA201 QLW201 QVS201 RFO201 RPK201 RZG201 SJC201 SSY201 TCU201 TMQ201 TWM201 UGI201 UQE201 VAA201 VJW201 VTS201 WDO201 AZ331 AWM316:AWM317 BGI316:BGI317 BQE316:BQE317 CAA316:CAA317 CJW316:CJW317 CTS316:CTS317 DDO316:DDO317 DNK316:DNK317 DXG316:DXG317 EHC316:EHC317 EQY316:EQY317 FAU316:FAU317 FKQ316:FKQ317 FUM316:FUM317 GEI316:GEI317 GOE316:GOE317 GYA316:GYA317 HHW316:HHW317 HRS316:HRS317 IBO316:IBO317 ILK316:ILK317 IVG316:IVG317 JFC316:JFC317 JOY316:JOY317 JYU316:JYU317 KIQ316:KIQ317 KSM316:KSM317 LCI316:LCI317 LME316:LME317 LWA316:LWA317 MFW316:MFW317 MPS316:MPS317 MZO316:MZO317 NJK316:NJK317 NTG316:NTG317 ODC316:ODC317 OMY316:OMY317 OWU316:OWU317 PGQ316:PGQ317 PQM316:PQM317 QAI316:QAI317 QKE316:QKE317 QUA316:QUA317 RDW316:RDW317 RNS316:RNS317 RXO316:RXO317 SHK316:SHK317 SRG316:SRG317 TBC316:TBC317 TKY316:TKY317 TUU316:TUU317 UEQ316:UEQ317 UOM316:UOM317 UYI316:UYI317 VIE316:VIE317 VSA316:VSA317 WBW316:WBW317 WLS316:WLS317 WVO316:WVO317 JC316:JC317 SY316:SY317 ACU316:ACU317 WNK201 AWM333 BA332 BGI333 BQE333 CAA333 CJW333 CTS333 DDO333 DNK333 DXG333 EHC333 EQY333 FAU333 FKQ333 FUM333 GEI333 GOE333 GYA333 HHW333 HRS333 IBO333 ILK333 IVG333 JFC333 JOY333 JYU333 KIQ333 KSM333 LCI333 LME333 LWA333 MFW333 MPS333 MZO333 NJK333 NTG333 ODC333 OMY333 OWU333 PGQ333 PQM333 QAI333 QKE333 QUA333 RDW333 RNS333 RXO333 SHK333 SRG333 TBC333 TKY333 TUU333 UEQ333 UOM333 UYI333 VIE333 VSA333 WBW333 WLS333 WVO333 JC333 SY333 ACU333 AMQ333 AY314:AY330 AMQ316:AMQ317 AY333 AZ334:AZ343">
      <formula1>12</formula1>
    </dataValidation>
    <dataValidation type="whole" allowBlank="1" showInputMessage="1" showErrorMessage="1" sqref="W65812:Y66684 JC65806:JE66678 SY65806:TA66678 ACU65806:ACW66678 AMQ65806:AMS66678 AWM65806:AWO66678 BGI65806:BGK66678 BQE65806:BQG66678 CAA65806:CAC66678 CJW65806:CJY66678 CTS65806:CTU66678 DDO65806:DDQ66678 DNK65806:DNM66678 DXG65806:DXI66678 EHC65806:EHE66678 EQY65806:ERA66678 FAU65806:FAW66678 FKQ65806:FKS66678 FUM65806:FUO66678 GEI65806:GEK66678 GOE65806:GOG66678 GYA65806:GYC66678 HHW65806:HHY66678 HRS65806:HRU66678 IBO65806:IBQ66678 ILK65806:ILM66678 IVG65806:IVI66678 JFC65806:JFE66678 JOY65806:JPA66678 JYU65806:JYW66678 KIQ65806:KIS66678 KSM65806:KSO66678 LCI65806:LCK66678 LME65806:LMG66678 LWA65806:LWC66678 MFW65806:MFY66678 MPS65806:MPU66678 MZO65806:MZQ66678 NJK65806:NJM66678 NTG65806:NTI66678 ODC65806:ODE66678 OMY65806:ONA66678 OWU65806:OWW66678 PGQ65806:PGS66678 PQM65806:PQO66678 QAI65806:QAK66678 QKE65806:QKG66678 QUA65806:QUC66678 RDW65806:RDY66678 RNS65806:RNU66678 RXO65806:RXQ66678 SHK65806:SHM66678 SRG65806:SRI66678 TBC65806:TBE66678 TKY65806:TLA66678 TUU65806:TUW66678 UEQ65806:UES66678 UOM65806:UOO66678 UYI65806:UYK66678 VIE65806:VIG66678 VSA65806:VSC66678 WBW65806:WBY66678 WLS65806:WLU66678 WVO65806:WVQ66678 W131348:Y132220 JC131342:JE132214 SY131342:TA132214 ACU131342:ACW132214 AMQ131342:AMS132214 AWM131342:AWO132214 BGI131342:BGK132214 BQE131342:BQG132214 CAA131342:CAC132214 CJW131342:CJY132214 CTS131342:CTU132214 DDO131342:DDQ132214 DNK131342:DNM132214 DXG131342:DXI132214 EHC131342:EHE132214 EQY131342:ERA132214 FAU131342:FAW132214 FKQ131342:FKS132214 FUM131342:FUO132214 GEI131342:GEK132214 GOE131342:GOG132214 GYA131342:GYC132214 HHW131342:HHY132214 HRS131342:HRU132214 IBO131342:IBQ132214 ILK131342:ILM132214 IVG131342:IVI132214 JFC131342:JFE132214 JOY131342:JPA132214 JYU131342:JYW132214 KIQ131342:KIS132214 KSM131342:KSO132214 LCI131342:LCK132214 LME131342:LMG132214 LWA131342:LWC132214 MFW131342:MFY132214 MPS131342:MPU132214 MZO131342:MZQ132214 NJK131342:NJM132214 NTG131342:NTI132214 ODC131342:ODE132214 OMY131342:ONA132214 OWU131342:OWW132214 PGQ131342:PGS132214 PQM131342:PQO132214 QAI131342:QAK132214 QKE131342:QKG132214 QUA131342:QUC132214 RDW131342:RDY132214 RNS131342:RNU132214 RXO131342:RXQ132214 SHK131342:SHM132214 SRG131342:SRI132214 TBC131342:TBE132214 TKY131342:TLA132214 TUU131342:TUW132214 UEQ131342:UES132214 UOM131342:UOO132214 UYI131342:UYK132214 VIE131342:VIG132214 VSA131342:VSC132214 WBW131342:WBY132214 WLS131342:WLU132214 WVO131342:WVQ132214 W196884:Y197756 JC196878:JE197750 SY196878:TA197750 ACU196878:ACW197750 AMQ196878:AMS197750 AWM196878:AWO197750 BGI196878:BGK197750 BQE196878:BQG197750 CAA196878:CAC197750 CJW196878:CJY197750 CTS196878:CTU197750 DDO196878:DDQ197750 DNK196878:DNM197750 DXG196878:DXI197750 EHC196878:EHE197750 EQY196878:ERA197750 FAU196878:FAW197750 FKQ196878:FKS197750 FUM196878:FUO197750 GEI196878:GEK197750 GOE196878:GOG197750 GYA196878:GYC197750 HHW196878:HHY197750 HRS196878:HRU197750 IBO196878:IBQ197750 ILK196878:ILM197750 IVG196878:IVI197750 JFC196878:JFE197750 JOY196878:JPA197750 JYU196878:JYW197750 KIQ196878:KIS197750 KSM196878:KSO197750 LCI196878:LCK197750 LME196878:LMG197750 LWA196878:LWC197750 MFW196878:MFY197750 MPS196878:MPU197750 MZO196878:MZQ197750 NJK196878:NJM197750 NTG196878:NTI197750 ODC196878:ODE197750 OMY196878:ONA197750 OWU196878:OWW197750 PGQ196878:PGS197750 PQM196878:PQO197750 QAI196878:QAK197750 QKE196878:QKG197750 QUA196878:QUC197750 RDW196878:RDY197750 RNS196878:RNU197750 RXO196878:RXQ197750 SHK196878:SHM197750 SRG196878:SRI197750 TBC196878:TBE197750 TKY196878:TLA197750 TUU196878:TUW197750 UEQ196878:UES197750 UOM196878:UOO197750 UYI196878:UYK197750 VIE196878:VIG197750 VSA196878:VSC197750 WBW196878:WBY197750 WLS196878:WLU197750 WVO196878:WVQ197750 W262420:Y263292 JC262414:JE263286 SY262414:TA263286 ACU262414:ACW263286 AMQ262414:AMS263286 AWM262414:AWO263286 BGI262414:BGK263286 BQE262414:BQG263286 CAA262414:CAC263286 CJW262414:CJY263286 CTS262414:CTU263286 DDO262414:DDQ263286 DNK262414:DNM263286 DXG262414:DXI263286 EHC262414:EHE263286 EQY262414:ERA263286 FAU262414:FAW263286 FKQ262414:FKS263286 FUM262414:FUO263286 GEI262414:GEK263286 GOE262414:GOG263286 GYA262414:GYC263286 HHW262414:HHY263286 HRS262414:HRU263286 IBO262414:IBQ263286 ILK262414:ILM263286 IVG262414:IVI263286 JFC262414:JFE263286 JOY262414:JPA263286 JYU262414:JYW263286 KIQ262414:KIS263286 KSM262414:KSO263286 LCI262414:LCK263286 LME262414:LMG263286 LWA262414:LWC263286 MFW262414:MFY263286 MPS262414:MPU263286 MZO262414:MZQ263286 NJK262414:NJM263286 NTG262414:NTI263286 ODC262414:ODE263286 OMY262414:ONA263286 OWU262414:OWW263286 PGQ262414:PGS263286 PQM262414:PQO263286 QAI262414:QAK263286 QKE262414:QKG263286 QUA262414:QUC263286 RDW262414:RDY263286 RNS262414:RNU263286 RXO262414:RXQ263286 SHK262414:SHM263286 SRG262414:SRI263286 TBC262414:TBE263286 TKY262414:TLA263286 TUU262414:TUW263286 UEQ262414:UES263286 UOM262414:UOO263286 UYI262414:UYK263286 VIE262414:VIG263286 VSA262414:VSC263286 WBW262414:WBY263286 WLS262414:WLU263286 WVO262414:WVQ263286 W327956:Y328828 JC327950:JE328822 SY327950:TA328822 ACU327950:ACW328822 AMQ327950:AMS328822 AWM327950:AWO328822 BGI327950:BGK328822 BQE327950:BQG328822 CAA327950:CAC328822 CJW327950:CJY328822 CTS327950:CTU328822 DDO327950:DDQ328822 DNK327950:DNM328822 DXG327950:DXI328822 EHC327950:EHE328822 EQY327950:ERA328822 FAU327950:FAW328822 FKQ327950:FKS328822 FUM327950:FUO328822 GEI327950:GEK328822 GOE327950:GOG328822 GYA327950:GYC328822 HHW327950:HHY328822 HRS327950:HRU328822 IBO327950:IBQ328822 ILK327950:ILM328822 IVG327950:IVI328822 JFC327950:JFE328822 JOY327950:JPA328822 JYU327950:JYW328822 KIQ327950:KIS328822 KSM327950:KSO328822 LCI327950:LCK328822 LME327950:LMG328822 LWA327950:LWC328822 MFW327950:MFY328822 MPS327950:MPU328822 MZO327950:MZQ328822 NJK327950:NJM328822 NTG327950:NTI328822 ODC327950:ODE328822 OMY327950:ONA328822 OWU327950:OWW328822 PGQ327950:PGS328822 PQM327950:PQO328822 QAI327950:QAK328822 QKE327950:QKG328822 QUA327950:QUC328822 RDW327950:RDY328822 RNS327950:RNU328822 RXO327950:RXQ328822 SHK327950:SHM328822 SRG327950:SRI328822 TBC327950:TBE328822 TKY327950:TLA328822 TUU327950:TUW328822 UEQ327950:UES328822 UOM327950:UOO328822 UYI327950:UYK328822 VIE327950:VIG328822 VSA327950:VSC328822 WBW327950:WBY328822 WLS327950:WLU328822 WVO327950:WVQ328822 W393492:Y394364 JC393486:JE394358 SY393486:TA394358 ACU393486:ACW394358 AMQ393486:AMS394358 AWM393486:AWO394358 BGI393486:BGK394358 BQE393486:BQG394358 CAA393486:CAC394358 CJW393486:CJY394358 CTS393486:CTU394358 DDO393486:DDQ394358 DNK393486:DNM394358 DXG393486:DXI394358 EHC393486:EHE394358 EQY393486:ERA394358 FAU393486:FAW394358 FKQ393486:FKS394358 FUM393486:FUO394358 GEI393486:GEK394358 GOE393486:GOG394358 GYA393486:GYC394358 HHW393486:HHY394358 HRS393486:HRU394358 IBO393486:IBQ394358 ILK393486:ILM394358 IVG393486:IVI394358 JFC393486:JFE394358 JOY393486:JPA394358 JYU393486:JYW394358 KIQ393486:KIS394358 KSM393486:KSO394358 LCI393486:LCK394358 LME393486:LMG394358 LWA393486:LWC394358 MFW393486:MFY394358 MPS393486:MPU394358 MZO393486:MZQ394358 NJK393486:NJM394358 NTG393486:NTI394358 ODC393486:ODE394358 OMY393486:ONA394358 OWU393486:OWW394358 PGQ393486:PGS394358 PQM393486:PQO394358 QAI393486:QAK394358 QKE393486:QKG394358 QUA393486:QUC394358 RDW393486:RDY394358 RNS393486:RNU394358 RXO393486:RXQ394358 SHK393486:SHM394358 SRG393486:SRI394358 TBC393486:TBE394358 TKY393486:TLA394358 TUU393486:TUW394358 UEQ393486:UES394358 UOM393486:UOO394358 UYI393486:UYK394358 VIE393486:VIG394358 VSA393486:VSC394358 WBW393486:WBY394358 WLS393486:WLU394358 WVO393486:WVQ394358 W459028:Y459900 JC459022:JE459894 SY459022:TA459894 ACU459022:ACW459894 AMQ459022:AMS459894 AWM459022:AWO459894 BGI459022:BGK459894 BQE459022:BQG459894 CAA459022:CAC459894 CJW459022:CJY459894 CTS459022:CTU459894 DDO459022:DDQ459894 DNK459022:DNM459894 DXG459022:DXI459894 EHC459022:EHE459894 EQY459022:ERA459894 FAU459022:FAW459894 FKQ459022:FKS459894 FUM459022:FUO459894 GEI459022:GEK459894 GOE459022:GOG459894 GYA459022:GYC459894 HHW459022:HHY459894 HRS459022:HRU459894 IBO459022:IBQ459894 ILK459022:ILM459894 IVG459022:IVI459894 JFC459022:JFE459894 JOY459022:JPA459894 JYU459022:JYW459894 KIQ459022:KIS459894 KSM459022:KSO459894 LCI459022:LCK459894 LME459022:LMG459894 LWA459022:LWC459894 MFW459022:MFY459894 MPS459022:MPU459894 MZO459022:MZQ459894 NJK459022:NJM459894 NTG459022:NTI459894 ODC459022:ODE459894 OMY459022:ONA459894 OWU459022:OWW459894 PGQ459022:PGS459894 PQM459022:PQO459894 QAI459022:QAK459894 QKE459022:QKG459894 QUA459022:QUC459894 RDW459022:RDY459894 RNS459022:RNU459894 RXO459022:RXQ459894 SHK459022:SHM459894 SRG459022:SRI459894 TBC459022:TBE459894 TKY459022:TLA459894 TUU459022:TUW459894 UEQ459022:UES459894 UOM459022:UOO459894 UYI459022:UYK459894 VIE459022:VIG459894 VSA459022:VSC459894 WBW459022:WBY459894 WLS459022:WLU459894 WVO459022:WVQ459894 W524564:Y525436 JC524558:JE525430 SY524558:TA525430 ACU524558:ACW525430 AMQ524558:AMS525430 AWM524558:AWO525430 BGI524558:BGK525430 BQE524558:BQG525430 CAA524558:CAC525430 CJW524558:CJY525430 CTS524558:CTU525430 DDO524558:DDQ525430 DNK524558:DNM525430 DXG524558:DXI525430 EHC524558:EHE525430 EQY524558:ERA525430 FAU524558:FAW525430 FKQ524558:FKS525430 FUM524558:FUO525430 GEI524558:GEK525430 GOE524558:GOG525430 GYA524558:GYC525430 HHW524558:HHY525430 HRS524558:HRU525430 IBO524558:IBQ525430 ILK524558:ILM525430 IVG524558:IVI525430 JFC524558:JFE525430 JOY524558:JPA525430 JYU524558:JYW525430 KIQ524558:KIS525430 KSM524558:KSO525430 LCI524558:LCK525430 LME524558:LMG525430 LWA524558:LWC525430 MFW524558:MFY525430 MPS524558:MPU525430 MZO524558:MZQ525430 NJK524558:NJM525430 NTG524558:NTI525430 ODC524558:ODE525430 OMY524558:ONA525430 OWU524558:OWW525430 PGQ524558:PGS525430 PQM524558:PQO525430 QAI524558:QAK525430 QKE524558:QKG525430 QUA524558:QUC525430 RDW524558:RDY525430 RNS524558:RNU525430 RXO524558:RXQ525430 SHK524558:SHM525430 SRG524558:SRI525430 TBC524558:TBE525430 TKY524558:TLA525430 TUU524558:TUW525430 UEQ524558:UES525430 UOM524558:UOO525430 UYI524558:UYK525430 VIE524558:VIG525430 VSA524558:VSC525430 WBW524558:WBY525430 WLS524558:WLU525430 WVO524558:WVQ525430 W590100:Y590972 JC590094:JE590966 SY590094:TA590966 ACU590094:ACW590966 AMQ590094:AMS590966 AWM590094:AWO590966 BGI590094:BGK590966 BQE590094:BQG590966 CAA590094:CAC590966 CJW590094:CJY590966 CTS590094:CTU590966 DDO590094:DDQ590966 DNK590094:DNM590966 DXG590094:DXI590966 EHC590094:EHE590966 EQY590094:ERA590966 FAU590094:FAW590966 FKQ590094:FKS590966 FUM590094:FUO590966 GEI590094:GEK590966 GOE590094:GOG590966 GYA590094:GYC590966 HHW590094:HHY590966 HRS590094:HRU590966 IBO590094:IBQ590966 ILK590094:ILM590966 IVG590094:IVI590966 JFC590094:JFE590966 JOY590094:JPA590966 JYU590094:JYW590966 KIQ590094:KIS590966 KSM590094:KSO590966 LCI590094:LCK590966 LME590094:LMG590966 LWA590094:LWC590966 MFW590094:MFY590966 MPS590094:MPU590966 MZO590094:MZQ590966 NJK590094:NJM590966 NTG590094:NTI590966 ODC590094:ODE590966 OMY590094:ONA590966 OWU590094:OWW590966 PGQ590094:PGS590966 PQM590094:PQO590966 QAI590094:QAK590966 QKE590094:QKG590966 QUA590094:QUC590966 RDW590094:RDY590966 RNS590094:RNU590966 RXO590094:RXQ590966 SHK590094:SHM590966 SRG590094:SRI590966 TBC590094:TBE590966 TKY590094:TLA590966 TUU590094:TUW590966 UEQ590094:UES590966 UOM590094:UOO590966 UYI590094:UYK590966 VIE590094:VIG590966 VSA590094:VSC590966 WBW590094:WBY590966 WLS590094:WLU590966 WVO590094:WVQ590966 W655636:Y656508 JC655630:JE656502 SY655630:TA656502 ACU655630:ACW656502 AMQ655630:AMS656502 AWM655630:AWO656502 BGI655630:BGK656502 BQE655630:BQG656502 CAA655630:CAC656502 CJW655630:CJY656502 CTS655630:CTU656502 DDO655630:DDQ656502 DNK655630:DNM656502 DXG655630:DXI656502 EHC655630:EHE656502 EQY655630:ERA656502 FAU655630:FAW656502 FKQ655630:FKS656502 FUM655630:FUO656502 GEI655630:GEK656502 GOE655630:GOG656502 GYA655630:GYC656502 HHW655630:HHY656502 HRS655630:HRU656502 IBO655630:IBQ656502 ILK655630:ILM656502 IVG655630:IVI656502 JFC655630:JFE656502 JOY655630:JPA656502 JYU655630:JYW656502 KIQ655630:KIS656502 KSM655630:KSO656502 LCI655630:LCK656502 LME655630:LMG656502 LWA655630:LWC656502 MFW655630:MFY656502 MPS655630:MPU656502 MZO655630:MZQ656502 NJK655630:NJM656502 NTG655630:NTI656502 ODC655630:ODE656502 OMY655630:ONA656502 OWU655630:OWW656502 PGQ655630:PGS656502 PQM655630:PQO656502 QAI655630:QAK656502 QKE655630:QKG656502 QUA655630:QUC656502 RDW655630:RDY656502 RNS655630:RNU656502 RXO655630:RXQ656502 SHK655630:SHM656502 SRG655630:SRI656502 TBC655630:TBE656502 TKY655630:TLA656502 TUU655630:TUW656502 UEQ655630:UES656502 UOM655630:UOO656502 UYI655630:UYK656502 VIE655630:VIG656502 VSA655630:VSC656502 WBW655630:WBY656502 WLS655630:WLU656502 WVO655630:WVQ656502 W721172:Y722044 JC721166:JE722038 SY721166:TA722038 ACU721166:ACW722038 AMQ721166:AMS722038 AWM721166:AWO722038 BGI721166:BGK722038 BQE721166:BQG722038 CAA721166:CAC722038 CJW721166:CJY722038 CTS721166:CTU722038 DDO721166:DDQ722038 DNK721166:DNM722038 DXG721166:DXI722038 EHC721166:EHE722038 EQY721166:ERA722038 FAU721166:FAW722038 FKQ721166:FKS722038 FUM721166:FUO722038 GEI721166:GEK722038 GOE721166:GOG722038 GYA721166:GYC722038 HHW721166:HHY722038 HRS721166:HRU722038 IBO721166:IBQ722038 ILK721166:ILM722038 IVG721166:IVI722038 JFC721166:JFE722038 JOY721166:JPA722038 JYU721166:JYW722038 KIQ721166:KIS722038 KSM721166:KSO722038 LCI721166:LCK722038 LME721166:LMG722038 LWA721166:LWC722038 MFW721166:MFY722038 MPS721166:MPU722038 MZO721166:MZQ722038 NJK721166:NJM722038 NTG721166:NTI722038 ODC721166:ODE722038 OMY721166:ONA722038 OWU721166:OWW722038 PGQ721166:PGS722038 PQM721166:PQO722038 QAI721166:QAK722038 QKE721166:QKG722038 QUA721166:QUC722038 RDW721166:RDY722038 RNS721166:RNU722038 RXO721166:RXQ722038 SHK721166:SHM722038 SRG721166:SRI722038 TBC721166:TBE722038 TKY721166:TLA722038 TUU721166:TUW722038 UEQ721166:UES722038 UOM721166:UOO722038 UYI721166:UYK722038 VIE721166:VIG722038 VSA721166:VSC722038 WBW721166:WBY722038 WLS721166:WLU722038 WVO721166:WVQ722038 W786708:Y787580 JC786702:JE787574 SY786702:TA787574 ACU786702:ACW787574 AMQ786702:AMS787574 AWM786702:AWO787574 BGI786702:BGK787574 BQE786702:BQG787574 CAA786702:CAC787574 CJW786702:CJY787574 CTS786702:CTU787574 DDO786702:DDQ787574 DNK786702:DNM787574 DXG786702:DXI787574 EHC786702:EHE787574 EQY786702:ERA787574 FAU786702:FAW787574 FKQ786702:FKS787574 FUM786702:FUO787574 GEI786702:GEK787574 GOE786702:GOG787574 GYA786702:GYC787574 HHW786702:HHY787574 HRS786702:HRU787574 IBO786702:IBQ787574 ILK786702:ILM787574 IVG786702:IVI787574 JFC786702:JFE787574 JOY786702:JPA787574 JYU786702:JYW787574 KIQ786702:KIS787574 KSM786702:KSO787574 LCI786702:LCK787574 LME786702:LMG787574 LWA786702:LWC787574 MFW786702:MFY787574 MPS786702:MPU787574 MZO786702:MZQ787574 NJK786702:NJM787574 NTG786702:NTI787574 ODC786702:ODE787574 OMY786702:ONA787574 OWU786702:OWW787574 PGQ786702:PGS787574 PQM786702:PQO787574 QAI786702:QAK787574 QKE786702:QKG787574 QUA786702:QUC787574 RDW786702:RDY787574 RNS786702:RNU787574 RXO786702:RXQ787574 SHK786702:SHM787574 SRG786702:SRI787574 TBC786702:TBE787574 TKY786702:TLA787574 TUU786702:TUW787574 UEQ786702:UES787574 UOM786702:UOO787574 UYI786702:UYK787574 VIE786702:VIG787574 VSA786702:VSC787574 WBW786702:WBY787574 WLS786702:WLU787574 WVO786702:WVQ787574 W852244:Y853116 JC852238:JE853110 SY852238:TA853110 ACU852238:ACW853110 AMQ852238:AMS853110 AWM852238:AWO853110 BGI852238:BGK853110 BQE852238:BQG853110 CAA852238:CAC853110 CJW852238:CJY853110 CTS852238:CTU853110 DDO852238:DDQ853110 DNK852238:DNM853110 DXG852238:DXI853110 EHC852238:EHE853110 EQY852238:ERA853110 FAU852238:FAW853110 FKQ852238:FKS853110 FUM852238:FUO853110 GEI852238:GEK853110 GOE852238:GOG853110 GYA852238:GYC853110 HHW852238:HHY853110 HRS852238:HRU853110 IBO852238:IBQ853110 ILK852238:ILM853110 IVG852238:IVI853110 JFC852238:JFE853110 JOY852238:JPA853110 JYU852238:JYW853110 KIQ852238:KIS853110 KSM852238:KSO853110 LCI852238:LCK853110 LME852238:LMG853110 LWA852238:LWC853110 MFW852238:MFY853110 MPS852238:MPU853110 MZO852238:MZQ853110 NJK852238:NJM853110 NTG852238:NTI853110 ODC852238:ODE853110 OMY852238:ONA853110 OWU852238:OWW853110 PGQ852238:PGS853110 PQM852238:PQO853110 QAI852238:QAK853110 QKE852238:QKG853110 QUA852238:QUC853110 RDW852238:RDY853110 RNS852238:RNU853110 RXO852238:RXQ853110 SHK852238:SHM853110 SRG852238:SRI853110 TBC852238:TBE853110 TKY852238:TLA853110 TUU852238:TUW853110 UEQ852238:UES853110 UOM852238:UOO853110 UYI852238:UYK853110 VIE852238:VIG853110 VSA852238:VSC853110 WBW852238:WBY853110 WLS852238:WLU853110 WVO852238:WVQ853110 W917780:Y918652 JC917774:JE918646 SY917774:TA918646 ACU917774:ACW918646 AMQ917774:AMS918646 AWM917774:AWO918646 BGI917774:BGK918646 BQE917774:BQG918646 CAA917774:CAC918646 CJW917774:CJY918646 CTS917774:CTU918646 DDO917774:DDQ918646 DNK917774:DNM918646 DXG917774:DXI918646 EHC917774:EHE918646 EQY917774:ERA918646 FAU917774:FAW918646 FKQ917774:FKS918646 FUM917774:FUO918646 GEI917774:GEK918646 GOE917774:GOG918646 GYA917774:GYC918646 HHW917774:HHY918646 HRS917774:HRU918646 IBO917774:IBQ918646 ILK917774:ILM918646 IVG917774:IVI918646 JFC917774:JFE918646 JOY917774:JPA918646 JYU917774:JYW918646 KIQ917774:KIS918646 KSM917774:KSO918646 LCI917774:LCK918646 LME917774:LMG918646 LWA917774:LWC918646 MFW917774:MFY918646 MPS917774:MPU918646 MZO917774:MZQ918646 NJK917774:NJM918646 NTG917774:NTI918646 ODC917774:ODE918646 OMY917774:ONA918646 OWU917774:OWW918646 PGQ917774:PGS918646 PQM917774:PQO918646 QAI917774:QAK918646 QKE917774:QKG918646 QUA917774:QUC918646 RDW917774:RDY918646 RNS917774:RNU918646 RXO917774:RXQ918646 SHK917774:SHM918646 SRG917774:SRI918646 TBC917774:TBE918646 TKY917774:TLA918646 TUU917774:TUW918646 UEQ917774:UES918646 UOM917774:UOO918646 UYI917774:UYK918646 VIE917774:VIG918646 VSA917774:VSC918646 WBW917774:WBY918646 WLS917774:WLU918646 WVO917774:WVQ918646 W983316:Y984188 JC983310:JE984182 SY983310:TA984182 ACU983310:ACW984182 AMQ983310:AMS984182 AWM983310:AWO984182 BGI983310:BGK984182 BQE983310:BQG984182 CAA983310:CAC984182 CJW983310:CJY984182 CTS983310:CTU984182 DDO983310:DDQ984182 DNK983310:DNM984182 DXG983310:DXI984182 EHC983310:EHE984182 EQY983310:ERA984182 FAU983310:FAW984182 FKQ983310:FKS984182 FUM983310:FUO984182 GEI983310:GEK984182 GOE983310:GOG984182 GYA983310:GYC984182 HHW983310:HHY984182 HRS983310:HRU984182 IBO983310:IBQ984182 ILK983310:ILM984182 IVG983310:IVI984182 JFC983310:JFE984182 JOY983310:JPA984182 JYU983310:JYW984182 KIQ983310:KIS984182 KSM983310:KSO984182 LCI983310:LCK984182 LME983310:LMG984182 LWA983310:LWC984182 MFW983310:MFY984182 MPS983310:MPU984182 MZO983310:MZQ984182 NJK983310:NJM984182 NTG983310:NTI984182 ODC983310:ODE984182 OMY983310:ONA984182 OWU983310:OWW984182 PGQ983310:PGS984182 PQM983310:PQO984182 QAI983310:QAK984182 QKE983310:QKG984182 QUA983310:QUC984182 RDW983310:RDY984182 RNS983310:RNU984182 RXO983310:RXQ984182 SHK983310:SHM984182 SRG983310:SRI984182 TBC983310:TBE984182 TKY983310:TLA984182 TUU983310:TUW984182 UEQ983310:UES984182 UOM983310:UOO984182 UYI983310:UYK984182 VIE983310:VIG984182 VSA983310:VSC984182 WBW983310:WBY984182 WLS983310:WLU984182 WVO983310:WVQ984182 WVD983310:WVD984182 L65812:L66684 IR65806:IR66678 SN65806:SN66678 ACJ65806:ACJ66678 AMF65806:AMF66678 AWB65806:AWB66678 BFX65806:BFX66678 BPT65806:BPT66678 BZP65806:BZP66678 CJL65806:CJL66678 CTH65806:CTH66678 DDD65806:DDD66678 DMZ65806:DMZ66678 DWV65806:DWV66678 EGR65806:EGR66678 EQN65806:EQN66678 FAJ65806:FAJ66678 FKF65806:FKF66678 FUB65806:FUB66678 GDX65806:GDX66678 GNT65806:GNT66678 GXP65806:GXP66678 HHL65806:HHL66678 HRH65806:HRH66678 IBD65806:IBD66678 IKZ65806:IKZ66678 IUV65806:IUV66678 JER65806:JER66678 JON65806:JON66678 JYJ65806:JYJ66678 KIF65806:KIF66678 KSB65806:KSB66678 LBX65806:LBX66678 LLT65806:LLT66678 LVP65806:LVP66678 MFL65806:MFL66678 MPH65806:MPH66678 MZD65806:MZD66678 NIZ65806:NIZ66678 NSV65806:NSV66678 OCR65806:OCR66678 OMN65806:OMN66678 OWJ65806:OWJ66678 PGF65806:PGF66678 PQB65806:PQB66678 PZX65806:PZX66678 QJT65806:QJT66678 QTP65806:QTP66678 RDL65806:RDL66678 RNH65806:RNH66678 RXD65806:RXD66678 SGZ65806:SGZ66678 SQV65806:SQV66678 TAR65806:TAR66678 TKN65806:TKN66678 TUJ65806:TUJ66678 UEF65806:UEF66678 UOB65806:UOB66678 UXX65806:UXX66678 VHT65806:VHT66678 VRP65806:VRP66678 WBL65806:WBL66678 WLH65806:WLH66678 WVD65806:WVD66678 L131348:L132220 IR131342:IR132214 SN131342:SN132214 ACJ131342:ACJ132214 AMF131342:AMF132214 AWB131342:AWB132214 BFX131342:BFX132214 BPT131342:BPT132214 BZP131342:BZP132214 CJL131342:CJL132214 CTH131342:CTH132214 DDD131342:DDD132214 DMZ131342:DMZ132214 DWV131342:DWV132214 EGR131342:EGR132214 EQN131342:EQN132214 FAJ131342:FAJ132214 FKF131342:FKF132214 FUB131342:FUB132214 GDX131342:GDX132214 GNT131342:GNT132214 GXP131342:GXP132214 HHL131342:HHL132214 HRH131342:HRH132214 IBD131342:IBD132214 IKZ131342:IKZ132214 IUV131342:IUV132214 JER131342:JER132214 JON131342:JON132214 JYJ131342:JYJ132214 KIF131342:KIF132214 KSB131342:KSB132214 LBX131342:LBX132214 LLT131342:LLT132214 LVP131342:LVP132214 MFL131342:MFL132214 MPH131342:MPH132214 MZD131342:MZD132214 NIZ131342:NIZ132214 NSV131342:NSV132214 OCR131342:OCR132214 OMN131342:OMN132214 OWJ131342:OWJ132214 PGF131342:PGF132214 PQB131342:PQB132214 PZX131342:PZX132214 QJT131342:QJT132214 QTP131342:QTP132214 RDL131342:RDL132214 RNH131342:RNH132214 RXD131342:RXD132214 SGZ131342:SGZ132214 SQV131342:SQV132214 TAR131342:TAR132214 TKN131342:TKN132214 TUJ131342:TUJ132214 UEF131342:UEF132214 UOB131342:UOB132214 UXX131342:UXX132214 VHT131342:VHT132214 VRP131342:VRP132214 WBL131342:WBL132214 WLH131342:WLH132214 WVD131342:WVD132214 L196884:L197756 IR196878:IR197750 SN196878:SN197750 ACJ196878:ACJ197750 AMF196878:AMF197750 AWB196878:AWB197750 BFX196878:BFX197750 BPT196878:BPT197750 BZP196878:BZP197750 CJL196878:CJL197750 CTH196878:CTH197750 DDD196878:DDD197750 DMZ196878:DMZ197750 DWV196878:DWV197750 EGR196878:EGR197750 EQN196878:EQN197750 FAJ196878:FAJ197750 FKF196878:FKF197750 FUB196878:FUB197750 GDX196878:GDX197750 GNT196878:GNT197750 GXP196878:GXP197750 HHL196878:HHL197750 HRH196878:HRH197750 IBD196878:IBD197750 IKZ196878:IKZ197750 IUV196878:IUV197750 JER196878:JER197750 JON196878:JON197750 JYJ196878:JYJ197750 KIF196878:KIF197750 KSB196878:KSB197750 LBX196878:LBX197750 LLT196878:LLT197750 LVP196878:LVP197750 MFL196878:MFL197750 MPH196878:MPH197750 MZD196878:MZD197750 NIZ196878:NIZ197750 NSV196878:NSV197750 OCR196878:OCR197750 OMN196878:OMN197750 OWJ196878:OWJ197750 PGF196878:PGF197750 PQB196878:PQB197750 PZX196878:PZX197750 QJT196878:QJT197750 QTP196878:QTP197750 RDL196878:RDL197750 RNH196878:RNH197750 RXD196878:RXD197750 SGZ196878:SGZ197750 SQV196878:SQV197750 TAR196878:TAR197750 TKN196878:TKN197750 TUJ196878:TUJ197750 UEF196878:UEF197750 UOB196878:UOB197750 UXX196878:UXX197750 VHT196878:VHT197750 VRP196878:VRP197750 WBL196878:WBL197750 WLH196878:WLH197750 WVD196878:WVD197750 L262420:L263292 IR262414:IR263286 SN262414:SN263286 ACJ262414:ACJ263286 AMF262414:AMF263286 AWB262414:AWB263286 BFX262414:BFX263286 BPT262414:BPT263286 BZP262414:BZP263286 CJL262414:CJL263286 CTH262414:CTH263286 DDD262414:DDD263286 DMZ262414:DMZ263286 DWV262414:DWV263286 EGR262414:EGR263286 EQN262414:EQN263286 FAJ262414:FAJ263286 FKF262414:FKF263286 FUB262414:FUB263286 GDX262414:GDX263286 GNT262414:GNT263286 GXP262414:GXP263286 HHL262414:HHL263286 HRH262414:HRH263286 IBD262414:IBD263286 IKZ262414:IKZ263286 IUV262414:IUV263286 JER262414:JER263286 JON262414:JON263286 JYJ262414:JYJ263286 KIF262414:KIF263286 KSB262414:KSB263286 LBX262414:LBX263286 LLT262414:LLT263286 LVP262414:LVP263286 MFL262414:MFL263286 MPH262414:MPH263286 MZD262414:MZD263286 NIZ262414:NIZ263286 NSV262414:NSV263286 OCR262414:OCR263286 OMN262414:OMN263286 OWJ262414:OWJ263286 PGF262414:PGF263286 PQB262414:PQB263286 PZX262414:PZX263286 QJT262414:QJT263286 QTP262414:QTP263286 RDL262414:RDL263286 RNH262414:RNH263286 RXD262414:RXD263286 SGZ262414:SGZ263286 SQV262414:SQV263286 TAR262414:TAR263286 TKN262414:TKN263286 TUJ262414:TUJ263286 UEF262414:UEF263286 UOB262414:UOB263286 UXX262414:UXX263286 VHT262414:VHT263286 VRP262414:VRP263286 WBL262414:WBL263286 WLH262414:WLH263286 WVD262414:WVD263286 L327956:L328828 IR327950:IR328822 SN327950:SN328822 ACJ327950:ACJ328822 AMF327950:AMF328822 AWB327950:AWB328822 BFX327950:BFX328822 BPT327950:BPT328822 BZP327950:BZP328822 CJL327950:CJL328822 CTH327950:CTH328822 DDD327950:DDD328822 DMZ327950:DMZ328822 DWV327950:DWV328822 EGR327950:EGR328822 EQN327950:EQN328822 FAJ327950:FAJ328822 FKF327950:FKF328822 FUB327950:FUB328822 GDX327950:GDX328822 GNT327950:GNT328822 GXP327950:GXP328822 HHL327950:HHL328822 HRH327950:HRH328822 IBD327950:IBD328822 IKZ327950:IKZ328822 IUV327950:IUV328822 JER327950:JER328822 JON327950:JON328822 JYJ327950:JYJ328822 KIF327950:KIF328822 KSB327950:KSB328822 LBX327950:LBX328822 LLT327950:LLT328822 LVP327950:LVP328822 MFL327950:MFL328822 MPH327950:MPH328822 MZD327950:MZD328822 NIZ327950:NIZ328822 NSV327950:NSV328822 OCR327950:OCR328822 OMN327950:OMN328822 OWJ327950:OWJ328822 PGF327950:PGF328822 PQB327950:PQB328822 PZX327950:PZX328822 QJT327950:QJT328822 QTP327950:QTP328822 RDL327950:RDL328822 RNH327950:RNH328822 RXD327950:RXD328822 SGZ327950:SGZ328822 SQV327950:SQV328822 TAR327950:TAR328822 TKN327950:TKN328822 TUJ327950:TUJ328822 UEF327950:UEF328822 UOB327950:UOB328822 UXX327950:UXX328822 VHT327950:VHT328822 VRP327950:VRP328822 WBL327950:WBL328822 WLH327950:WLH328822 WVD327950:WVD328822 L393492:L394364 IR393486:IR394358 SN393486:SN394358 ACJ393486:ACJ394358 AMF393486:AMF394358 AWB393486:AWB394358 BFX393486:BFX394358 BPT393486:BPT394358 BZP393486:BZP394358 CJL393486:CJL394358 CTH393486:CTH394358 DDD393486:DDD394358 DMZ393486:DMZ394358 DWV393486:DWV394358 EGR393486:EGR394358 EQN393486:EQN394358 FAJ393486:FAJ394358 FKF393486:FKF394358 FUB393486:FUB394358 GDX393486:GDX394358 GNT393486:GNT394358 GXP393486:GXP394358 HHL393486:HHL394358 HRH393486:HRH394358 IBD393486:IBD394358 IKZ393486:IKZ394358 IUV393486:IUV394358 JER393486:JER394358 JON393486:JON394358 JYJ393486:JYJ394358 KIF393486:KIF394358 KSB393486:KSB394358 LBX393486:LBX394358 LLT393486:LLT394358 LVP393486:LVP394358 MFL393486:MFL394358 MPH393486:MPH394358 MZD393486:MZD394358 NIZ393486:NIZ394358 NSV393486:NSV394358 OCR393486:OCR394358 OMN393486:OMN394358 OWJ393486:OWJ394358 PGF393486:PGF394358 PQB393486:PQB394358 PZX393486:PZX394358 QJT393486:QJT394358 QTP393486:QTP394358 RDL393486:RDL394358 RNH393486:RNH394358 RXD393486:RXD394358 SGZ393486:SGZ394358 SQV393486:SQV394358 TAR393486:TAR394358 TKN393486:TKN394358 TUJ393486:TUJ394358 UEF393486:UEF394358 UOB393486:UOB394358 UXX393486:UXX394358 VHT393486:VHT394358 VRP393486:VRP394358 WBL393486:WBL394358 WLH393486:WLH394358 WVD393486:WVD394358 L459028:L459900 IR459022:IR459894 SN459022:SN459894 ACJ459022:ACJ459894 AMF459022:AMF459894 AWB459022:AWB459894 BFX459022:BFX459894 BPT459022:BPT459894 BZP459022:BZP459894 CJL459022:CJL459894 CTH459022:CTH459894 DDD459022:DDD459894 DMZ459022:DMZ459894 DWV459022:DWV459894 EGR459022:EGR459894 EQN459022:EQN459894 FAJ459022:FAJ459894 FKF459022:FKF459894 FUB459022:FUB459894 GDX459022:GDX459894 GNT459022:GNT459894 GXP459022:GXP459894 HHL459022:HHL459894 HRH459022:HRH459894 IBD459022:IBD459894 IKZ459022:IKZ459894 IUV459022:IUV459894 JER459022:JER459894 JON459022:JON459894 JYJ459022:JYJ459894 KIF459022:KIF459894 KSB459022:KSB459894 LBX459022:LBX459894 LLT459022:LLT459894 LVP459022:LVP459894 MFL459022:MFL459894 MPH459022:MPH459894 MZD459022:MZD459894 NIZ459022:NIZ459894 NSV459022:NSV459894 OCR459022:OCR459894 OMN459022:OMN459894 OWJ459022:OWJ459894 PGF459022:PGF459894 PQB459022:PQB459894 PZX459022:PZX459894 QJT459022:QJT459894 QTP459022:QTP459894 RDL459022:RDL459894 RNH459022:RNH459894 RXD459022:RXD459894 SGZ459022:SGZ459894 SQV459022:SQV459894 TAR459022:TAR459894 TKN459022:TKN459894 TUJ459022:TUJ459894 UEF459022:UEF459894 UOB459022:UOB459894 UXX459022:UXX459894 VHT459022:VHT459894 VRP459022:VRP459894 WBL459022:WBL459894 WLH459022:WLH459894 WVD459022:WVD459894 L524564:L525436 IR524558:IR525430 SN524558:SN525430 ACJ524558:ACJ525430 AMF524558:AMF525430 AWB524558:AWB525430 BFX524558:BFX525430 BPT524558:BPT525430 BZP524558:BZP525430 CJL524558:CJL525430 CTH524558:CTH525430 DDD524558:DDD525430 DMZ524558:DMZ525430 DWV524558:DWV525430 EGR524558:EGR525430 EQN524558:EQN525430 FAJ524558:FAJ525430 FKF524558:FKF525430 FUB524558:FUB525430 GDX524558:GDX525430 GNT524558:GNT525430 GXP524558:GXP525430 HHL524558:HHL525430 HRH524558:HRH525430 IBD524558:IBD525430 IKZ524558:IKZ525430 IUV524558:IUV525430 JER524558:JER525430 JON524558:JON525430 JYJ524558:JYJ525430 KIF524558:KIF525430 KSB524558:KSB525430 LBX524558:LBX525430 LLT524558:LLT525430 LVP524558:LVP525430 MFL524558:MFL525430 MPH524558:MPH525430 MZD524558:MZD525430 NIZ524558:NIZ525430 NSV524558:NSV525430 OCR524558:OCR525430 OMN524558:OMN525430 OWJ524558:OWJ525430 PGF524558:PGF525430 PQB524558:PQB525430 PZX524558:PZX525430 QJT524558:QJT525430 QTP524558:QTP525430 RDL524558:RDL525430 RNH524558:RNH525430 RXD524558:RXD525430 SGZ524558:SGZ525430 SQV524558:SQV525430 TAR524558:TAR525430 TKN524558:TKN525430 TUJ524558:TUJ525430 UEF524558:UEF525430 UOB524558:UOB525430 UXX524558:UXX525430 VHT524558:VHT525430 VRP524558:VRP525430 WBL524558:WBL525430 WLH524558:WLH525430 WVD524558:WVD525430 L590100:L590972 IR590094:IR590966 SN590094:SN590966 ACJ590094:ACJ590966 AMF590094:AMF590966 AWB590094:AWB590966 BFX590094:BFX590966 BPT590094:BPT590966 BZP590094:BZP590966 CJL590094:CJL590966 CTH590094:CTH590966 DDD590094:DDD590966 DMZ590094:DMZ590966 DWV590094:DWV590966 EGR590094:EGR590966 EQN590094:EQN590966 FAJ590094:FAJ590966 FKF590094:FKF590966 FUB590094:FUB590966 GDX590094:GDX590966 GNT590094:GNT590966 GXP590094:GXP590966 HHL590094:HHL590966 HRH590094:HRH590966 IBD590094:IBD590966 IKZ590094:IKZ590966 IUV590094:IUV590966 JER590094:JER590966 JON590094:JON590966 JYJ590094:JYJ590966 KIF590094:KIF590966 KSB590094:KSB590966 LBX590094:LBX590966 LLT590094:LLT590966 LVP590094:LVP590966 MFL590094:MFL590966 MPH590094:MPH590966 MZD590094:MZD590966 NIZ590094:NIZ590966 NSV590094:NSV590966 OCR590094:OCR590966 OMN590094:OMN590966 OWJ590094:OWJ590966 PGF590094:PGF590966 PQB590094:PQB590966 PZX590094:PZX590966 QJT590094:QJT590966 QTP590094:QTP590966 RDL590094:RDL590966 RNH590094:RNH590966 RXD590094:RXD590966 SGZ590094:SGZ590966 SQV590094:SQV590966 TAR590094:TAR590966 TKN590094:TKN590966 TUJ590094:TUJ590966 UEF590094:UEF590966 UOB590094:UOB590966 UXX590094:UXX590966 VHT590094:VHT590966 VRP590094:VRP590966 WBL590094:WBL590966 WLH590094:WLH590966 WVD590094:WVD590966 L655636:L656508 IR655630:IR656502 SN655630:SN656502 ACJ655630:ACJ656502 AMF655630:AMF656502 AWB655630:AWB656502 BFX655630:BFX656502 BPT655630:BPT656502 BZP655630:BZP656502 CJL655630:CJL656502 CTH655630:CTH656502 DDD655630:DDD656502 DMZ655630:DMZ656502 DWV655630:DWV656502 EGR655630:EGR656502 EQN655630:EQN656502 FAJ655630:FAJ656502 FKF655630:FKF656502 FUB655630:FUB656502 GDX655630:GDX656502 GNT655630:GNT656502 GXP655630:GXP656502 HHL655630:HHL656502 HRH655630:HRH656502 IBD655630:IBD656502 IKZ655630:IKZ656502 IUV655630:IUV656502 JER655630:JER656502 JON655630:JON656502 JYJ655630:JYJ656502 KIF655630:KIF656502 KSB655630:KSB656502 LBX655630:LBX656502 LLT655630:LLT656502 LVP655630:LVP656502 MFL655630:MFL656502 MPH655630:MPH656502 MZD655630:MZD656502 NIZ655630:NIZ656502 NSV655630:NSV656502 OCR655630:OCR656502 OMN655630:OMN656502 OWJ655630:OWJ656502 PGF655630:PGF656502 PQB655630:PQB656502 PZX655630:PZX656502 QJT655630:QJT656502 QTP655630:QTP656502 RDL655630:RDL656502 RNH655630:RNH656502 RXD655630:RXD656502 SGZ655630:SGZ656502 SQV655630:SQV656502 TAR655630:TAR656502 TKN655630:TKN656502 TUJ655630:TUJ656502 UEF655630:UEF656502 UOB655630:UOB656502 UXX655630:UXX656502 VHT655630:VHT656502 VRP655630:VRP656502 WBL655630:WBL656502 WLH655630:WLH656502 WVD655630:WVD656502 L721172:L722044 IR721166:IR722038 SN721166:SN722038 ACJ721166:ACJ722038 AMF721166:AMF722038 AWB721166:AWB722038 BFX721166:BFX722038 BPT721166:BPT722038 BZP721166:BZP722038 CJL721166:CJL722038 CTH721166:CTH722038 DDD721166:DDD722038 DMZ721166:DMZ722038 DWV721166:DWV722038 EGR721166:EGR722038 EQN721166:EQN722038 FAJ721166:FAJ722038 FKF721166:FKF722038 FUB721166:FUB722038 GDX721166:GDX722038 GNT721166:GNT722038 GXP721166:GXP722038 HHL721166:HHL722038 HRH721166:HRH722038 IBD721166:IBD722038 IKZ721166:IKZ722038 IUV721166:IUV722038 JER721166:JER722038 JON721166:JON722038 JYJ721166:JYJ722038 KIF721166:KIF722038 KSB721166:KSB722038 LBX721166:LBX722038 LLT721166:LLT722038 LVP721166:LVP722038 MFL721166:MFL722038 MPH721166:MPH722038 MZD721166:MZD722038 NIZ721166:NIZ722038 NSV721166:NSV722038 OCR721166:OCR722038 OMN721166:OMN722038 OWJ721166:OWJ722038 PGF721166:PGF722038 PQB721166:PQB722038 PZX721166:PZX722038 QJT721166:QJT722038 QTP721166:QTP722038 RDL721166:RDL722038 RNH721166:RNH722038 RXD721166:RXD722038 SGZ721166:SGZ722038 SQV721166:SQV722038 TAR721166:TAR722038 TKN721166:TKN722038 TUJ721166:TUJ722038 UEF721166:UEF722038 UOB721166:UOB722038 UXX721166:UXX722038 VHT721166:VHT722038 VRP721166:VRP722038 WBL721166:WBL722038 WLH721166:WLH722038 WVD721166:WVD722038 L786708:L787580 IR786702:IR787574 SN786702:SN787574 ACJ786702:ACJ787574 AMF786702:AMF787574 AWB786702:AWB787574 BFX786702:BFX787574 BPT786702:BPT787574 BZP786702:BZP787574 CJL786702:CJL787574 CTH786702:CTH787574 DDD786702:DDD787574 DMZ786702:DMZ787574 DWV786702:DWV787574 EGR786702:EGR787574 EQN786702:EQN787574 FAJ786702:FAJ787574 FKF786702:FKF787574 FUB786702:FUB787574 GDX786702:GDX787574 GNT786702:GNT787574 GXP786702:GXP787574 HHL786702:HHL787574 HRH786702:HRH787574 IBD786702:IBD787574 IKZ786702:IKZ787574 IUV786702:IUV787574 JER786702:JER787574 JON786702:JON787574 JYJ786702:JYJ787574 KIF786702:KIF787574 KSB786702:KSB787574 LBX786702:LBX787574 LLT786702:LLT787574 LVP786702:LVP787574 MFL786702:MFL787574 MPH786702:MPH787574 MZD786702:MZD787574 NIZ786702:NIZ787574 NSV786702:NSV787574 OCR786702:OCR787574 OMN786702:OMN787574 OWJ786702:OWJ787574 PGF786702:PGF787574 PQB786702:PQB787574 PZX786702:PZX787574 QJT786702:QJT787574 QTP786702:QTP787574 RDL786702:RDL787574 RNH786702:RNH787574 RXD786702:RXD787574 SGZ786702:SGZ787574 SQV786702:SQV787574 TAR786702:TAR787574 TKN786702:TKN787574 TUJ786702:TUJ787574 UEF786702:UEF787574 UOB786702:UOB787574 UXX786702:UXX787574 VHT786702:VHT787574 VRP786702:VRP787574 WBL786702:WBL787574 WLH786702:WLH787574 WVD786702:WVD787574 L852244:L853116 IR852238:IR853110 SN852238:SN853110 ACJ852238:ACJ853110 AMF852238:AMF853110 AWB852238:AWB853110 BFX852238:BFX853110 BPT852238:BPT853110 BZP852238:BZP853110 CJL852238:CJL853110 CTH852238:CTH853110 DDD852238:DDD853110 DMZ852238:DMZ853110 DWV852238:DWV853110 EGR852238:EGR853110 EQN852238:EQN853110 FAJ852238:FAJ853110 FKF852238:FKF853110 FUB852238:FUB853110 GDX852238:GDX853110 GNT852238:GNT853110 GXP852238:GXP853110 HHL852238:HHL853110 HRH852238:HRH853110 IBD852238:IBD853110 IKZ852238:IKZ853110 IUV852238:IUV853110 JER852238:JER853110 JON852238:JON853110 JYJ852238:JYJ853110 KIF852238:KIF853110 KSB852238:KSB853110 LBX852238:LBX853110 LLT852238:LLT853110 LVP852238:LVP853110 MFL852238:MFL853110 MPH852238:MPH853110 MZD852238:MZD853110 NIZ852238:NIZ853110 NSV852238:NSV853110 OCR852238:OCR853110 OMN852238:OMN853110 OWJ852238:OWJ853110 PGF852238:PGF853110 PQB852238:PQB853110 PZX852238:PZX853110 QJT852238:QJT853110 QTP852238:QTP853110 RDL852238:RDL853110 RNH852238:RNH853110 RXD852238:RXD853110 SGZ852238:SGZ853110 SQV852238:SQV853110 TAR852238:TAR853110 TKN852238:TKN853110 TUJ852238:TUJ853110 UEF852238:UEF853110 UOB852238:UOB853110 UXX852238:UXX853110 VHT852238:VHT853110 VRP852238:VRP853110 WBL852238:WBL853110 WLH852238:WLH853110 WVD852238:WVD853110 L917780:L918652 IR917774:IR918646 SN917774:SN918646 ACJ917774:ACJ918646 AMF917774:AMF918646 AWB917774:AWB918646 BFX917774:BFX918646 BPT917774:BPT918646 BZP917774:BZP918646 CJL917774:CJL918646 CTH917774:CTH918646 DDD917774:DDD918646 DMZ917774:DMZ918646 DWV917774:DWV918646 EGR917774:EGR918646 EQN917774:EQN918646 FAJ917774:FAJ918646 FKF917774:FKF918646 FUB917774:FUB918646 GDX917774:GDX918646 GNT917774:GNT918646 GXP917774:GXP918646 HHL917774:HHL918646 HRH917774:HRH918646 IBD917774:IBD918646 IKZ917774:IKZ918646 IUV917774:IUV918646 JER917774:JER918646 JON917774:JON918646 JYJ917774:JYJ918646 KIF917774:KIF918646 KSB917774:KSB918646 LBX917774:LBX918646 LLT917774:LLT918646 LVP917774:LVP918646 MFL917774:MFL918646 MPH917774:MPH918646 MZD917774:MZD918646 NIZ917774:NIZ918646 NSV917774:NSV918646 OCR917774:OCR918646 OMN917774:OMN918646 OWJ917774:OWJ918646 PGF917774:PGF918646 PQB917774:PQB918646 PZX917774:PZX918646 QJT917774:QJT918646 QTP917774:QTP918646 RDL917774:RDL918646 RNH917774:RNH918646 RXD917774:RXD918646 SGZ917774:SGZ918646 SQV917774:SQV918646 TAR917774:TAR918646 TKN917774:TKN918646 TUJ917774:TUJ918646 UEF917774:UEF918646 UOB917774:UOB918646 UXX917774:UXX918646 VHT917774:VHT918646 VRP917774:VRP918646 WBL917774:WBL918646 WLH917774:WLH918646 WVD917774:WVD918646 L983316:L984188 IR983310:IR984182 SN983310:SN984182 ACJ983310:ACJ984182 AMF983310:AMF984182 AWB983310:AWB984182 BFX983310:BFX984182 BPT983310:BPT984182 BZP983310:BZP984182 CJL983310:CJL984182 CTH983310:CTH984182 DDD983310:DDD984182 DMZ983310:DMZ984182 DWV983310:DWV984182 EGR983310:EGR984182 EQN983310:EQN984182 FAJ983310:FAJ984182 FKF983310:FKF984182 FUB983310:FUB984182 GDX983310:GDX984182 GNT983310:GNT984182 GXP983310:GXP984182 HHL983310:HHL984182 HRH983310:HRH984182 IBD983310:IBD984182 IKZ983310:IKZ984182 IUV983310:IUV984182 JER983310:JER984182 JON983310:JON984182 JYJ983310:JYJ984182 KIF983310:KIF984182 KSB983310:KSB984182 LBX983310:LBX984182 LLT983310:LLT984182 LVP983310:LVP984182 MFL983310:MFL984182 MPH983310:MPH984182 MZD983310:MZD984182 NIZ983310:NIZ984182 NSV983310:NSV984182 OCR983310:OCR984182 OMN983310:OMN984182 OWJ983310:OWJ984182 PGF983310:PGF984182 PQB983310:PQB984182 PZX983310:PZX984182 QJT983310:QJT984182 QTP983310:QTP984182 RDL983310:RDL984182 RNH983310:RNH984182 RXD983310:RXD984182 SGZ983310:SGZ984182 SQV983310:SQV984182 TAR983310:TAR984182 TKN983310:TKN984182 TUJ983310:TUJ984182 UEF983310:UEF984182 UOB983310:UOB984182 UXX983310:UXX984182 VHT983310:VHT984182 VRP983310:VRP984182 WBL983310:WBL984182 WLH983310:WLH984182 WLH348:WLH1142 WBL348:WBL1142 VRP348:VRP1142 VHT348:VHT1142 UXX348:UXX1142 UOB348:UOB1142 UEF348:UEF1142 TUJ348:TUJ1142 TKN348:TKN1142 TAR348:TAR1142 SQV348:SQV1142 SGZ348:SGZ1142 RXD348:RXD1142 RNH348:RNH1142 RDL348:RDL1142 QTP348:QTP1142 QJT348:QJT1142 PZX348:PZX1142 PQB348:PQB1142 PGF348:PGF1142 OWJ348:OWJ1142 OMN348:OMN1142 OCR348:OCR1142 NSV348:NSV1142 NIZ348:NIZ1142 MZD348:MZD1142 MPH348:MPH1142 MFL348:MFL1142 LVP348:LVP1142 LLT348:LLT1142 LBX348:LBX1142 KSB348:KSB1142 KIF348:KIF1142 JYJ348:JYJ1142 JON348:JON1142 JER348:JER1142 IUV348:IUV1142 IKZ348:IKZ1142 IBD348:IBD1142 HRH348:HRH1142 HHL348:HHL1142 GXP348:GXP1142 GNT348:GNT1142 GDX348:GDX1142 FUB348:FUB1142 FKF348:FKF1142 FAJ348:FAJ1142 EQN348:EQN1142 EGR348:EGR1142 DWV348:DWV1142 DMZ348:DMZ1142 DDD348:DDD1142 CTH348:CTH1142 CJL348:CJL1142 BZP348:BZP1142 BPT348:BPT1142 BFX348:BFX1142 AWB348:AWB1142 AMF348:AMF1142 ACJ348:ACJ1142 SN348:SN1142 IR348:IR1142 WVO348:WVQ1142 WLS348:WLU1142 WBW348:WBY1142 VSA348:VSC1142 VIE348:VIG1142 UYI348:UYK1142 UOM348:UOO1142 UEQ348:UES1142 TUU348:TUW1142 TKY348:TLA1142 TBC348:TBE1142 SRG348:SRI1142 SHK348:SHM1142 RXO348:RXQ1142 RNS348:RNU1142 RDW348:RDY1142 QUA348:QUC1142 QKE348:QKG1142 QAI348:QAK1142 PQM348:PQO1142 PGQ348:PGS1142 OWU348:OWW1142 OMY348:ONA1142 ODC348:ODE1142 NTG348:NTI1142 NJK348:NJM1142 MZO348:MZQ1142 MPS348:MPU1142 MFW348:MFY1142 LWA348:LWC1142 LME348:LMG1142 LCI348:LCK1142 KSM348:KSO1142 KIQ348:KIS1142 JYU348:JYW1142 JOY348:JPA1142 JFC348:JFE1142 IVG348:IVI1142 ILK348:ILM1142 IBO348:IBQ1142 HRS348:HRU1142 HHW348:HHY1142 GYA348:GYC1142 GOE348:GOG1142 GEI348:GEK1142 FUM348:FUO1142 FKQ348:FKS1142 FAU348:FAW1142 EQY348:ERA1142 EHC348:EHE1142 DXG348:DXI1142 DNK348:DNM1142 DDO348:DDQ1142 CTS348:CTU1142 CJW348:CJY1142 CAA348:CAC1142 BQE348:BQG1142 BGI348:BGK1142 AWM348:AWO1142 AMQ348:AMS1142 ACU348:ACW1142 SY348:TA1142 JC348:JE1142 WVD348:WVD1142 W354:Y1148 L354:L1148 L20 ACU20:ACW20 AMQ20:AMS20 AWM20:AWO20 BGI20:BGK20 BQE20:BQG20 CAA20:CAC20 CJW20:CJY20 CTS20:CTU20 DDO20:DDQ20 DNK20:DNM20 DXG20:DXI20 EHC20:EHE20 EQY20:ERA20 FAU20:FAW20 FKQ20:FKS20 FUM20:FUO20 GEI20:GEK20 GOE20:GOG20 GYA20:GYC20 HHW20:HHY20 HRS20:HRU20 IBO20:IBQ20 ILK20:ILM20 IVG20:IVI20 JFC20:JFE20 JOY20:JPA20 JYU20:JYW20 KIQ20:KIS20 KSM20:KSO20 LCI20:LCK20 LME20:LMG20 LWA20:LWC20 MFW20:MFY20 MPS20:MPU20 MZO20:MZQ20 NJK20:NJM20 NTG20:NTI20 ODC20:ODE20 OMY20:ONA20 OWU20:OWW20 PGQ20:PGS20 PQM20:PQO20 QAI20:QAK20 QKE20:QKG20 QUA20:QUC20 RDW20:RDY20 RNS20:RNU20 RXO20:RXQ20 SHK20:SHM20 SRG20:SRI20 TBC20:TBE20 TKY20:TLA20 TUU20:TUW20 UEQ20:UES20 UOM20:UOO20 UYI20:UYK20 VIE20:VIG20 VSA20:VSC20 WBW20:WBY20 WLS20:WLU20 WVO20:WVQ20 IR20 SN20 ACJ20 AMF20 AWB20 BFX20 BPT20 BZP20 CJL20 CTH20 DDD20 DMZ20 DWV20 EGR20 EQN20 FAJ20 FKF20 FUB20 GDX20 GNT20 GXP20 HHL20 HRH20 IBD20 IKZ20 IUV20 JER20 JON20 JYJ20 KIF20 KSB20 LBX20 LLT20 LVP20 MFL20 MPH20 MZD20 NIZ20 NSV20 OCR20 OMN20 OWJ20 PGF20 PQB20 PZX20 QJT20 QTP20 RDL20 RNH20 RXD20 SGZ20 SQV20 TAR20 TKN20 TUJ20 UEF20 UOB20 UXX20 VHT20 VRP20 WBL20 WLH20 WVD20 JC20:JE20 SY20:TA20 W20:Y20 AMQ159:AMS159 AWM159:AWO159 BGI159:BGK159 BQE159:BQG159 CAA159:CAC159 CJW159:CJY159 CTS159:CTU159 DDO159:DDQ159 DNK159:DNM159 DXG159:DXI159 EHC159:EHE159 EQY159:ERA159 FAU159:FAW159 FKQ159:FKS159 FUM159:FUO159 GEI159:GEK159 GOE159:GOG159 GYA159:GYC159 HHW159:HHY159 HRS159:HRU159 IBO159:IBQ159 ILK159:ILM159 IVG159:IVI159 JFC159:JFE159 JOY159:JPA159 JYU159:JYW159 KIQ159:KIS159 KSM159:KSO159 LCI159:LCK159 LME159:LMG159 LWA159:LWC159 MFW159:MFY159 MPS159:MPU159 MZO159:MZQ159 NJK159:NJM159 NTG159:NTI159 ODC159:ODE159 OMY159:ONA159 OWU159:OWW159 PGQ159:PGS159 PQM159:PQO159 QAI159:QAK159 QKE159:QKG159 QUA159:QUC159 RDW159:RDY159 RNS159:RNU159 RXO159:RXQ159 SHK159:SHM159 SRG159:SRI159 TBC159:TBE159 TKY159:TLA159 TUU159:TUW159 UEQ159:UES159 UOM159:UOO159 UYI159:UYK159 VIE159:VIG159 VSA159:VSC159 WBW159:WBY159 WLS159:WLU159 WVO159:WVQ159 IR159 SN159 ACJ159 AMF159 AWB159 BFX159 BPT159 BZP159 CJL159 CTH159 DDD159 DMZ159 DWV159 EGR159 EQN159 FAJ159 FKF159 FUB159 GDX159 GNT159 GXP159 HHL159 HRH159 IBD159 IKZ159 IUV159 JER159 JON159 JYJ159 KIF159 KSB159 LBX159 LLT159 LVP159 MFL159 MPH159 MZD159 NIZ159 NSV159 OCR159 OMN159 OWJ159 PGF159 PQB159 PZX159 QJT159 QTP159 RDL159 RNH159 RXD159 SGZ159 SQV159 TAR159 TKN159 TUJ159 UEF159 UOB159 UXX159 VHT159 VRP159 WBL159 WLH159 WVD159 JC159:JE159 I158 T158:V158 SY159:TA159 ACR158:ACT158 SV158:SX158 IZ158:JB158 WVA158 WLE158 WBI158 VRM158 VHQ158 UXU158 UNY158 UEC158 TUG158 TKK158 TAO158 SQS158 SGW158 RXA158 RNE158 RDI158 QTM158 QJQ158 PZU158 PPY158 PGC158 OWG158 OMK158 OCO158 NSS158 NIW158 MZA158 MPE158 MFI158 LVM158 LLQ158 LBU158 KRY158 KIC158 JYG158 JOK158 JEO158 IUS158 IKW158 IBA158 HRE158 HHI158 GXM158 GNQ158 GDU158 FTY158 FKC158 FAG158 EQK158 EGO158 DWS158 DMW158 DDA158 CTE158 CJI158 BZM158 BPQ158 BFU158 AVY158 AMC158 ACG158 SK158 IO158 WVL158:WVN158 WLP158:WLR158 WBT158:WBV158 VRX158:VRZ158 VIB158:VID158 UYF158:UYH158 UOJ158:UOL158 UEN158:UEP158 TUR158:TUT158 TKV158:TKX158 TAZ158:TBB158 SRD158:SRF158 SHH158:SHJ158 RXL158:RXN158 RNP158:RNR158 RDT158:RDV158 QTX158:QTZ158 QKB158:QKD158 QAF158:QAH158 PQJ158:PQL158 PGN158:PGP158 OWR158:OWT158 OMV158:OMX158 OCZ158:ODB158 NTD158:NTF158 NJH158:NJJ158 MZL158:MZN158 MPP158:MPR158 MFT158:MFV158 LVX158:LVZ158 LMB158:LMD158 LCF158:LCH158 KSJ158:KSL158 KIN158:KIP158 JYR158:JYT158 JOV158:JOX158 JEZ158:JFB158 IVD158:IVF158 ILH158:ILJ158 IBL158:IBN158 HRP158:HRR158 HHT158:HHV158 GXX158:GXZ158 GOB158:GOD158 GEF158:GEH158 FUJ158:FUL158 FKN158:FKP158 FAR158:FAT158 EQV158:EQX158 EGZ158:EHB158 DXD158:DXF158 DNH158:DNJ158 DDL158:DDN158 CTP158:CTR158 CJT158:CJV158 BZX158:BZZ158 BQB158:BQD158 BGF158:BGH158 AWJ158:AWL158 AMN158:AMP158 ACU159:ACW159 W159:Y165 M344:M345 W171:Y171 L171 L256:L257 W256:Y258 W266:W268 Y334:Y343 L264:L265 WBF273 VRJ273 VHN273 UXR273 UNV273 UDZ273 TUD273 TKH273 TAL273 SQP273 SGT273 RWX273 RNB273 RDF273 QTJ273 QJN273 PZR273 PPV273 PFZ273 OWD273 OMH273 OCL273 NSP273 NIT273 MYX273 MPB273 MFF273 LVJ273 LLN273 LBR273 KRV273 KHZ273 JYD273 JOH273 JEL273 IUP273 IKT273 IAX273 HRB273 HHF273 GXJ273 GNN273 GDR273 FTV273 FJZ273 FAD273 EQH273 EGL273 DWP273 DMT273 DCX273 CTB273 CJF273 BZJ273 BPN273 BFR273 AVV273 ALZ273 ACD273 SH273 IL273 WVI273:WVK273 WLM273:WLO273 WBQ273:WBS273 VRU273:VRW273 VHY273:VIA273 UYC273:UYE273 UOG273:UOI273 UEK273:UEM273 TUO273:TUQ273 TKS273:TKU273 TAW273:TAY273 SRA273:SRC273 SHE273:SHG273 RXI273:RXK273 RNM273:RNO273 RDQ273:RDS273 QTU273:QTW273 QJY273:QKA273 QAC273:QAE273 PQG273:PQI273 PGK273:PGM273 OWO273:OWQ273 OMS273:OMU273 OCW273:OCY273 NTA273:NTC273 NJE273:NJG273 MZI273:MZK273 MPM273:MPO273 MFQ273:MFS273 LVU273:LVW273 LLY273:LMA273 LCC273:LCE273 KSG273:KSI273 KIK273:KIM273 JYO273:JYQ273 JOS273:JOU273 JEW273:JEY273 IVA273:IVC273 ILE273:ILG273 IBI273:IBK273 HRM273:HRO273 HHQ273:HHS273 GXU273:GXW273 GNY273:GOA273 GEC273:GEE273 FUG273:FUI273 FKK273:FKM273 FAO273:FAQ273 EQS273:EQU273 EGW273:EGY273 DXA273:DXC273 DNE273:DNG273 DDI273:DDK273 CTM273:CTO273 CJQ273:CJS273 BZU273:BZW273 BPY273:BQA273 BGC273:BGE273 AWG273:AWI273 AMK273:AMM273 ACO273:ACQ273 SS273:SU273 IW273:IY273 WUX273 WLB273 BWV279 CJQ264:CJQ265 X344:Z345 AMH344:AMH345 ACL344:ACL345 SP344:SP345 IT344:IT345 WVQ344:WVS345 WLU344:WLW345 WBY344:WCA345 VSC344:VSE345 VIG344:VII345 UYK344:UYM345 UOO344:UOQ345 UES344:UEU345 TUW344:TUY345 TLA344:TLC345 TBE344:TBG345 SRI344:SRK345 SHM344:SHO345 RXQ344:RXS345 RNU344:RNW345 RDY344:REA345 QUC344:QUE345 QKG344:QKI345 QAK344:QAM345 PQO344:PQQ345 PGS344:PGU345 OWW344:OWY345 ONA344:ONC345 ODE344:ODG345 NTI344:NTK345 NJM344:NJO345 MZQ344:MZS345 MPU344:MPW345 MFY344:MGA345 LWC344:LWE345 LMG344:LMI345 LCK344:LCM345 KSO344:KSQ345 KIS344:KIU345 JYW344:JYY345 JPA344:JPC345 JFE344:JFG345 IVI344:IVK345 ILM344:ILO345 IBQ344:IBS345 HRU344:HRW345 HHY344:HIA345 GYC344:GYE345 GOG344:GOI345 GEK344:GEM345 FUO344:FUQ345 FKS344:FKU345 FAW344:FAY345 ERA344:ERC345 EHE344:EHG345 DXI344:DXK345 DNM344:DNO345 DDQ344:DDS345 CTU344:CTW345 CJY344:CKA345 CAC344:CAE345 BQG344:BQI345 BGK344:BGM345 AWO344:AWQ345 AMS344:AMU345 ACW344:ACY345 TA344:TC345 JE344:JG345 WVF344:WVF345 WLJ344:WLJ345 WBN344:WBN345 VRR344:VRR345 VHV344:VHV345 UXZ344:UXZ345 UOD344:UOD345 UEH344:UEH345 TUL344:TUL345 TKP344:TKP345 TAT344:TAT345 SQX344:SQX345 SHB344:SHB345 RXF344:RXF345 RNJ344:RNJ345 RDN344:RDN345 QTR344:QTR345 QJV344:QJV345 PZZ344:PZZ345 PQD344:PQD345 PGH344:PGH345 OWL344:OWL345 OMP344:OMP345 OCT344:OCT345 NSX344:NSX345 NJB344:NJB345 MZF344:MZF345 MPJ344:MPJ345 MFN344:MFN345 LVR344:LVR345 LLV344:LLV345 LBZ344:LBZ345 KSD344:KSD345 KIH344:KIH345 JYL344:JYL345 JOP344:JOP345 JET344:JET345 IUX344:IUX345 ILB344:ILB345 IBF344:IBF345 HRJ344:HRJ345 HHN344:HHN345 GXR344:GXR345 GNV344:GNV345 GDZ344:GDZ345 FUD344:FUD345 FKH344:FKH345 FAL344:FAL345 EQP344:EQP345 EGT344:EGT345 DWX344:DWX345 DNB344:DNB345 DDF344:DDF345 CTJ344:CTJ345 CJN344:CJN345 BZR344:BZR345 BPV344:BPV345 BFZ344:BFZ345 AWD344:AWD345 DDI264:DDI265 DNE264:DNE265 DXA264:DXA265 EGW264:EGW265 EQS264:EQS265 FAO264:FAO265 FKK264:FKK265 FUG264:FUG265 GEC264:GEC265 GNY264:GNY265 GXU264:GXU265 HHQ264:HHQ265 HRM264:HRM265 IBI264:IBI265 ILE264:ILE265 IVA264:IVA265 JEW264:JEW265 JOS264:JOS265 JYO264:JYO265 KIK264:KIK265 KSG264:KSG265 LCC264:LCC265 LLY264:LLY265 LVU264:LVU265 MFQ264:MFQ265 MPM264:MPM265 MZI264:MZI265 NJE264:NJE265 NTA264:NTA265 OCW264:OCW265 OMS264:OMS265 OWO264:OWO265 PGK264:PGK265 PQG264:PQG265 QAC264:QAC265 QJY264:QJY265 QTU264:QTU265 RDQ264:RDQ265 RNM264:RNM265 RXI264:RXI265 SHE264:SHE265 SRA264:SRA265 TAW264:TAW265 TKS264:TKS265 TUO264:TUO265 UEK264:UEK265 UOG264:UOG265 UYC264:UYC265 VHY264:VHY265 VRU264:VRU265 WBQ264:WBQ265 WLM264:WLM265 WVI264:WVI265 JH264:JJ265 TD264:TF265 ACZ264:ADB265 AMV264:AMX265 AWR264:AWT265 BGN264:BGP265 BQJ264:BQL265 CAF264:CAH265 CKB264:CKD265 CTX264:CTZ265 DDT264:DDV265 DNP264:DNR265 DXL264:DXN265 EHH264:EHJ265 ERD264:ERF265 FAZ264:FBB265 FKV264:FKX265 FUR264:FUT265 GEN264:GEP265 GOJ264:GOL265 GYF264:GYH265 HIB264:HID265 HRX264:HRZ265 IBT264:IBV265 ILP264:ILR265 IVL264:IVN265 JFH264:JFJ265 JPD264:JPF265 JYZ264:JZB265 KIV264:KIX265 KSR264:KST265 LCN264:LCP265 LMJ264:LML265 LWF264:LWH265 MGB264:MGD265 MPX264:MPZ265 MZT264:MZV265 NJP264:NJR265 NTL264:NTN265 ODH264:ODJ265 OND264:ONF265 OWZ264:OXB265 PGV264:PGX265 PQR264:PQT265 QAN264:QAP265 QKJ264:QKL265 QUF264:QUH265 REB264:RED265 RNX264:RNZ265 RXT264:RXV265 SHP264:SHR265 SRL264:SRN265 TBH264:TBJ265 TLD264:TLF265 TUZ264:TVB265 UEV264:UEX265 UOR264:UOT265 UYN264:UYP265 VIJ264:VIL265 VSF264:VSH265 WCB264:WCD265 WLX264:WLZ265 WVT264:WVV265 IW264:IW265 SS264:SS265 ACO264:ACO265 AMK264:AMK265 AWG264:AWG265 BGC264:BGC265 BPY264:BPY265 BZU264:BZU265 CTM264:CTM265 W277:Y277 BER278 CSB278 CIF278 DBX278 DLT278 DVP278 EFL278 EPH278 EZD278 FIZ278 FSV278 GCR278 GMN278 GWJ278 HGF278 HQB278 HZX278 IJT278 ITP278 JDL278 JNH278 JXD278 KGZ278 KQV278 LAR278 LKN278 LUJ278 MEF278 MOB278 MXX278 NHT278 NRP278 OBL278 OLH278 OVD278 PEZ278 POV278 PYR278 QIN278 QSJ278 RCF278 RMB278 RVX278 SFT278 SPP278 SZL278 TJH278 TTD278 UCZ278 UMV278 UWR278 VGN278 VQJ278 WAF278 WKB278 WTX278 HW278:HY278 RS278:RU278 ABO278:ABQ278 ALK278:ALM278 AVG278:AVI278 BFC278:BFE278 BOY278:BPA278 BYU278:BYW278 CIQ278:CIS278 CSM278:CSO278 DCI278:DCK278 DME278:DMG278 DWA278:DWC278 EFW278:EFY278 EPS278:EPU278 EZO278:EZQ278 FJK278:FJM278 FTG278:FTI278 GDC278:GDE278 GMY278:GNA278 GWU278:GWW278 HGQ278:HGS278 HQM278:HQO278 IAI278:IAK278 IKE278:IKG278 IUA278:IUC278 JDW278:JDY278 JNS278:JNU278 JXO278:JXQ278 KHK278:KHM278 KRG278:KRI278 LBC278:LBE278 LKY278:LLA278 LUU278:LUW278 MEQ278:MES278 MOM278:MOO278 MYI278:MYK278 NIE278:NIG278 NSA278:NSC278 OBW278:OBY278 OLS278:OLU278 OVO278:OVQ278 PFK278:PFM278 PPG278:PPI278 PZC278:PZE278 QIY278:QJA278 QSU278:QSW278 RCQ278:RCS278 RMM278:RMO278 RWI278:RWK278 SGE278:SGG278 SQA278:SQC278 SZW278:SZY278 TJS278:TJU278 TTO278:TTQ278 UDK278:UDM278 UNG278:UNI278 UXC278:UXE278 VGY278:VHA278 VQU278:VQW278 WAQ278:WAS278 WKM278:WKO278 WUI278:WUK278 HL278 RH278 ABD278 AKZ278 AUV278 BON278 BYJ278 L228:L230 BDD279 CQN279 CGR279 DAJ279 DKF279 DUB279 EDX279 ENT279 EXP279 FHL279 FRH279 GBD279 GKZ279 GUV279 HER279 HON279 HYJ279 IIF279 ISB279 JBX279 JLT279 JVP279 KFL279 KPH279 KZD279 LIZ279 LSV279 MCR279 MMN279 MWJ279 NGF279 NQB279 NZX279 OJT279 OTP279 PDL279 PNH279 PXD279 QGZ279 QQV279 RAR279 RKN279 RUJ279 SEF279 SOB279 SXX279 THT279 TRP279 UBL279 ULH279 UVD279 VEZ279 VOV279 VYR279 WIN279 WSJ279 GI279:GK279 QE279:QG279 AAA279:AAC279 AJW279:AJY279 ATS279:ATU279 BDO279:BDQ279 BNK279:BNM279 BXG279:BXI279 CHC279:CHE279 CQY279:CRA279 DAU279:DAW279 DKQ279:DKS279 DUM279:DUO279 EEI279:EEK279 EOE279:EOG279 EYA279:EYC279 FHW279:FHY279 FRS279:FRU279 GBO279:GBQ279 GLK279:GLM279 GVG279:GVI279 HFC279:HFE279 HOY279:HPA279 HYU279:HYW279 IIQ279:IIS279 ISM279:ISO279 JCI279:JCK279 JME279:JMG279 JWA279:JWC279 KFW279:KFY279 KPS279:KPU279 KZO279:KZQ279 LJK279:LJM279 LTG279:LTI279 MDC279:MDE279 MMY279:MNA279 MWU279:MWW279 NGQ279:NGS279 NQM279:NQO279 OAI279:OAK279 OKE279:OKG279 OUA279:OUC279 PDW279:PDY279 PNS279:PNU279 PXO279:PXQ279 QHK279:QHM279 QRG279:QRI279 RBC279:RBE279 RKY279:RLA279 RUU279:RUW279 SEQ279:SES279 SOM279:SOO279 SYI279:SYK279 TIE279:TIG279 TSA279:TSC279 UBW279:UBY279 ULS279:ULU279 UVO279:UVQ279 VFK279:VFM279 VPG279:VPI279 VZC279:VZE279 WIY279:WJA279 WSU279:WSW279 FX279 PT279 ZP279 AJL279 ATH279 BMZ279 W308:Y311 Z138 BWS292 BDA292 CQK292 CGO292 DAG292 DKC292 DTY292 EDU292 ENQ292 EXM292 FHI292 FRE292 GBA292 GKW292 GUS292 HEO292 HOK292 HYG292 IIC292 IRY292 JBU292 JLQ292 JVM292 KFI292 KPE292 KZA292 LIW292 LSS292 MCO292 MMK292 MWG292 NGC292 NPY292 NZU292 OJQ292 OTM292 PDI292 PNE292 PXA292 QGW292 QQS292 RAO292 RKK292 RUG292 SEC292 SNY292 SXU292 THQ292 TRM292 UBI292 ULE292 UVA292 VEW292 VOS292 VYO292 WIK292 WSG292 GF292:GH292 QB292:QD292 ZX292:ZZ292 AJT292:AJV292 ATP292:ATR292 BDL292:BDN292 BNH292:BNJ292 BXD292:BXF292 CGZ292:CHB292 CQV292:CQX292 DAR292:DAT292 DKN292:DKP292 DUJ292:DUL292 EEF292:EEH292 EOB292:EOD292 EXX292:EXZ292 FHT292:FHV292 FRP292:FRR292 GBL292:GBN292 GLH292:GLJ292 GVD292:GVF292 HEZ292:HFB292 HOV292:HOX292 HYR292:HYT292 IIN292:IIP292 ISJ292:ISL292 JCF292:JCH292 JMB292:JMD292 JVX292:JVZ292 KFT292:KFV292 KPP292:KPR292 KZL292:KZN292 LJH292:LJJ292 LTD292:LTF292 MCZ292:MDB292 MMV292:MMX292 MWR292:MWT292 NGN292:NGP292 NQJ292:NQL292 OAF292:OAH292 OKB292:OKD292 OTX292:OTZ292 PDT292:PDV292 PNP292:PNR292 PXL292:PXN292 QHH292:QHJ292 QRD292:QRF292 RAZ292:RBB292 RKV292:RKX292 RUR292:RUT292 SEN292:SEP292 SOJ292:SOL292 SYF292:SYH292 TIB292:TID292 TRX292:TRZ292 UBT292:UBV292 ULP292:ULR292 UVL292:UVN292 VFH292:VFJ292 VPD292:VPF292 VYZ292:VZB292 WIV292:WIX292 WSR292:WST292 FU292 PQ292 ZM292 AJI292 ATE292 BMW292 Y266:Y268 W270:Y274 L159:L165 L308:L311 W279:Y291 L270:L294 AS262:AS263 W201:Y201 X140:X157 WLX201 WVT201 L201 JS201:JU201 TO201:TQ201 ADK201:ADM201 ANG201:ANI201 AXC201:AXE201 BGY201:BHA201 BQU201:BQW201 CAQ201:CAS201 CKM201:CKO201 CUI201:CUK201 DEE201:DEG201 DOA201:DOC201 DXW201:DXY201 EHS201:EHU201 ERO201:ERQ201 FBK201:FBM201 FLG201:FLI201 FVC201:FVE201 GEY201:GFA201 GOU201:GOW201 GYQ201:GYS201 HIM201:HIO201 HSI201:HSK201 ICE201:ICG201 IMA201:IMC201 IVW201:IVY201 JFS201:JFU201 JPO201:JPQ201 JZK201:JZM201 KJG201:KJI201 KTC201:KTE201 LCY201:LDA201 LMU201:LMW201 LWQ201:LWS201 MGM201:MGO201 MQI201:MQK201 NAE201:NAG201 NKA201:NKC201 NTW201:NTY201 ODS201:ODU201 ONO201:ONQ201 OXK201:OXM201 PHG201:PHI201 PRC201:PRE201 QAY201:QBA201 QKU201:QKW201 QUQ201:QUS201 REM201:REO201 ROI201:ROK201 RYE201:RYG201 SIA201:SIC201 SRW201:SRY201 TBS201:TBU201 TLO201:TLQ201 TVK201:TVM201 UFG201:UFI201 UPC201:UPE201 UYY201:UZA201 VIU201:VIW201 VSQ201:VSS201 WCM201:WCO201 WMI201:WMK201 WWE201:WWG201 JH201 TD201 ACZ201 AMV201 AWR201 BGN201 BQJ201 CAF201 CKB201 CTX201 DDT201 DNP201 DXL201 EHH201 ERD201 FAZ201 FKV201 FUR201 GEN201 GOJ201 GYF201 HIB201 HRX201 IBT201 ILP201 IVL201 JFH201 JPD201 JYZ201 KIV201 KSR201 LCN201 LMJ201 LWF201 MGB201 MPX201 MZT201 NJP201 NTL201 ODH201 OND201 OWZ201 PGV201 PQR201 QAN201 QKJ201 QUF201 REB201 RNX201 RXT201 SHP201 SRL201 TBH201 TLD201 TUZ201 UEV201 UOR201 UYN201 VIJ201 VSF201 J332 W314:Y315 BER316:BER317 CSB316:CSB317 CIF316:CIF317 DBX316:DBX317 DLT316:DLT317 DVP316:DVP317 EFL316:EFL317 EPH316:EPH317 EZD316:EZD317 FIZ316:FIZ317 FSV316:FSV317 GCR316:GCR317 GMN316:GMN317 GWJ316:GWJ317 HGF316:HGF317 HQB316:HQB317 HZX316:HZX317 IJT316:IJT317 ITP316:ITP317 JDL316:JDL317 JNH316:JNH317 JXD316:JXD317 KGZ316:KGZ317 KQV316:KQV317 LAR316:LAR317 LKN316:LKN317 LUJ316:LUJ317 MEF316:MEF317 MOB316:MOB317 MXX316:MXX317 NHT316:NHT317 NRP316:NRP317 OBL316:OBL317 OLH316:OLH317 OVD316:OVD317 PEZ316:PEZ317 POV316:POV317 PYR316:PYR317 QIN316:QIN317 QSJ316:QSJ317 RCF316:RCF317 RMB316:RMB317 RVX316:RVX317 SFT316:SFT317 SPP316:SPP317 SZL316:SZL317 TJH316:TJH317 TTD316:TTD317 UCZ316:UCZ317 UMV316:UMV317 UWR316:UWR317 VGN316:VGN317 VQJ316:VQJ317 WAF316:WAF317 WKB316:WKB317 WTX316:WTX317 HW316:HY317 RS316:RU317 ABO316:ABQ317 ALK316:ALM317 AVG316:AVI317 BFC316:BFE317 BOY316:BPA317 BYU316:BYW317 CIQ316:CIS317 CSM316:CSO317 DCI316:DCK317 DME316:DMG317 DWA316:DWC317 EFW316:EFY317 EPS316:EPU317 EZO316:EZQ317 FJK316:FJM317 FTG316:FTI317 GDC316:GDE317 GMY316:GNA317 GWU316:GWW317 HGQ316:HGS317 HQM316:HQO317 IAI316:IAK317 IKE316:IKG317 IUA316:IUC317 JDW316:JDY317 JNS316:JNU317 JXO316:JXQ317 KHK316:KHM317 KRG316:KRI317 LBC316:LBE317 LKY316:LLA317 LUU316:LUW317 MEQ316:MES317 MOM316:MOO317 MYI316:MYK317 NIE316:NIG317 NSA316:NSC317 OBW316:OBY317 OLS316:OLU317 OVO316:OVQ317 PFK316:PFM317 PPG316:PPI317 PZC316:PZE317 QIY316:QJA317 QSU316:QSW317 RCQ316:RCS317 RMM316:RMO317 RWI316:RWK317 SGE316:SGG317 SQA316:SQC317 SZW316:SZY317 TJS316:TJU317 TTO316:TTQ317 UDK316:UDM317 UNG316:UNI317 UXC316:UXE317 VGY316:VHA317 VQU316:VQW317 WAQ316:WAS317 WKM316:WKO317 WUI316:WUK317 HL316:HL317 RH316:RH317 ABD316:ABD317 AKZ316:AKZ317 AUV316:AUV317 BON316:BON317 BER333 WCB201 T331:V331 U332:W332 L333 CSB333 CIF333 DBX333 DLT333 DVP333 EFL333 EPH333 EZD333 FIZ333 FSV333 GCR333 GMN333 GWJ333 HGF333 HQB333 HZX333 IJT333 ITP333 JDL333 JNH333 JXD333 KGZ333 KQV333 LAR333 LKN333 LUJ333 MEF333 MOB333 MXX333 NHT333 NRP333 OBL333 OLH333 OVD333 PEZ333 POV333 PYR333 QIN333 QSJ333 RCF333 RMB333 RVX333 SFT333 SPP333 SZL333 TJH333 TTD333 UCZ333 UMV333 UWR333 VGN333 VQJ333 WAF333 WKB333 WTX333 HW333:HY333 RS333:RU333 ABO333:ABQ333 ALK333:ALM333 AVG333:AVI333 BFC333:BFE333 BOY333:BPA333 BYU333:BYW333 CIQ333:CIS333 CSM333:CSO333 DCI333:DCK333 DME333:DMG333 DWA333:DWC333 EFW333:EFY333 EPS333:EPU333 EZO333:EZQ333 FJK333:FJM333 FTG333:FTI333 GDC333:GDE333 GMY333:GNA333 GWU333:GWW333 HGQ333:HGS333 HQM333:HQO333 IAI333:IAK333 IKE333:IKG333 IUA333:IUC333 JDW333:JDY333 JNS333:JNU333 JXO333:JXQ333 KHK333:KHM333 KRG333:KRI333 LBC333:LBE333 LKY333:LLA333 LUU333:LUW333 MEQ333:MES333 MOM333:MOO333 MYI333:MYK333 NIE333:NIG333 NSA333:NSC333 OBW333:OBY333 OLS333:OLU333 OVO333:OVQ333 PFK333:PFM333 PPG333:PPI333 PZC333:PZE333 QIY333:QJA333 QSU333:QSW333 RCQ333:RCS333 RMM333:RMO333 RWI333:RWK333 SGE333:SGG333 SQA333:SQC333 SZW333:SZY333 TJS333:TJU333 TTO333:TTQ333 UDK333:UDM333 UNG333:UNI333 UXC333:UXE333 VGY333:VHA333 VQU333:VQW333 WAQ333:WAS333 WKM333:WKO333 WUI333:WUK333 HL333 RH333 ABD333 AKZ333 AUV333 BON333 W318:Y330 BYJ316:BYJ317 L314:L330 BYJ333 X340:X343 BA209 BE210 BA211:BA216">
      <formula1>0</formula1>
      <formula2>100</formula2>
    </dataValidation>
    <dataValidation type="custom" allowBlank="1" showInputMessage="1" showErrorMessage="1" sqref="WVV983310:WVV984182 JJ65806:JJ66678 TF65806:TF66678 ADB65806:ADB66678 AMX65806:AMX66678 AWT65806:AWT66678 BGP65806:BGP66678 BQL65806:BQL66678 CAH65806:CAH66678 CKD65806:CKD66678 CTZ65806:CTZ66678 DDV65806:DDV66678 DNR65806:DNR66678 DXN65806:DXN66678 EHJ65806:EHJ66678 ERF65806:ERF66678 FBB65806:FBB66678 FKX65806:FKX66678 FUT65806:FUT66678 GEP65806:GEP66678 GOL65806:GOL66678 GYH65806:GYH66678 HID65806:HID66678 HRZ65806:HRZ66678 IBV65806:IBV66678 ILR65806:ILR66678 IVN65806:IVN66678 JFJ65806:JFJ66678 JPF65806:JPF66678 JZB65806:JZB66678 KIX65806:KIX66678 KST65806:KST66678 LCP65806:LCP66678 LML65806:LML66678 LWH65806:LWH66678 MGD65806:MGD66678 MPZ65806:MPZ66678 MZV65806:MZV66678 NJR65806:NJR66678 NTN65806:NTN66678 ODJ65806:ODJ66678 ONF65806:ONF66678 OXB65806:OXB66678 PGX65806:PGX66678 PQT65806:PQT66678 QAP65806:QAP66678 QKL65806:QKL66678 QUH65806:QUH66678 RED65806:RED66678 RNZ65806:RNZ66678 RXV65806:RXV66678 SHR65806:SHR66678 SRN65806:SRN66678 TBJ65806:TBJ66678 TLF65806:TLF66678 TVB65806:TVB66678 UEX65806:UEX66678 UOT65806:UOT66678 UYP65806:UYP66678 VIL65806:VIL66678 VSH65806:VSH66678 WCD65806:WCD66678 WLZ65806:WLZ66678 WVV65806:WVV66678 JJ131342:JJ132214 TF131342:TF132214 ADB131342:ADB132214 AMX131342:AMX132214 AWT131342:AWT132214 BGP131342:BGP132214 BQL131342:BQL132214 CAH131342:CAH132214 CKD131342:CKD132214 CTZ131342:CTZ132214 DDV131342:DDV132214 DNR131342:DNR132214 DXN131342:DXN132214 EHJ131342:EHJ132214 ERF131342:ERF132214 FBB131342:FBB132214 FKX131342:FKX132214 FUT131342:FUT132214 GEP131342:GEP132214 GOL131342:GOL132214 GYH131342:GYH132214 HID131342:HID132214 HRZ131342:HRZ132214 IBV131342:IBV132214 ILR131342:ILR132214 IVN131342:IVN132214 JFJ131342:JFJ132214 JPF131342:JPF132214 JZB131342:JZB132214 KIX131342:KIX132214 KST131342:KST132214 LCP131342:LCP132214 LML131342:LML132214 LWH131342:LWH132214 MGD131342:MGD132214 MPZ131342:MPZ132214 MZV131342:MZV132214 NJR131342:NJR132214 NTN131342:NTN132214 ODJ131342:ODJ132214 ONF131342:ONF132214 OXB131342:OXB132214 PGX131342:PGX132214 PQT131342:PQT132214 QAP131342:QAP132214 QKL131342:QKL132214 QUH131342:QUH132214 RED131342:RED132214 RNZ131342:RNZ132214 RXV131342:RXV132214 SHR131342:SHR132214 SRN131342:SRN132214 TBJ131342:TBJ132214 TLF131342:TLF132214 TVB131342:TVB132214 UEX131342:UEX132214 UOT131342:UOT132214 UYP131342:UYP132214 VIL131342:VIL132214 VSH131342:VSH132214 WCD131342:WCD132214 WLZ131342:WLZ132214 WVV131342:WVV132214 JJ196878:JJ197750 TF196878:TF197750 ADB196878:ADB197750 AMX196878:AMX197750 AWT196878:AWT197750 BGP196878:BGP197750 BQL196878:BQL197750 CAH196878:CAH197750 CKD196878:CKD197750 CTZ196878:CTZ197750 DDV196878:DDV197750 DNR196878:DNR197750 DXN196878:DXN197750 EHJ196878:EHJ197750 ERF196878:ERF197750 FBB196878:FBB197750 FKX196878:FKX197750 FUT196878:FUT197750 GEP196878:GEP197750 GOL196878:GOL197750 GYH196878:GYH197750 HID196878:HID197750 HRZ196878:HRZ197750 IBV196878:IBV197750 ILR196878:ILR197750 IVN196878:IVN197750 JFJ196878:JFJ197750 JPF196878:JPF197750 JZB196878:JZB197750 KIX196878:KIX197750 KST196878:KST197750 LCP196878:LCP197750 LML196878:LML197750 LWH196878:LWH197750 MGD196878:MGD197750 MPZ196878:MPZ197750 MZV196878:MZV197750 NJR196878:NJR197750 NTN196878:NTN197750 ODJ196878:ODJ197750 ONF196878:ONF197750 OXB196878:OXB197750 PGX196878:PGX197750 PQT196878:PQT197750 QAP196878:QAP197750 QKL196878:QKL197750 QUH196878:QUH197750 RED196878:RED197750 RNZ196878:RNZ197750 RXV196878:RXV197750 SHR196878:SHR197750 SRN196878:SRN197750 TBJ196878:TBJ197750 TLF196878:TLF197750 TVB196878:TVB197750 UEX196878:UEX197750 UOT196878:UOT197750 UYP196878:UYP197750 VIL196878:VIL197750 VSH196878:VSH197750 WCD196878:WCD197750 WLZ196878:WLZ197750 WVV196878:WVV197750 JJ262414:JJ263286 TF262414:TF263286 ADB262414:ADB263286 AMX262414:AMX263286 AWT262414:AWT263286 BGP262414:BGP263286 BQL262414:BQL263286 CAH262414:CAH263286 CKD262414:CKD263286 CTZ262414:CTZ263286 DDV262414:DDV263286 DNR262414:DNR263286 DXN262414:DXN263286 EHJ262414:EHJ263286 ERF262414:ERF263286 FBB262414:FBB263286 FKX262414:FKX263286 FUT262414:FUT263286 GEP262414:GEP263286 GOL262414:GOL263286 GYH262414:GYH263286 HID262414:HID263286 HRZ262414:HRZ263286 IBV262414:IBV263286 ILR262414:ILR263286 IVN262414:IVN263286 JFJ262414:JFJ263286 JPF262414:JPF263286 JZB262414:JZB263286 KIX262414:KIX263286 KST262414:KST263286 LCP262414:LCP263286 LML262414:LML263286 LWH262414:LWH263286 MGD262414:MGD263286 MPZ262414:MPZ263286 MZV262414:MZV263286 NJR262414:NJR263286 NTN262414:NTN263286 ODJ262414:ODJ263286 ONF262414:ONF263286 OXB262414:OXB263286 PGX262414:PGX263286 PQT262414:PQT263286 QAP262414:QAP263286 QKL262414:QKL263286 QUH262414:QUH263286 RED262414:RED263286 RNZ262414:RNZ263286 RXV262414:RXV263286 SHR262414:SHR263286 SRN262414:SRN263286 TBJ262414:TBJ263286 TLF262414:TLF263286 TVB262414:TVB263286 UEX262414:UEX263286 UOT262414:UOT263286 UYP262414:UYP263286 VIL262414:VIL263286 VSH262414:VSH263286 WCD262414:WCD263286 WLZ262414:WLZ263286 WVV262414:WVV263286 JJ327950:JJ328822 TF327950:TF328822 ADB327950:ADB328822 AMX327950:AMX328822 AWT327950:AWT328822 BGP327950:BGP328822 BQL327950:BQL328822 CAH327950:CAH328822 CKD327950:CKD328822 CTZ327950:CTZ328822 DDV327950:DDV328822 DNR327950:DNR328822 DXN327950:DXN328822 EHJ327950:EHJ328822 ERF327950:ERF328822 FBB327950:FBB328822 FKX327950:FKX328822 FUT327950:FUT328822 GEP327950:GEP328822 GOL327950:GOL328822 GYH327950:GYH328822 HID327950:HID328822 HRZ327950:HRZ328822 IBV327950:IBV328822 ILR327950:ILR328822 IVN327950:IVN328822 JFJ327950:JFJ328822 JPF327950:JPF328822 JZB327950:JZB328822 KIX327950:KIX328822 KST327950:KST328822 LCP327950:LCP328822 LML327950:LML328822 LWH327950:LWH328822 MGD327950:MGD328822 MPZ327950:MPZ328822 MZV327950:MZV328822 NJR327950:NJR328822 NTN327950:NTN328822 ODJ327950:ODJ328822 ONF327950:ONF328822 OXB327950:OXB328822 PGX327950:PGX328822 PQT327950:PQT328822 QAP327950:QAP328822 QKL327950:QKL328822 QUH327950:QUH328822 RED327950:RED328822 RNZ327950:RNZ328822 RXV327950:RXV328822 SHR327950:SHR328822 SRN327950:SRN328822 TBJ327950:TBJ328822 TLF327950:TLF328822 TVB327950:TVB328822 UEX327950:UEX328822 UOT327950:UOT328822 UYP327950:UYP328822 VIL327950:VIL328822 VSH327950:VSH328822 WCD327950:WCD328822 WLZ327950:WLZ328822 WVV327950:WVV328822 JJ393486:JJ394358 TF393486:TF394358 ADB393486:ADB394358 AMX393486:AMX394358 AWT393486:AWT394358 BGP393486:BGP394358 BQL393486:BQL394358 CAH393486:CAH394358 CKD393486:CKD394358 CTZ393486:CTZ394358 DDV393486:DDV394358 DNR393486:DNR394358 DXN393486:DXN394358 EHJ393486:EHJ394358 ERF393486:ERF394358 FBB393486:FBB394358 FKX393486:FKX394358 FUT393486:FUT394358 GEP393486:GEP394358 GOL393486:GOL394358 GYH393486:GYH394358 HID393486:HID394358 HRZ393486:HRZ394358 IBV393486:IBV394358 ILR393486:ILR394358 IVN393486:IVN394358 JFJ393486:JFJ394358 JPF393486:JPF394358 JZB393486:JZB394358 KIX393486:KIX394358 KST393486:KST394358 LCP393486:LCP394358 LML393486:LML394358 LWH393486:LWH394358 MGD393486:MGD394358 MPZ393486:MPZ394358 MZV393486:MZV394358 NJR393486:NJR394358 NTN393486:NTN394358 ODJ393486:ODJ394358 ONF393486:ONF394358 OXB393486:OXB394358 PGX393486:PGX394358 PQT393486:PQT394358 QAP393486:QAP394358 QKL393486:QKL394358 QUH393486:QUH394358 RED393486:RED394358 RNZ393486:RNZ394358 RXV393486:RXV394358 SHR393486:SHR394358 SRN393486:SRN394358 TBJ393486:TBJ394358 TLF393486:TLF394358 TVB393486:TVB394358 UEX393486:UEX394358 UOT393486:UOT394358 UYP393486:UYP394358 VIL393486:VIL394358 VSH393486:VSH394358 WCD393486:WCD394358 WLZ393486:WLZ394358 WVV393486:WVV394358 JJ459022:JJ459894 TF459022:TF459894 ADB459022:ADB459894 AMX459022:AMX459894 AWT459022:AWT459894 BGP459022:BGP459894 BQL459022:BQL459894 CAH459022:CAH459894 CKD459022:CKD459894 CTZ459022:CTZ459894 DDV459022:DDV459894 DNR459022:DNR459894 DXN459022:DXN459894 EHJ459022:EHJ459894 ERF459022:ERF459894 FBB459022:FBB459894 FKX459022:FKX459894 FUT459022:FUT459894 GEP459022:GEP459894 GOL459022:GOL459894 GYH459022:GYH459894 HID459022:HID459894 HRZ459022:HRZ459894 IBV459022:IBV459894 ILR459022:ILR459894 IVN459022:IVN459894 JFJ459022:JFJ459894 JPF459022:JPF459894 JZB459022:JZB459894 KIX459022:KIX459894 KST459022:KST459894 LCP459022:LCP459894 LML459022:LML459894 LWH459022:LWH459894 MGD459022:MGD459894 MPZ459022:MPZ459894 MZV459022:MZV459894 NJR459022:NJR459894 NTN459022:NTN459894 ODJ459022:ODJ459894 ONF459022:ONF459894 OXB459022:OXB459894 PGX459022:PGX459894 PQT459022:PQT459894 QAP459022:QAP459894 QKL459022:QKL459894 QUH459022:QUH459894 RED459022:RED459894 RNZ459022:RNZ459894 RXV459022:RXV459894 SHR459022:SHR459894 SRN459022:SRN459894 TBJ459022:TBJ459894 TLF459022:TLF459894 TVB459022:TVB459894 UEX459022:UEX459894 UOT459022:UOT459894 UYP459022:UYP459894 VIL459022:VIL459894 VSH459022:VSH459894 WCD459022:WCD459894 WLZ459022:WLZ459894 WVV459022:WVV459894 JJ524558:JJ525430 TF524558:TF525430 ADB524558:ADB525430 AMX524558:AMX525430 AWT524558:AWT525430 BGP524558:BGP525430 BQL524558:BQL525430 CAH524558:CAH525430 CKD524558:CKD525430 CTZ524558:CTZ525430 DDV524558:DDV525430 DNR524558:DNR525430 DXN524558:DXN525430 EHJ524558:EHJ525430 ERF524558:ERF525430 FBB524558:FBB525430 FKX524558:FKX525430 FUT524558:FUT525430 GEP524558:GEP525430 GOL524558:GOL525430 GYH524558:GYH525430 HID524558:HID525430 HRZ524558:HRZ525430 IBV524558:IBV525430 ILR524558:ILR525430 IVN524558:IVN525430 JFJ524558:JFJ525430 JPF524558:JPF525430 JZB524558:JZB525430 KIX524558:KIX525430 KST524558:KST525430 LCP524558:LCP525430 LML524558:LML525430 LWH524558:LWH525430 MGD524558:MGD525430 MPZ524558:MPZ525430 MZV524558:MZV525430 NJR524558:NJR525430 NTN524558:NTN525430 ODJ524558:ODJ525430 ONF524558:ONF525430 OXB524558:OXB525430 PGX524558:PGX525430 PQT524558:PQT525430 QAP524558:QAP525430 QKL524558:QKL525430 QUH524558:QUH525430 RED524558:RED525430 RNZ524558:RNZ525430 RXV524558:RXV525430 SHR524558:SHR525430 SRN524558:SRN525430 TBJ524558:TBJ525430 TLF524558:TLF525430 TVB524558:TVB525430 UEX524558:UEX525430 UOT524558:UOT525430 UYP524558:UYP525430 VIL524558:VIL525430 VSH524558:VSH525430 WCD524558:WCD525430 WLZ524558:WLZ525430 WVV524558:WVV525430 JJ590094:JJ590966 TF590094:TF590966 ADB590094:ADB590966 AMX590094:AMX590966 AWT590094:AWT590966 BGP590094:BGP590966 BQL590094:BQL590966 CAH590094:CAH590966 CKD590094:CKD590966 CTZ590094:CTZ590966 DDV590094:DDV590966 DNR590094:DNR590966 DXN590094:DXN590966 EHJ590094:EHJ590966 ERF590094:ERF590966 FBB590094:FBB590966 FKX590094:FKX590966 FUT590094:FUT590966 GEP590094:GEP590966 GOL590094:GOL590966 GYH590094:GYH590966 HID590094:HID590966 HRZ590094:HRZ590966 IBV590094:IBV590966 ILR590094:ILR590966 IVN590094:IVN590966 JFJ590094:JFJ590966 JPF590094:JPF590966 JZB590094:JZB590966 KIX590094:KIX590966 KST590094:KST590966 LCP590094:LCP590966 LML590094:LML590966 LWH590094:LWH590966 MGD590094:MGD590966 MPZ590094:MPZ590966 MZV590094:MZV590966 NJR590094:NJR590966 NTN590094:NTN590966 ODJ590094:ODJ590966 ONF590094:ONF590966 OXB590094:OXB590966 PGX590094:PGX590966 PQT590094:PQT590966 QAP590094:QAP590966 QKL590094:QKL590966 QUH590094:QUH590966 RED590094:RED590966 RNZ590094:RNZ590966 RXV590094:RXV590966 SHR590094:SHR590966 SRN590094:SRN590966 TBJ590094:TBJ590966 TLF590094:TLF590966 TVB590094:TVB590966 UEX590094:UEX590966 UOT590094:UOT590966 UYP590094:UYP590966 VIL590094:VIL590966 VSH590094:VSH590966 WCD590094:WCD590966 WLZ590094:WLZ590966 WVV590094:WVV590966 JJ655630:JJ656502 TF655630:TF656502 ADB655630:ADB656502 AMX655630:AMX656502 AWT655630:AWT656502 BGP655630:BGP656502 BQL655630:BQL656502 CAH655630:CAH656502 CKD655630:CKD656502 CTZ655630:CTZ656502 DDV655630:DDV656502 DNR655630:DNR656502 DXN655630:DXN656502 EHJ655630:EHJ656502 ERF655630:ERF656502 FBB655630:FBB656502 FKX655630:FKX656502 FUT655630:FUT656502 GEP655630:GEP656502 GOL655630:GOL656502 GYH655630:GYH656502 HID655630:HID656502 HRZ655630:HRZ656502 IBV655630:IBV656502 ILR655630:ILR656502 IVN655630:IVN656502 JFJ655630:JFJ656502 JPF655630:JPF656502 JZB655630:JZB656502 KIX655630:KIX656502 KST655630:KST656502 LCP655630:LCP656502 LML655630:LML656502 LWH655630:LWH656502 MGD655630:MGD656502 MPZ655630:MPZ656502 MZV655630:MZV656502 NJR655630:NJR656502 NTN655630:NTN656502 ODJ655630:ODJ656502 ONF655630:ONF656502 OXB655630:OXB656502 PGX655630:PGX656502 PQT655630:PQT656502 QAP655630:QAP656502 QKL655630:QKL656502 QUH655630:QUH656502 RED655630:RED656502 RNZ655630:RNZ656502 RXV655630:RXV656502 SHR655630:SHR656502 SRN655630:SRN656502 TBJ655630:TBJ656502 TLF655630:TLF656502 TVB655630:TVB656502 UEX655630:UEX656502 UOT655630:UOT656502 UYP655630:UYP656502 VIL655630:VIL656502 VSH655630:VSH656502 WCD655630:WCD656502 WLZ655630:WLZ656502 WVV655630:WVV656502 JJ721166:JJ722038 TF721166:TF722038 ADB721166:ADB722038 AMX721166:AMX722038 AWT721166:AWT722038 BGP721166:BGP722038 BQL721166:BQL722038 CAH721166:CAH722038 CKD721166:CKD722038 CTZ721166:CTZ722038 DDV721166:DDV722038 DNR721166:DNR722038 DXN721166:DXN722038 EHJ721166:EHJ722038 ERF721166:ERF722038 FBB721166:FBB722038 FKX721166:FKX722038 FUT721166:FUT722038 GEP721166:GEP722038 GOL721166:GOL722038 GYH721166:GYH722038 HID721166:HID722038 HRZ721166:HRZ722038 IBV721166:IBV722038 ILR721166:ILR722038 IVN721166:IVN722038 JFJ721166:JFJ722038 JPF721166:JPF722038 JZB721166:JZB722038 KIX721166:KIX722038 KST721166:KST722038 LCP721166:LCP722038 LML721166:LML722038 LWH721166:LWH722038 MGD721166:MGD722038 MPZ721166:MPZ722038 MZV721166:MZV722038 NJR721166:NJR722038 NTN721166:NTN722038 ODJ721166:ODJ722038 ONF721166:ONF722038 OXB721166:OXB722038 PGX721166:PGX722038 PQT721166:PQT722038 QAP721166:QAP722038 QKL721166:QKL722038 QUH721166:QUH722038 RED721166:RED722038 RNZ721166:RNZ722038 RXV721166:RXV722038 SHR721166:SHR722038 SRN721166:SRN722038 TBJ721166:TBJ722038 TLF721166:TLF722038 TVB721166:TVB722038 UEX721166:UEX722038 UOT721166:UOT722038 UYP721166:UYP722038 VIL721166:VIL722038 VSH721166:VSH722038 WCD721166:WCD722038 WLZ721166:WLZ722038 WVV721166:WVV722038 JJ786702:JJ787574 TF786702:TF787574 ADB786702:ADB787574 AMX786702:AMX787574 AWT786702:AWT787574 BGP786702:BGP787574 BQL786702:BQL787574 CAH786702:CAH787574 CKD786702:CKD787574 CTZ786702:CTZ787574 DDV786702:DDV787574 DNR786702:DNR787574 DXN786702:DXN787574 EHJ786702:EHJ787574 ERF786702:ERF787574 FBB786702:FBB787574 FKX786702:FKX787574 FUT786702:FUT787574 GEP786702:GEP787574 GOL786702:GOL787574 GYH786702:GYH787574 HID786702:HID787574 HRZ786702:HRZ787574 IBV786702:IBV787574 ILR786702:ILR787574 IVN786702:IVN787574 JFJ786702:JFJ787574 JPF786702:JPF787574 JZB786702:JZB787574 KIX786702:KIX787574 KST786702:KST787574 LCP786702:LCP787574 LML786702:LML787574 LWH786702:LWH787574 MGD786702:MGD787574 MPZ786702:MPZ787574 MZV786702:MZV787574 NJR786702:NJR787574 NTN786702:NTN787574 ODJ786702:ODJ787574 ONF786702:ONF787574 OXB786702:OXB787574 PGX786702:PGX787574 PQT786702:PQT787574 QAP786702:QAP787574 QKL786702:QKL787574 QUH786702:QUH787574 RED786702:RED787574 RNZ786702:RNZ787574 RXV786702:RXV787574 SHR786702:SHR787574 SRN786702:SRN787574 TBJ786702:TBJ787574 TLF786702:TLF787574 TVB786702:TVB787574 UEX786702:UEX787574 UOT786702:UOT787574 UYP786702:UYP787574 VIL786702:VIL787574 VSH786702:VSH787574 WCD786702:WCD787574 WLZ786702:WLZ787574 WVV786702:WVV787574 JJ852238:JJ853110 TF852238:TF853110 ADB852238:ADB853110 AMX852238:AMX853110 AWT852238:AWT853110 BGP852238:BGP853110 BQL852238:BQL853110 CAH852238:CAH853110 CKD852238:CKD853110 CTZ852238:CTZ853110 DDV852238:DDV853110 DNR852238:DNR853110 DXN852238:DXN853110 EHJ852238:EHJ853110 ERF852238:ERF853110 FBB852238:FBB853110 FKX852238:FKX853110 FUT852238:FUT853110 GEP852238:GEP853110 GOL852238:GOL853110 GYH852238:GYH853110 HID852238:HID853110 HRZ852238:HRZ853110 IBV852238:IBV853110 ILR852238:ILR853110 IVN852238:IVN853110 JFJ852238:JFJ853110 JPF852238:JPF853110 JZB852238:JZB853110 KIX852238:KIX853110 KST852238:KST853110 LCP852238:LCP853110 LML852238:LML853110 LWH852238:LWH853110 MGD852238:MGD853110 MPZ852238:MPZ853110 MZV852238:MZV853110 NJR852238:NJR853110 NTN852238:NTN853110 ODJ852238:ODJ853110 ONF852238:ONF853110 OXB852238:OXB853110 PGX852238:PGX853110 PQT852238:PQT853110 QAP852238:QAP853110 QKL852238:QKL853110 QUH852238:QUH853110 RED852238:RED853110 RNZ852238:RNZ853110 RXV852238:RXV853110 SHR852238:SHR853110 SRN852238:SRN853110 TBJ852238:TBJ853110 TLF852238:TLF853110 TVB852238:TVB853110 UEX852238:UEX853110 UOT852238:UOT853110 UYP852238:UYP853110 VIL852238:VIL853110 VSH852238:VSH853110 WCD852238:WCD853110 WLZ852238:WLZ853110 WVV852238:WVV853110 JJ917774:JJ918646 TF917774:TF918646 ADB917774:ADB918646 AMX917774:AMX918646 AWT917774:AWT918646 BGP917774:BGP918646 BQL917774:BQL918646 CAH917774:CAH918646 CKD917774:CKD918646 CTZ917774:CTZ918646 DDV917774:DDV918646 DNR917774:DNR918646 DXN917774:DXN918646 EHJ917774:EHJ918646 ERF917774:ERF918646 FBB917774:FBB918646 FKX917774:FKX918646 FUT917774:FUT918646 GEP917774:GEP918646 GOL917774:GOL918646 GYH917774:GYH918646 HID917774:HID918646 HRZ917774:HRZ918646 IBV917774:IBV918646 ILR917774:ILR918646 IVN917774:IVN918646 JFJ917774:JFJ918646 JPF917774:JPF918646 JZB917774:JZB918646 KIX917774:KIX918646 KST917774:KST918646 LCP917774:LCP918646 LML917774:LML918646 LWH917774:LWH918646 MGD917774:MGD918646 MPZ917774:MPZ918646 MZV917774:MZV918646 NJR917774:NJR918646 NTN917774:NTN918646 ODJ917774:ODJ918646 ONF917774:ONF918646 OXB917774:OXB918646 PGX917774:PGX918646 PQT917774:PQT918646 QAP917774:QAP918646 QKL917774:QKL918646 QUH917774:QUH918646 RED917774:RED918646 RNZ917774:RNZ918646 RXV917774:RXV918646 SHR917774:SHR918646 SRN917774:SRN918646 TBJ917774:TBJ918646 TLF917774:TLF918646 TVB917774:TVB918646 UEX917774:UEX918646 UOT917774:UOT918646 UYP917774:UYP918646 VIL917774:VIL918646 VSH917774:VSH918646 WCD917774:WCD918646 WLZ917774:WLZ918646 WVV917774:WVV918646 JJ983310:JJ984182 TF983310:TF984182 ADB983310:ADB984182 AMX983310:AMX984182 AWT983310:AWT984182 BGP983310:BGP984182 BQL983310:BQL984182 CAH983310:CAH984182 CKD983310:CKD984182 CTZ983310:CTZ984182 DDV983310:DDV984182 DNR983310:DNR984182 DXN983310:DXN984182 EHJ983310:EHJ984182 ERF983310:ERF984182 FBB983310:FBB984182 FKX983310:FKX984182 FUT983310:FUT984182 GEP983310:GEP984182 GOL983310:GOL984182 GYH983310:GYH984182 HID983310:HID984182 HRZ983310:HRZ984182 IBV983310:IBV984182 ILR983310:ILR984182 IVN983310:IVN984182 JFJ983310:JFJ984182 JPF983310:JPF984182 JZB983310:JZB984182 KIX983310:KIX984182 KST983310:KST984182 LCP983310:LCP984182 LML983310:LML984182 LWH983310:LWH984182 MGD983310:MGD984182 MPZ983310:MPZ984182 MZV983310:MZV984182 NJR983310:NJR984182 NTN983310:NTN984182 ODJ983310:ODJ984182 ONF983310:ONF984182 OXB983310:OXB984182 PGX983310:PGX984182 PQT983310:PQT984182 QAP983310:QAP984182 QKL983310:QKL984182 QUH983310:QUH984182 RED983310:RED984182 RNZ983310:RNZ984182 RXV983310:RXV984182 SHR983310:SHR984182 SRN983310:SRN984182 TBJ983310:TBJ984182 TLF983310:TLF984182 TVB983310:TVB984182 UEX983310:UEX984182 UOT983310:UOT984182 UYP983310:UYP984182 VIL983310:VIL984182 VSH983310:VSH984182 WCD983310:WCD984182 WLZ983310:WLZ984182 JJ348:JJ1142 WVV348:WVV1142 WLZ348:WLZ1142 WCD348:WCD1142 VSH348:VSH1142 VIL348:VIL1142 UYP348:UYP1142 UOT348:UOT1142 UEX348:UEX1142 TVB348:TVB1142 TLF348:TLF1142 TBJ348:TBJ1142 SRN348:SRN1142 SHR348:SHR1142 RXV348:RXV1142 RNZ348:RNZ1142 RED348:RED1142 QUH348:QUH1142 QKL348:QKL1142 QAP348:QAP1142 PQT348:PQT1142 PGX348:PGX1142 OXB348:OXB1142 ONF348:ONF1142 ODJ348:ODJ1142 NTN348:NTN1142 NJR348:NJR1142 MZV348:MZV1142 MPZ348:MPZ1142 MGD348:MGD1142 LWH348:LWH1142 LML348:LML1142 LCP348:LCP1142 KST348:KST1142 KIX348:KIX1142 JZB348:JZB1142 JPF348:JPF1142 JFJ348:JFJ1142 IVN348:IVN1142 ILR348:ILR1142 IBV348:IBV1142 HRZ348:HRZ1142 HID348:HID1142 GYH348:GYH1142 GOL348:GOL1142 GEP348:GEP1142 FUT348:FUT1142 FKX348:FKX1142 FBB348:FBB1142 ERF348:ERF1142 EHJ348:EHJ1142 DXN348:DXN1142 DNR348:DNR1142 DDV348:DDV1142 CTZ348:CTZ1142 CKD348:CKD1142 CAH348:CAH1142 BQL348:BQL1142 BGP348:BGP1142 AWT348:AWT1142 AMX348:AMX1142 ADB348:ADB1142 TF348:TF1142 UEX20 UOT20 UYP20 VIL20 VSH20 WCD20 WLZ20 WVV20 JJ20 TF20 ADB20 AMX20 AWT20 BGP20 BQL20 CAH20 CKD20 CTZ20 DDV20 DNR20 DXN20 EHJ20 ERF20 FBB20 FKX20 FUT20 GEP20 GOL20 GYH20 HID20 HRZ20 IBV20 ILR20 IVN20 JFJ20 JPF20 JZB20 KIX20 KST20 LCP20 LML20 LWH20 MGD20 MPZ20 MZV20 NJR20 NTN20 ODJ20 ONF20 OXB20 PGX20 PQT20 QAP20 QKL20 QUH20 RED20 RNZ20 RXV20 SHR20 SRN20 TLF20 TBJ20 TVB20 UEX159 UOT159 UYP159 VIL159 VSH159 WCD159 WLZ159 WVV159 JJ159 TF159 ADB159 AMX159 AWT159 BGP159 BQL159 CAH159 CKD159 CTZ159 DDV159 DNR159 DXN159 EHJ159 ERF159 FBB159 FKX159 FUT159 GEP159 GOL159 GYH159 HID159 HRZ159 IBV159 ILR159 IVN159 JFJ159 JPF159 JZB159 KIX159 KST159 LCP159 LML159 LWH159 MGD159 MPZ159 MZV159 NJR159 NTN159 ODJ159 ONF159 OXB159 PGX159 PQT159 QAP159 QKL159 QUH159 RED159 RNZ159 RXV159 SHR159 SRN159 TLF159 TBJ159 TUY158 TBG158 TLC158 SRK158 SHO158 RXS158 RNW158 REA158 QUE158 QKI158 QAM158 PQQ158 PGU158 OWY158 ONC158 ODG158 NTK158 NJO158 MZS158 MPW158 MGA158 LWE158 LMI158 LCM158 KSQ158 KIU158 JYY158 JPC158 JFG158 IVK158 ILO158 IBS158 HRW158 HIA158 GYE158 GOI158 GEM158 FUQ158 FKU158 FAY158 ERC158 EHG158 DXK158 DNO158 DDS158 CTW158 CKA158 CAE158 BQI158 BGM158 AWQ158 AMU158 ACY158 TC158 JG158 WVS158 WLW158 WCA158 VSE158 VII158 UYM158 UOQ158 UEU158 TVB159 AMZ344:AMZ345 JD273 WVP273 WLT273 WBX273 VSB273 VIF273 UYJ273 UON273 UER273 TUV273 TKZ273 TBD273 SRH273 SHL273 RXP273 RNT273 RDX273 QUB273 QKF273 QAJ273 PQN273 PGR273 OWV273 OMZ273 ODD273 NTH273 NJL273 MZP273 MPT273 MFX273 LWB273 LMF273 LCJ273 KSN273 KIR273 JYV273 JOZ273 JFD273 IVH273 ILL273 IBP273 HRT273 HHX273 GYB273 GOF273 GEJ273 FUN273 FKR273 FAV273 EQZ273 EHD273 DXH273 DNL273 DDP273 CTT273 CJX273 CAB273 BQF273 BGJ273 AWN273 AMR273 ACV273 SZ273 CAJ344:CAJ345 CKF344:CKF345 AWV344:AWV345 CUB344:CUB345 BGR344:BGR345 DDX344:DDX345 BQN344:BQN345 DNT344:DNT345 DXP344:DXP345 EHL344:EHL345 ERH344:ERH345 FBD344:FBD345 FKZ344:FKZ345 FUV344:FUV345 GER344:GER345 GON344:GON345 GYJ344:GYJ345 HIF344:HIF345 HSB344:HSB345 IBX344:IBX345 ILT344:ILT345 IVP344:IVP345 JFL344:JFL345 JPH344:JPH345 JZD344:JZD345 KIZ344:KIZ345 KSV344:KSV345 LCR344:LCR345 LMN344:LMN345 LWJ344:LWJ345 MGF344:MGF345 MQB344:MQB345 MZX344:MZX345 NJT344:NJT345 NTP344:NTP345 ODL344:ODL345 ONH344:ONH345 OXD344:OXD345 PGZ344:PGZ345 PQV344:PQV345 QAR344:QAR345 QKN344:QKN345 QUJ344:QUJ345 REF344:REF345 ROB344:ROB345 RXX344:RXX345 SHT344:SHT345 SRP344:SRP345 TBL344:TBL345 TLH344:TLH345 TVD344:TVD345 UEZ344:UEZ345 UOV344:UOV345 UYR344:UYR345 VIN344:VIN345 VSJ344:VSJ345 WCF344:WCF345 WMB344:WMB345 WVX344:WVX345 JL344:JL345 TH344:TH345 ADD344:ADD345 VSM264:VSM265 WCI264:WCI265 WME264:WME265 WWA264:WWA265 JO264:JO265 TK264:TK265 ADG264:ADG265 ANC264:ANC265 AWY264:AWY265 BGU264:BGU265 BQQ264:BQQ265 CAM264:CAM265 CKI264:CKI265 CUE264:CUE265 DEA264:DEA265 DNW264:DNW265 DXS264:DXS265 EHO264:EHO265 ERK264:ERK265 FBG264:FBG265 FLC264:FLC265 FUY264:FUY265 GEU264:GEU265 GOQ264:GOQ265 GYM264:GYM265 HII264:HII265 HSE264:HSE265 ICA264:ICA265 ILW264:ILW265 IVS264:IVS265 JFO264:JFO265 JPK264:JPK265 JZG264:JZG265 KJC264:KJC265 KSY264:KSY265 LCU264:LCU265 LMQ264:LMQ265 LWM264:LWM265 MGI264:MGI265 MQE264:MQE265 NAA264:NAA265 NJW264:NJW265 NTS264:NTS265 ODO264:ODO265 ONK264:ONK265 OXG264:OXG265 PHC264:PHC265 PQY264:PQY265 QAU264:QAU265 QKQ264:QKQ265 QUM264:QUM265 REI264:REI265 ROE264:ROE265 RYA264:RYA265 SHW264:SHW265 SRS264:SRS265 TBO264:TBO265 TLK264:TLK265 TVG264:TVG265 UFC264:UFC265 UOY264:UOY265 UYU264:UYU265 VIQ264:VIQ265 WAX278 WKT278 WUP278 ID278 RZ278 ABV278 ALR278 AVN278 BFJ278 BPF278 BZB278 CIX278 CST278 DCP278 DML278 DWH278 EGD278 EPZ278 EZV278 FJR278 FTN278 GDJ278 GNF278 GXB278 HGX278 HQT278 IAP278 IKL278 IUH278 JED278 JNZ278 JXV278 KHR278 KRN278 LBJ278 LLF278 LVB278 MEX278 MOT278 MYP278 NIL278 NSH278 OCD278 OLZ278 OVV278 PFR278 PPN278 PZJ278 QJF278 QTB278 RCX278 RMT278 RWP278 SGL278 SQH278 TAD278 TJZ278 TTV278 UDR278 UNN278 UXJ278 VHF278 VRB278 VPN279 VZJ279 WJF279 WTB279 GP279 QL279 AAH279 AKD279 ATZ279 BDV279 BNR279 BXN279 CHJ279 CRF279 DBB279 DKX279 DUT279 EEP279 EOL279 EYH279 FID279 FRZ279 GBV279 GLR279 GVN279 HFJ279 HPF279 HZB279 IIX279 IST279 JCP279 JML279 JWH279 KGD279 KPZ279 KZV279 LJR279 LTN279 MDJ279 MNF279 MXB279 NGX279 NQT279 OAP279 OKL279 OUH279 PED279 PNZ279 PXV279 QHR279 QRN279 RBJ279 RLF279 RVB279 SEX279 SOT279 SYP279 TIL279 TSH279 UCD279 ULZ279 UVV279 VFR279 VPK292 VZG292 WJC292 WSY292 GM292 QI292 AAE292 AKA292 ATW292 BDS292 BNO292 BXK292 CHG292 CRC292 DAY292 DKU292 DUQ292 EEM292 EOI292 EYE292 FIA292 FRW292 GBS292 GLO292 GVK292 HFG292 HPC292 HYY292 IIU292 ISQ292 JCM292 JMI292 JWE292 KGA292 KPW292 KZS292 LJO292 LTK292 MDG292 MNC292 MWY292 NGU292 NQQ292 OAM292 OKI292 OUE292 PEA292 PNW292 PXS292 QHO292 QRK292 RBG292 RLC292 RUY292 SEU292 SOQ292 SYM292 TII292 TSE292 UCA292 ULW292 UVS292 VFO292 AE138:AE139 VRB316:VRB317 WAX316:WAX317 WKT316:WKT317 WUP316:WUP317 ID316:ID317 RZ316:RZ317 ABV316:ABV317 ALR316:ALR317 AVN316:AVN317 BFJ316:BFJ317 BPF316:BPF317 BZB316:BZB317 CIX316:CIX317 CST316:CST317 DCP316:DCP317 DML316:DML317 DWH316:DWH317 EGD316:EGD317 EPZ316:EPZ317 EZV316:EZV317 FJR316:FJR317 FTN316:FTN317 GDJ316:GDJ317 GNF316:GNF317 GXB316:GXB317 HGX316:HGX317 HQT316:HQT317 IAP316:IAP317 IKL316:IKL317 IUH316:IUH317 JED316:JED317 JNZ316:JNZ317 JXV316:JXV317 KHR316:KHR317 KRN316:KRN317 LBJ316:LBJ317 LLF316:LLF317 LVB316:LVB317 MEX316:MEX317 MOT316:MOT317 MYP316:MYP317 NIL316:NIL317 NSH316:NSH317 OCD316:OCD317 OLZ316:OLZ317 OVV316:OVV317 PFR316:PFR317 PPN316:PPN317 PZJ316:PZJ317 QJF316:QJF317 QTB316:QTB317 RCX316:RCX317 RMT316:RMT317 RWP316:RWP317 SGL316:SGL317 SQH316:SQH317 TAD316:TAD317 TJZ316:TJZ317 TTV316:TTV317 UDR316:UDR317 UNN316:UNN317 UXJ316:UXJ317 VHF333 AM332 AQ332 AU332:AV332 AT331:AU331 AH331 AL331 AP331 AI332 VRB333 WAX333 WKT333 WUP333 ID333 RZ333 ABV333 ALR333 AVN333 BFJ333 BPF333 BZB333 CIX333 CST333 DCP333 DML333 DWH333 EGD333 EPZ333 EZV333 FJR333 FTN333 GDJ333 GNF333 GXB333 HGX333 HQT333 IAP333 IKL333 IUH333 JED333 JNZ333 JXV333 KHR333 KRN333 LBJ333 LLF333 LVB333 MEX333 MOT333 MYP333 NIL333 NSH333 OCD333 OLZ333 OVV333 PFR333 PPN333 PZJ333 QJF333 QTB333 RCX333 RMT333 RWP333 SGL333 SQH333 TAD333 TJZ333 TTV333 UDR333 UNN333 VHF316:VHF317 UXJ333">
      <formula1>AC20*AD20</formula1>
    </dataValidation>
    <dataValidation type="list" allowBlank="1" showInputMessage="1" showErrorMessage="1" sqref="WVS983310:WVS983336 AA65812:AA65838 JG65806:JG65832 TC65806:TC65832 ACY65806:ACY65832 AMU65806:AMU65832 AWQ65806:AWQ65832 BGM65806:BGM65832 BQI65806:BQI65832 CAE65806:CAE65832 CKA65806:CKA65832 CTW65806:CTW65832 DDS65806:DDS65832 DNO65806:DNO65832 DXK65806:DXK65832 EHG65806:EHG65832 ERC65806:ERC65832 FAY65806:FAY65832 FKU65806:FKU65832 FUQ65806:FUQ65832 GEM65806:GEM65832 GOI65806:GOI65832 GYE65806:GYE65832 HIA65806:HIA65832 HRW65806:HRW65832 IBS65806:IBS65832 ILO65806:ILO65832 IVK65806:IVK65832 JFG65806:JFG65832 JPC65806:JPC65832 JYY65806:JYY65832 KIU65806:KIU65832 KSQ65806:KSQ65832 LCM65806:LCM65832 LMI65806:LMI65832 LWE65806:LWE65832 MGA65806:MGA65832 MPW65806:MPW65832 MZS65806:MZS65832 NJO65806:NJO65832 NTK65806:NTK65832 ODG65806:ODG65832 ONC65806:ONC65832 OWY65806:OWY65832 PGU65806:PGU65832 PQQ65806:PQQ65832 QAM65806:QAM65832 QKI65806:QKI65832 QUE65806:QUE65832 REA65806:REA65832 RNW65806:RNW65832 RXS65806:RXS65832 SHO65806:SHO65832 SRK65806:SRK65832 TBG65806:TBG65832 TLC65806:TLC65832 TUY65806:TUY65832 UEU65806:UEU65832 UOQ65806:UOQ65832 UYM65806:UYM65832 VII65806:VII65832 VSE65806:VSE65832 WCA65806:WCA65832 WLW65806:WLW65832 WVS65806:WVS65832 AA131348:AA131374 JG131342:JG131368 TC131342:TC131368 ACY131342:ACY131368 AMU131342:AMU131368 AWQ131342:AWQ131368 BGM131342:BGM131368 BQI131342:BQI131368 CAE131342:CAE131368 CKA131342:CKA131368 CTW131342:CTW131368 DDS131342:DDS131368 DNO131342:DNO131368 DXK131342:DXK131368 EHG131342:EHG131368 ERC131342:ERC131368 FAY131342:FAY131368 FKU131342:FKU131368 FUQ131342:FUQ131368 GEM131342:GEM131368 GOI131342:GOI131368 GYE131342:GYE131368 HIA131342:HIA131368 HRW131342:HRW131368 IBS131342:IBS131368 ILO131342:ILO131368 IVK131342:IVK131368 JFG131342:JFG131368 JPC131342:JPC131368 JYY131342:JYY131368 KIU131342:KIU131368 KSQ131342:KSQ131368 LCM131342:LCM131368 LMI131342:LMI131368 LWE131342:LWE131368 MGA131342:MGA131368 MPW131342:MPW131368 MZS131342:MZS131368 NJO131342:NJO131368 NTK131342:NTK131368 ODG131342:ODG131368 ONC131342:ONC131368 OWY131342:OWY131368 PGU131342:PGU131368 PQQ131342:PQQ131368 QAM131342:QAM131368 QKI131342:QKI131368 QUE131342:QUE131368 REA131342:REA131368 RNW131342:RNW131368 RXS131342:RXS131368 SHO131342:SHO131368 SRK131342:SRK131368 TBG131342:TBG131368 TLC131342:TLC131368 TUY131342:TUY131368 UEU131342:UEU131368 UOQ131342:UOQ131368 UYM131342:UYM131368 VII131342:VII131368 VSE131342:VSE131368 WCA131342:WCA131368 WLW131342:WLW131368 WVS131342:WVS131368 AA196884:AA196910 JG196878:JG196904 TC196878:TC196904 ACY196878:ACY196904 AMU196878:AMU196904 AWQ196878:AWQ196904 BGM196878:BGM196904 BQI196878:BQI196904 CAE196878:CAE196904 CKA196878:CKA196904 CTW196878:CTW196904 DDS196878:DDS196904 DNO196878:DNO196904 DXK196878:DXK196904 EHG196878:EHG196904 ERC196878:ERC196904 FAY196878:FAY196904 FKU196878:FKU196904 FUQ196878:FUQ196904 GEM196878:GEM196904 GOI196878:GOI196904 GYE196878:GYE196904 HIA196878:HIA196904 HRW196878:HRW196904 IBS196878:IBS196904 ILO196878:ILO196904 IVK196878:IVK196904 JFG196878:JFG196904 JPC196878:JPC196904 JYY196878:JYY196904 KIU196878:KIU196904 KSQ196878:KSQ196904 LCM196878:LCM196904 LMI196878:LMI196904 LWE196878:LWE196904 MGA196878:MGA196904 MPW196878:MPW196904 MZS196878:MZS196904 NJO196878:NJO196904 NTK196878:NTK196904 ODG196878:ODG196904 ONC196878:ONC196904 OWY196878:OWY196904 PGU196878:PGU196904 PQQ196878:PQQ196904 QAM196878:QAM196904 QKI196878:QKI196904 QUE196878:QUE196904 REA196878:REA196904 RNW196878:RNW196904 RXS196878:RXS196904 SHO196878:SHO196904 SRK196878:SRK196904 TBG196878:TBG196904 TLC196878:TLC196904 TUY196878:TUY196904 UEU196878:UEU196904 UOQ196878:UOQ196904 UYM196878:UYM196904 VII196878:VII196904 VSE196878:VSE196904 WCA196878:WCA196904 WLW196878:WLW196904 WVS196878:WVS196904 AA262420:AA262446 JG262414:JG262440 TC262414:TC262440 ACY262414:ACY262440 AMU262414:AMU262440 AWQ262414:AWQ262440 BGM262414:BGM262440 BQI262414:BQI262440 CAE262414:CAE262440 CKA262414:CKA262440 CTW262414:CTW262440 DDS262414:DDS262440 DNO262414:DNO262440 DXK262414:DXK262440 EHG262414:EHG262440 ERC262414:ERC262440 FAY262414:FAY262440 FKU262414:FKU262440 FUQ262414:FUQ262440 GEM262414:GEM262440 GOI262414:GOI262440 GYE262414:GYE262440 HIA262414:HIA262440 HRW262414:HRW262440 IBS262414:IBS262440 ILO262414:ILO262440 IVK262414:IVK262440 JFG262414:JFG262440 JPC262414:JPC262440 JYY262414:JYY262440 KIU262414:KIU262440 KSQ262414:KSQ262440 LCM262414:LCM262440 LMI262414:LMI262440 LWE262414:LWE262440 MGA262414:MGA262440 MPW262414:MPW262440 MZS262414:MZS262440 NJO262414:NJO262440 NTK262414:NTK262440 ODG262414:ODG262440 ONC262414:ONC262440 OWY262414:OWY262440 PGU262414:PGU262440 PQQ262414:PQQ262440 QAM262414:QAM262440 QKI262414:QKI262440 QUE262414:QUE262440 REA262414:REA262440 RNW262414:RNW262440 RXS262414:RXS262440 SHO262414:SHO262440 SRK262414:SRK262440 TBG262414:TBG262440 TLC262414:TLC262440 TUY262414:TUY262440 UEU262414:UEU262440 UOQ262414:UOQ262440 UYM262414:UYM262440 VII262414:VII262440 VSE262414:VSE262440 WCA262414:WCA262440 WLW262414:WLW262440 WVS262414:WVS262440 AA327956:AA327982 JG327950:JG327976 TC327950:TC327976 ACY327950:ACY327976 AMU327950:AMU327976 AWQ327950:AWQ327976 BGM327950:BGM327976 BQI327950:BQI327976 CAE327950:CAE327976 CKA327950:CKA327976 CTW327950:CTW327976 DDS327950:DDS327976 DNO327950:DNO327976 DXK327950:DXK327976 EHG327950:EHG327976 ERC327950:ERC327976 FAY327950:FAY327976 FKU327950:FKU327976 FUQ327950:FUQ327976 GEM327950:GEM327976 GOI327950:GOI327976 GYE327950:GYE327976 HIA327950:HIA327976 HRW327950:HRW327976 IBS327950:IBS327976 ILO327950:ILO327976 IVK327950:IVK327976 JFG327950:JFG327976 JPC327950:JPC327976 JYY327950:JYY327976 KIU327950:KIU327976 KSQ327950:KSQ327976 LCM327950:LCM327976 LMI327950:LMI327976 LWE327950:LWE327976 MGA327950:MGA327976 MPW327950:MPW327976 MZS327950:MZS327976 NJO327950:NJO327976 NTK327950:NTK327976 ODG327950:ODG327976 ONC327950:ONC327976 OWY327950:OWY327976 PGU327950:PGU327976 PQQ327950:PQQ327976 QAM327950:QAM327976 QKI327950:QKI327976 QUE327950:QUE327976 REA327950:REA327976 RNW327950:RNW327976 RXS327950:RXS327976 SHO327950:SHO327976 SRK327950:SRK327976 TBG327950:TBG327976 TLC327950:TLC327976 TUY327950:TUY327976 UEU327950:UEU327976 UOQ327950:UOQ327976 UYM327950:UYM327976 VII327950:VII327976 VSE327950:VSE327976 WCA327950:WCA327976 WLW327950:WLW327976 WVS327950:WVS327976 AA393492:AA393518 JG393486:JG393512 TC393486:TC393512 ACY393486:ACY393512 AMU393486:AMU393512 AWQ393486:AWQ393512 BGM393486:BGM393512 BQI393486:BQI393512 CAE393486:CAE393512 CKA393486:CKA393512 CTW393486:CTW393512 DDS393486:DDS393512 DNO393486:DNO393512 DXK393486:DXK393512 EHG393486:EHG393512 ERC393486:ERC393512 FAY393486:FAY393512 FKU393486:FKU393512 FUQ393486:FUQ393512 GEM393486:GEM393512 GOI393486:GOI393512 GYE393486:GYE393512 HIA393486:HIA393512 HRW393486:HRW393512 IBS393486:IBS393512 ILO393486:ILO393512 IVK393486:IVK393512 JFG393486:JFG393512 JPC393486:JPC393512 JYY393486:JYY393512 KIU393486:KIU393512 KSQ393486:KSQ393512 LCM393486:LCM393512 LMI393486:LMI393512 LWE393486:LWE393512 MGA393486:MGA393512 MPW393486:MPW393512 MZS393486:MZS393512 NJO393486:NJO393512 NTK393486:NTK393512 ODG393486:ODG393512 ONC393486:ONC393512 OWY393486:OWY393512 PGU393486:PGU393512 PQQ393486:PQQ393512 QAM393486:QAM393512 QKI393486:QKI393512 QUE393486:QUE393512 REA393486:REA393512 RNW393486:RNW393512 RXS393486:RXS393512 SHO393486:SHO393512 SRK393486:SRK393512 TBG393486:TBG393512 TLC393486:TLC393512 TUY393486:TUY393512 UEU393486:UEU393512 UOQ393486:UOQ393512 UYM393486:UYM393512 VII393486:VII393512 VSE393486:VSE393512 WCA393486:WCA393512 WLW393486:WLW393512 WVS393486:WVS393512 AA459028:AA459054 JG459022:JG459048 TC459022:TC459048 ACY459022:ACY459048 AMU459022:AMU459048 AWQ459022:AWQ459048 BGM459022:BGM459048 BQI459022:BQI459048 CAE459022:CAE459048 CKA459022:CKA459048 CTW459022:CTW459048 DDS459022:DDS459048 DNO459022:DNO459048 DXK459022:DXK459048 EHG459022:EHG459048 ERC459022:ERC459048 FAY459022:FAY459048 FKU459022:FKU459048 FUQ459022:FUQ459048 GEM459022:GEM459048 GOI459022:GOI459048 GYE459022:GYE459048 HIA459022:HIA459048 HRW459022:HRW459048 IBS459022:IBS459048 ILO459022:ILO459048 IVK459022:IVK459048 JFG459022:JFG459048 JPC459022:JPC459048 JYY459022:JYY459048 KIU459022:KIU459048 KSQ459022:KSQ459048 LCM459022:LCM459048 LMI459022:LMI459048 LWE459022:LWE459048 MGA459022:MGA459048 MPW459022:MPW459048 MZS459022:MZS459048 NJO459022:NJO459048 NTK459022:NTK459048 ODG459022:ODG459048 ONC459022:ONC459048 OWY459022:OWY459048 PGU459022:PGU459048 PQQ459022:PQQ459048 QAM459022:QAM459048 QKI459022:QKI459048 QUE459022:QUE459048 REA459022:REA459048 RNW459022:RNW459048 RXS459022:RXS459048 SHO459022:SHO459048 SRK459022:SRK459048 TBG459022:TBG459048 TLC459022:TLC459048 TUY459022:TUY459048 UEU459022:UEU459048 UOQ459022:UOQ459048 UYM459022:UYM459048 VII459022:VII459048 VSE459022:VSE459048 WCA459022:WCA459048 WLW459022:WLW459048 WVS459022:WVS459048 AA524564:AA524590 JG524558:JG524584 TC524558:TC524584 ACY524558:ACY524584 AMU524558:AMU524584 AWQ524558:AWQ524584 BGM524558:BGM524584 BQI524558:BQI524584 CAE524558:CAE524584 CKA524558:CKA524584 CTW524558:CTW524584 DDS524558:DDS524584 DNO524558:DNO524584 DXK524558:DXK524584 EHG524558:EHG524584 ERC524558:ERC524584 FAY524558:FAY524584 FKU524558:FKU524584 FUQ524558:FUQ524584 GEM524558:GEM524584 GOI524558:GOI524584 GYE524558:GYE524584 HIA524558:HIA524584 HRW524558:HRW524584 IBS524558:IBS524584 ILO524558:ILO524584 IVK524558:IVK524584 JFG524558:JFG524584 JPC524558:JPC524584 JYY524558:JYY524584 KIU524558:KIU524584 KSQ524558:KSQ524584 LCM524558:LCM524584 LMI524558:LMI524584 LWE524558:LWE524584 MGA524558:MGA524584 MPW524558:MPW524584 MZS524558:MZS524584 NJO524558:NJO524584 NTK524558:NTK524584 ODG524558:ODG524584 ONC524558:ONC524584 OWY524558:OWY524584 PGU524558:PGU524584 PQQ524558:PQQ524584 QAM524558:QAM524584 QKI524558:QKI524584 QUE524558:QUE524584 REA524558:REA524584 RNW524558:RNW524584 RXS524558:RXS524584 SHO524558:SHO524584 SRK524558:SRK524584 TBG524558:TBG524584 TLC524558:TLC524584 TUY524558:TUY524584 UEU524558:UEU524584 UOQ524558:UOQ524584 UYM524558:UYM524584 VII524558:VII524584 VSE524558:VSE524584 WCA524558:WCA524584 WLW524558:WLW524584 WVS524558:WVS524584 AA590100:AA590126 JG590094:JG590120 TC590094:TC590120 ACY590094:ACY590120 AMU590094:AMU590120 AWQ590094:AWQ590120 BGM590094:BGM590120 BQI590094:BQI590120 CAE590094:CAE590120 CKA590094:CKA590120 CTW590094:CTW590120 DDS590094:DDS590120 DNO590094:DNO590120 DXK590094:DXK590120 EHG590094:EHG590120 ERC590094:ERC590120 FAY590094:FAY590120 FKU590094:FKU590120 FUQ590094:FUQ590120 GEM590094:GEM590120 GOI590094:GOI590120 GYE590094:GYE590120 HIA590094:HIA590120 HRW590094:HRW590120 IBS590094:IBS590120 ILO590094:ILO590120 IVK590094:IVK590120 JFG590094:JFG590120 JPC590094:JPC590120 JYY590094:JYY590120 KIU590094:KIU590120 KSQ590094:KSQ590120 LCM590094:LCM590120 LMI590094:LMI590120 LWE590094:LWE590120 MGA590094:MGA590120 MPW590094:MPW590120 MZS590094:MZS590120 NJO590094:NJO590120 NTK590094:NTK590120 ODG590094:ODG590120 ONC590094:ONC590120 OWY590094:OWY590120 PGU590094:PGU590120 PQQ590094:PQQ590120 QAM590094:QAM590120 QKI590094:QKI590120 QUE590094:QUE590120 REA590094:REA590120 RNW590094:RNW590120 RXS590094:RXS590120 SHO590094:SHO590120 SRK590094:SRK590120 TBG590094:TBG590120 TLC590094:TLC590120 TUY590094:TUY590120 UEU590094:UEU590120 UOQ590094:UOQ590120 UYM590094:UYM590120 VII590094:VII590120 VSE590094:VSE590120 WCA590094:WCA590120 WLW590094:WLW590120 WVS590094:WVS590120 AA655636:AA655662 JG655630:JG655656 TC655630:TC655656 ACY655630:ACY655656 AMU655630:AMU655656 AWQ655630:AWQ655656 BGM655630:BGM655656 BQI655630:BQI655656 CAE655630:CAE655656 CKA655630:CKA655656 CTW655630:CTW655656 DDS655630:DDS655656 DNO655630:DNO655656 DXK655630:DXK655656 EHG655630:EHG655656 ERC655630:ERC655656 FAY655630:FAY655656 FKU655630:FKU655656 FUQ655630:FUQ655656 GEM655630:GEM655656 GOI655630:GOI655656 GYE655630:GYE655656 HIA655630:HIA655656 HRW655630:HRW655656 IBS655630:IBS655656 ILO655630:ILO655656 IVK655630:IVK655656 JFG655630:JFG655656 JPC655630:JPC655656 JYY655630:JYY655656 KIU655630:KIU655656 KSQ655630:KSQ655656 LCM655630:LCM655656 LMI655630:LMI655656 LWE655630:LWE655656 MGA655630:MGA655656 MPW655630:MPW655656 MZS655630:MZS655656 NJO655630:NJO655656 NTK655630:NTK655656 ODG655630:ODG655656 ONC655630:ONC655656 OWY655630:OWY655656 PGU655630:PGU655656 PQQ655630:PQQ655656 QAM655630:QAM655656 QKI655630:QKI655656 QUE655630:QUE655656 REA655630:REA655656 RNW655630:RNW655656 RXS655630:RXS655656 SHO655630:SHO655656 SRK655630:SRK655656 TBG655630:TBG655656 TLC655630:TLC655656 TUY655630:TUY655656 UEU655630:UEU655656 UOQ655630:UOQ655656 UYM655630:UYM655656 VII655630:VII655656 VSE655630:VSE655656 WCA655630:WCA655656 WLW655630:WLW655656 WVS655630:WVS655656 AA721172:AA721198 JG721166:JG721192 TC721166:TC721192 ACY721166:ACY721192 AMU721166:AMU721192 AWQ721166:AWQ721192 BGM721166:BGM721192 BQI721166:BQI721192 CAE721166:CAE721192 CKA721166:CKA721192 CTW721166:CTW721192 DDS721166:DDS721192 DNO721166:DNO721192 DXK721166:DXK721192 EHG721166:EHG721192 ERC721166:ERC721192 FAY721166:FAY721192 FKU721166:FKU721192 FUQ721166:FUQ721192 GEM721166:GEM721192 GOI721166:GOI721192 GYE721166:GYE721192 HIA721166:HIA721192 HRW721166:HRW721192 IBS721166:IBS721192 ILO721166:ILO721192 IVK721166:IVK721192 JFG721166:JFG721192 JPC721166:JPC721192 JYY721166:JYY721192 KIU721166:KIU721192 KSQ721166:KSQ721192 LCM721166:LCM721192 LMI721166:LMI721192 LWE721166:LWE721192 MGA721166:MGA721192 MPW721166:MPW721192 MZS721166:MZS721192 NJO721166:NJO721192 NTK721166:NTK721192 ODG721166:ODG721192 ONC721166:ONC721192 OWY721166:OWY721192 PGU721166:PGU721192 PQQ721166:PQQ721192 QAM721166:QAM721192 QKI721166:QKI721192 QUE721166:QUE721192 REA721166:REA721192 RNW721166:RNW721192 RXS721166:RXS721192 SHO721166:SHO721192 SRK721166:SRK721192 TBG721166:TBG721192 TLC721166:TLC721192 TUY721166:TUY721192 UEU721166:UEU721192 UOQ721166:UOQ721192 UYM721166:UYM721192 VII721166:VII721192 VSE721166:VSE721192 WCA721166:WCA721192 WLW721166:WLW721192 WVS721166:WVS721192 AA786708:AA786734 JG786702:JG786728 TC786702:TC786728 ACY786702:ACY786728 AMU786702:AMU786728 AWQ786702:AWQ786728 BGM786702:BGM786728 BQI786702:BQI786728 CAE786702:CAE786728 CKA786702:CKA786728 CTW786702:CTW786728 DDS786702:DDS786728 DNO786702:DNO786728 DXK786702:DXK786728 EHG786702:EHG786728 ERC786702:ERC786728 FAY786702:FAY786728 FKU786702:FKU786728 FUQ786702:FUQ786728 GEM786702:GEM786728 GOI786702:GOI786728 GYE786702:GYE786728 HIA786702:HIA786728 HRW786702:HRW786728 IBS786702:IBS786728 ILO786702:ILO786728 IVK786702:IVK786728 JFG786702:JFG786728 JPC786702:JPC786728 JYY786702:JYY786728 KIU786702:KIU786728 KSQ786702:KSQ786728 LCM786702:LCM786728 LMI786702:LMI786728 LWE786702:LWE786728 MGA786702:MGA786728 MPW786702:MPW786728 MZS786702:MZS786728 NJO786702:NJO786728 NTK786702:NTK786728 ODG786702:ODG786728 ONC786702:ONC786728 OWY786702:OWY786728 PGU786702:PGU786728 PQQ786702:PQQ786728 QAM786702:QAM786728 QKI786702:QKI786728 QUE786702:QUE786728 REA786702:REA786728 RNW786702:RNW786728 RXS786702:RXS786728 SHO786702:SHO786728 SRK786702:SRK786728 TBG786702:TBG786728 TLC786702:TLC786728 TUY786702:TUY786728 UEU786702:UEU786728 UOQ786702:UOQ786728 UYM786702:UYM786728 VII786702:VII786728 VSE786702:VSE786728 WCA786702:WCA786728 WLW786702:WLW786728 WVS786702:WVS786728 AA852244:AA852270 JG852238:JG852264 TC852238:TC852264 ACY852238:ACY852264 AMU852238:AMU852264 AWQ852238:AWQ852264 BGM852238:BGM852264 BQI852238:BQI852264 CAE852238:CAE852264 CKA852238:CKA852264 CTW852238:CTW852264 DDS852238:DDS852264 DNO852238:DNO852264 DXK852238:DXK852264 EHG852238:EHG852264 ERC852238:ERC852264 FAY852238:FAY852264 FKU852238:FKU852264 FUQ852238:FUQ852264 GEM852238:GEM852264 GOI852238:GOI852264 GYE852238:GYE852264 HIA852238:HIA852264 HRW852238:HRW852264 IBS852238:IBS852264 ILO852238:ILO852264 IVK852238:IVK852264 JFG852238:JFG852264 JPC852238:JPC852264 JYY852238:JYY852264 KIU852238:KIU852264 KSQ852238:KSQ852264 LCM852238:LCM852264 LMI852238:LMI852264 LWE852238:LWE852264 MGA852238:MGA852264 MPW852238:MPW852264 MZS852238:MZS852264 NJO852238:NJO852264 NTK852238:NTK852264 ODG852238:ODG852264 ONC852238:ONC852264 OWY852238:OWY852264 PGU852238:PGU852264 PQQ852238:PQQ852264 QAM852238:QAM852264 QKI852238:QKI852264 QUE852238:QUE852264 REA852238:REA852264 RNW852238:RNW852264 RXS852238:RXS852264 SHO852238:SHO852264 SRK852238:SRK852264 TBG852238:TBG852264 TLC852238:TLC852264 TUY852238:TUY852264 UEU852238:UEU852264 UOQ852238:UOQ852264 UYM852238:UYM852264 VII852238:VII852264 VSE852238:VSE852264 WCA852238:WCA852264 WLW852238:WLW852264 WVS852238:WVS852264 AA917780:AA917806 JG917774:JG917800 TC917774:TC917800 ACY917774:ACY917800 AMU917774:AMU917800 AWQ917774:AWQ917800 BGM917774:BGM917800 BQI917774:BQI917800 CAE917774:CAE917800 CKA917774:CKA917800 CTW917774:CTW917800 DDS917774:DDS917800 DNO917774:DNO917800 DXK917774:DXK917800 EHG917774:EHG917800 ERC917774:ERC917800 FAY917774:FAY917800 FKU917774:FKU917800 FUQ917774:FUQ917800 GEM917774:GEM917800 GOI917774:GOI917800 GYE917774:GYE917800 HIA917774:HIA917800 HRW917774:HRW917800 IBS917774:IBS917800 ILO917774:ILO917800 IVK917774:IVK917800 JFG917774:JFG917800 JPC917774:JPC917800 JYY917774:JYY917800 KIU917774:KIU917800 KSQ917774:KSQ917800 LCM917774:LCM917800 LMI917774:LMI917800 LWE917774:LWE917800 MGA917774:MGA917800 MPW917774:MPW917800 MZS917774:MZS917800 NJO917774:NJO917800 NTK917774:NTK917800 ODG917774:ODG917800 ONC917774:ONC917800 OWY917774:OWY917800 PGU917774:PGU917800 PQQ917774:PQQ917800 QAM917774:QAM917800 QKI917774:QKI917800 QUE917774:QUE917800 REA917774:REA917800 RNW917774:RNW917800 RXS917774:RXS917800 SHO917774:SHO917800 SRK917774:SRK917800 TBG917774:TBG917800 TLC917774:TLC917800 TUY917774:TUY917800 UEU917774:UEU917800 UOQ917774:UOQ917800 UYM917774:UYM917800 VII917774:VII917800 VSE917774:VSE917800 WCA917774:WCA917800 WLW917774:WLW917800 WVS917774:WVS917800 AA983316:AA983342 JG983310:JG983336 TC983310:TC983336 ACY983310:ACY983336 AMU983310:AMU983336 AWQ983310:AWQ983336 BGM983310:BGM983336 BQI983310:BQI983336 CAE983310:CAE983336 CKA983310:CKA983336 CTW983310:CTW983336 DDS983310:DDS983336 DNO983310:DNO983336 DXK983310:DXK983336 EHG983310:EHG983336 ERC983310:ERC983336 FAY983310:FAY983336 FKU983310:FKU983336 FUQ983310:FUQ983336 GEM983310:GEM983336 GOI983310:GOI983336 GYE983310:GYE983336 HIA983310:HIA983336 HRW983310:HRW983336 IBS983310:IBS983336 ILO983310:ILO983336 IVK983310:IVK983336 JFG983310:JFG983336 JPC983310:JPC983336 JYY983310:JYY983336 KIU983310:KIU983336 KSQ983310:KSQ983336 LCM983310:LCM983336 LMI983310:LMI983336 LWE983310:LWE983336 MGA983310:MGA983336 MPW983310:MPW983336 MZS983310:MZS983336 NJO983310:NJO983336 NTK983310:NTK983336 ODG983310:ODG983336 ONC983310:ONC983336 OWY983310:OWY983336 PGU983310:PGU983336 PQQ983310:PQQ983336 QAM983310:QAM983336 QKI983310:QKI983336 QUE983310:QUE983336 REA983310:REA983336 RNW983310:RNW983336 RXS983310:RXS983336 SHO983310:SHO983336 SRK983310:SRK983336 TBG983310:TBG983336 TLC983310:TLC983336 TUY983310:TUY983336 UEU983310:UEU983336 UOQ983310:UOQ983336 UYM983310:UYM983336 VII983310:VII983336 VSE983310:VSE983336 WCA983310:WCA983336 WLW983310:WLW983336 BGM159 BQI159 CAE159 CKA159 CTW159 DDS159 DNO159 DXK159 EHG159 ERC159 FAY159 FKU159 FUQ159 GEM159 GOI159 GYE159 HIA159 HRW159 IBS159 ILO159 IVK159 JFG159 JPC159 JYY159 KIU159 KSQ159 LCM159 LMI159 LWE159 MGA159 MPW159 MZS159 NJO159 NTK159 ODG159 ONC159 OWY159 PGU159 PQQ159 QAM159 QKI159 QUE159 REA159 RNW159 RXS159 SHO159 SRK159 TBG159 TLC159 TUY159 UEU159 UOQ159 UYM159 VII159 VSE159 WCA159 WLW159 WVS159 JG159 TC159 ACY159 AMU159 AWQ159 AA256:AA261 Z173:Z180 AB138 Z140:Z157 AA330 ANK196:ANK204 AXG196:AXG204 BHC196:BHC204 BQY196:BQY204 CAU196:CAU204 CKQ196:CKQ204 CUM196:CUM204 DEI196:DEI204 DOE196:DOE204 DYA196:DYA204 EHW196:EHW204 ERS196:ERS204 FBO196:FBO204 FLK196:FLK204 FVG196:FVG204 GFC196:GFC204 GOY196:GOY204 GYU196:GYU204 HIQ196:HIQ204 HSM196:HSM204 ICI196:ICI204 IME196:IME204 IWA196:IWA204 JFW196:JFW204 JPS196:JPS204 JZO196:JZO204 KJK196:KJK204 KTG196:KTG204 LDC196:LDC204 LMY196:LMY204 LWU196:LWU204 MGQ196:MGQ204 MQM196:MQM204 NAI196:NAI204 NKE196:NKE204 NUA196:NUA204 ODW196:ODW204 ONS196:ONS204 OXO196:OXO204 PHK196:PHK204 PRG196:PRG204 QBC196:QBC204 QKY196:QKY204 QUU196:QUU204 REQ196:REQ204 ROM196:ROM204 RYI196:RYI204 SIE196:SIE204 SSA196:SSA204 TBW196:TBW204 TLS196:TLS204 TVO196:TVO204 UFK196:UFK204 UPG196:UPG204 UZC196:UZC204 VIY196:VIY204 VSU196:VSU204 WCQ196:WCQ204 WMM196:WMM204 AA181:AA204 WWI196:WWI204 JW196:JW204 TS196:TS204 ADO196:ADO204">
      <formula1>НДС</formula1>
    </dataValidation>
    <dataValidation type="list" allowBlank="1" showInputMessage="1" showErrorMessage="1" sqref="S171 S256 S259 S270:S272 S277:S278 S274 S262:S268 S316:S317 JO201 TK201 ADG201 ANC201 AWY201 BGU201 BQQ201 CAM201 CKI201 CUE201 DEA201 DNW201 DXS201 EHO201 ERK201 FBG201 FLC201 FUY201 GEU201 GOQ201 GYM201 HII201 HSE201 ICA201 ILW201 IVS201 JFO201 JPK201 JZG201 KJC201 KSY201 LCU201 LMQ201 LWM201 MGI201 MQE201 NAA201 NJW201 NTS201 ODO201 ONK201 OXG201 PHC201 PQY201 QAU201 QKQ201 QUM201 REI201 ROE201 RYA201 SHW201 SRS201 TBO201 TLK201 TVG201 UFC201 UOY201 UYU201 VIQ201 VSM201 WCI201 WME201 WWA201 S201 S330 S333">
      <formula1>Инкотермс</formula1>
    </dataValidation>
    <dataValidation type="list" allowBlank="1" showInputMessage="1" showErrorMessage="1" sqref="Z171">
      <formula1>ЕИ</formula1>
    </dataValidation>
    <dataValidation type="list" allowBlank="1" showInputMessage="1" showErrorMessage="1" sqref="J259 J209:J217 J312:J313">
      <formula1>основания150</formula1>
    </dataValidation>
    <dataValidation type="custom" allowBlank="1" showInputMessage="1" showErrorMessage="1" sqref="AG140:AG157">
      <formula1>AA140*AF140</formula1>
    </dataValidation>
  </dataValidation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Листы</vt:lpstr>
      </vt:variant>
      <vt:variant>
        <vt:i4>1</vt:i4>
      </vt:variant>
    </vt:vector>
  </HeadingPairs>
  <TitlesOfParts>
    <vt:vector size="1" baseType="lpstr">
      <vt:lpstr>2021-2025-14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Бердиева Светлана Муратовна</dc:creator>
  <cp:lastModifiedBy>Бердиева Светлана Муратовна</cp:lastModifiedBy>
  <dcterms:created xsi:type="dcterms:W3CDTF">2018-10-16T14:16:40Z</dcterms:created>
  <dcterms:modified xsi:type="dcterms:W3CDTF">2021-09-10T09:52:52Z</dcterms:modified>
</cp:coreProperties>
</file>